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15360" windowHeight="834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52" i="4" l="1"/>
  <c r="F52" i="4"/>
  <c r="D52" i="4"/>
  <c r="H48" i="4"/>
  <c r="H46" i="4"/>
  <c r="H40" i="4"/>
  <c r="H38" i="4"/>
  <c r="E50" i="4"/>
  <c r="H50" i="4" s="1"/>
  <c r="E48" i="4"/>
  <c r="E46" i="4"/>
  <c r="E44" i="4"/>
  <c r="H44" i="4" s="1"/>
  <c r="E42" i="4"/>
  <c r="H42" i="4" s="1"/>
  <c r="E40" i="4"/>
  <c r="E38" i="4"/>
  <c r="C52" i="4"/>
  <c r="G30" i="4"/>
  <c r="F30" i="4"/>
  <c r="H28" i="4"/>
  <c r="E28" i="4"/>
  <c r="E27" i="4"/>
  <c r="H27" i="4" s="1"/>
  <c r="E26" i="4"/>
  <c r="H26" i="4" s="1"/>
  <c r="E25" i="4"/>
  <c r="H25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52" i="4" l="1"/>
  <c r="H30" i="4"/>
  <c r="E30" i="4"/>
  <c r="E52" i="4"/>
  <c r="H16" i="4"/>
  <c r="E16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42" i="5" s="1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6" i="6"/>
  <c r="H42" i="6"/>
  <c r="H39" i="6"/>
  <c r="H38" i="6"/>
  <c r="H35" i="6"/>
  <c r="H34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2" i="6"/>
  <c r="H52" i="6" s="1"/>
  <c r="E51" i="6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H53" i="6" s="1"/>
  <c r="D43" i="6"/>
  <c r="D33" i="6"/>
  <c r="D23" i="6"/>
  <c r="D13" i="6"/>
  <c r="D5" i="6"/>
  <c r="C69" i="6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E16" i="8" l="1"/>
  <c r="E43" i="6"/>
  <c r="H43" i="6" s="1"/>
  <c r="E33" i="6"/>
  <c r="H33" i="6" s="1"/>
  <c r="E23" i="6"/>
  <c r="H23" i="6" s="1"/>
  <c r="E13" i="6"/>
  <c r="H13" i="6" s="1"/>
  <c r="F77" i="6"/>
  <c r="H25" i="5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<sst xmlns="http://schemas.openxmlformats.org/spreadsheetml/2006/main" count="219" uniqueCount="146">
  <si>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</si>
  <si>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</si>
  <si>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</si>
  <si>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</si>
  <si>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</si>
  <si>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</si>
  <si>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</si>
  <si>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</si>
  <si>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</si>
  <si>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</si>
  <si>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</si>
  <si>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</si>
  <si>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</si>
  <si>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</si>
  <si>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</si>
  <si>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</si>
  <si>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</si>
  <si>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</si>
  <si>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</si>
  <si>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</si>
  <si>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</si>
  <si>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</si>
  <si>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</si>
  <si>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</si>
  <si>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</si>
  <si>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</si>
  <si>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</si>
  <si>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</si>
  <si>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</si>
  <si>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</si>
  <si>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</si>
  <si>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</si>
  <si>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</si>
  <si>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</si>
  <si>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</si>
  <si>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</si>
  <si>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</si>
  <si>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</si>
  <si>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</si>
  <si>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</si>
  <si>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</si>
  <si>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</si>
  <si>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</si>
  <si>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</si>
  <si>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</si>
  <si>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</si>
  <si>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</si>
  <si>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</si>
  <si>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</si>
  <si>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</si>
  <si>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</si>
  <si>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</si>
  <si>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</si>
  <si>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</si>
  <si>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</si>
  <si>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</si>
  <si>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</si>
  <si>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</si>
  <si>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</si>
  <si>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</si>
  <si>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</si>
  <si>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</si>
  <si>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</si>
  <si>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</si>
  <si>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</si>
  <si>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</si>
  <si>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</si>
  <si>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</si>
  <si>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</si>
  <si>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</si>
  <si>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</si>
  <si>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</si>
  <si>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</si>
  <si>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</si>
  <si>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</si>
  <si>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</si>
  <si>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</si>
  <si>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</si>
  <si>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</si>
  <si>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</si>
  <si>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</si>
  <si>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</si>
  <si>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</si>
  <si>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</si>
  <si>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</si>
  <si>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</si>
  <si>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</si>
  <si>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</si>
  <si>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</si>
  <si>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</si>
  <si>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</si>
  <si>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</si>
  <si>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</si>
  <si>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</si>
  <si>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</si>
  <si>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</si>
  <si>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</si>
  <si>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</si>
  <si>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</si>
  <si>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</si>
  <si>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</si>
  <si>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</si>
  <si>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</si>
  <si>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</si>
  <si>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</si>
  <si>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</si>
  <si>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</si>
  <si>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</si>
  <si>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</si>
  <si>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</si>
  <si>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</si>
  <si>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</si>
  <si>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</si>
  <si>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</si>
  <si>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</si>
  <si>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</si>
  <si>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</si>
  <si>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</si>
  <si>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</si>
  <si>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</si>
  <si>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</si>
  <si>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</si>
  <si>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</si>
  <si>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</si>
  <si>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</si>
  <si>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</si>
  <si>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</si>
  <si>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</si>
  <si>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</si>
  <si>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</si>
  <si>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</si>
  <si>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</si>
  <si>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</si>
  <si>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Comisión Municipal del Deporte y Atención a la Juventud del Municipio de Uriangato, Guanajuato.
Estado Analítico del Ejercicio del Presupuesto de Egresos
Clasificación por Objeto del Gasto(Capítulo y Concepto)
Del 1 de Enero AL 31 DE DICIEMBRE DEL 2022</t>
  </si>
  <si>
    <t>Comisión Municipal del Deporte y Atención a la Juventud del Municipio de Uriangato, Guanajuato.
Estado Analítico del Ejercicio del Presupuesto de Egresos
Clasificación Ecónomica (Por Tipo de Gasto)
Del 1 de Enero AL 31 DE DICIEMBRE DEL 2022</t>
  </si>
  <si>
    <t>DIRECCION GENERAL Y DE ACTIVACION FÍSICA</t>
  </si>
  <si>
    <t>Direccion de Contabilidad y Administraci</t>
  </si>
  <si>
    <t>Comisión Municipal del Deporte y Atención a la Juventud del Municipio de Uriangato, Guanajuato.
Estado Analítico del Ejercicio del Presupuesto de Egresos
Clasificación Administrativa
Del 1 de Enero AL 31 DE DICIEMBRE DEL 2022</t>
  </si>
  <si>
    <t>Gobierno (Federal/Estatal/Municipal) de Comisión Municipal del Deporte y Atención a la Juventud del Municipio de Uriangato, Guanajuato.
Estado Analítico del Ejercicio del Presupuesto de Egresos
Clasificación Administrativa
Del 1 de Enero AL 31 DE DICIEMBRE DEL 2022</t>
  </si>
  <si>
    <t>Sector Paraestatal del Gobierno (Federal/Estatal/Municipal) de Comisión Municipal del Deporte y Atención a la Juventud del Municipio de Uriangato, Guanajuato.
Estado Analítico del Ejercicio del Presupuesto de Egresos
Clasificación Administrativa
Del 1 de Enero AL 31 DE DICIEMBRE DEL 2022</t>
  </si>
  <si>
    <t>Comisión Municipal del Deporte y Atención a la Juventud del Municipio de Uriangato, Guanajuato.
Estado Análitico del Ejercicio del Presupuesto de Egresos
Clasificación Funcional (Finalidad y Función)
Del 1 de Enero AL 31 DE DICIEMBRE DEL 2022</t>
  </si>
  <si>
    <t>“Bajo protesta de decir verdad declaramos que los Estados Financieros y sus notas, son razonablemente correctos y son responsabilidad del emisor”.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</si>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</sst>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0" fillId="0" borderId="0" xfId="0" applyFont="1" applyAlignment="1">
      <alignment horizontal="left" indent="1"/>
    </xf>
    <xf numFmtId="0" fontId="2" fillId="0" borderId="0" xfId="8" applyFont="1" applyFill="1" applyBorder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workbookViewId="0">
      <selection activeCell="H84" sqref="A1:H8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5" t="s">
        <v>133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59</v>
      </c>
      <c r="B2" s="61"/>
      <c r="C2" s="55" t="s">
        <v>65</v>
      </c>
      <c r="D2" s="56"/>
      <c r="E2" s="56"/>
      <c r="F2" s="56"/>
      <c r="G2" s="57"/>
      <c r="H2" s="58" t="s">
        <v>64</v>
      </c>
    </row>
    <row r="3" spans="1:8" ht="24.95" customHeight="1" x14ac:dyDescent="0.2">
      <c r="A3" s="62"/>
      <c r="B3" s="63"/>
      <c r="C3" s="9" t="s">
        <v>60</v>
      </c>
      <c r="D3" s="9" t="s">
        <v>130</v>
      </c>
      <c r="E3" s="9" t="s">
        <v>61</v>
      </c>
      <c r="F3" s="9" t="s">
        <v>62</v>
      </c>
      <c r="G3" s="9" t="s">
        <v>63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131</v>
      </c>
      <c r="F4" s="10">
        <v>4</v>
      </c>
      <c r="G4" s="10">
        <v>5</v>
      </c>
      <c r="H4" s="10" t="s">
        <v>132</v>
      </c>
    </row>
    <row r="5" spans="1:8" x14ac:dyDescent="0.2">
      <c r="A5" s="48" t="s">
        <v>66</v>
      </c>
      <c r="B5" s="7"/>
      <c r="C5" s="14">
        <f>SUM(C6:C12)</f>
        <v>3640229.12</v>
      </c>
      <c r="D5" s="14">
        <f>SUM(D6:D12)</f>
        <v>-67426.02</v>
      </c>
      <c r="E5" s="14">
        <f>C5+D5</f>
        <v>3572803.1</v>
      </c>
      <c r="F5" s="14">
        <f>SUM(F6:F12)</f>
        <v>3439195.2100000004</v>
      </c>
      <c r="G5" s="14">
        <f>SUM(G6:G12)</f>
        <v>3439195.2100000004</v>
      </c>
      <c r="H5" s="14">
        <f>E5-F5</f>
        <v>133607.88999999966</v>
      </c>
    </row>
    <row r="6" spans="1:8" x14ac:dyDescent="0.2">
      <c r="A6" s="49">
        <v>1100</v>
      </c>
      <c r="B6" s="11" t="s">
        <v>75</v>
      </c>
      <c r="C6" s="15">
        <v>2652547.16</v>
      </c>
      <c r="D6" s="15">
        <v>0</v>
      </c>
      <c r="E6" s="15">
        <f t="shared" ref="E6:E69" si="0">C6+D6</f>
        <v>2652547.16</v>
      </c>
      <c r="F6" s="15">
        <v>2543178.58</v>
      </c>
      <c r="G6" s="15">
        <v>2543178.58</v>
      </c>
      <c r="H6" s="15">
        <f t="shared" ref="H6:H69" si="1">E6-F6</f>
        <v>109368.58000000007</v>
      </c>
    </row>
    <row r="7" spans="1:8" x14ac:dyDescent="0.2">
      <c r="A7" s="49">
        <v>1200</v>
      </c>
      <c r="B7" s="11" t="s">
        <v>76</v>
      </c>
      <c r="C7" s="15">
        <v>28000</v>
      </c>
      <c r="D7" s="15">
        <v>0</v>
      </c>
      <c r="E7" s="15">
        <f t="shared" si="0"/>
        <v>28000</v>
      </c>
      <c r="F7" s="15">
        <v>23220</v>
      </c>
      <c r="G7" s="15">
        <v>23220</v>
      </c>
      <c r="H7" s="15">
        <f t="shared" si="1"/>
        <v>4780</v>
      </c>
    </row>
    <row r="8" spans="1:8" x14ac:dyDescent="0.2">
      <c r="A8" s="49">
        <v>1300</v>
      </c>
      <c r="B8" s="11" t="s">
        <v>77</v>
      </c>
      <c r="C8" s="15">
        <v>503629.88</v>
      </c>
      <c r="D8" s="15">
        <v>-86925</v>
      </c>
      <c r="E8" s="15">
        <f t="shared" si="0"/>
        <v>416704.88</v>
      </c>
      <c r="F8" s="15">
        <v>412119.53</v>
      </c>
      <c r="G8" s="15">
        <v>412119.53</v>
      </c>
      <c r="H8" s="15">
        <f t="shared" si="1"/>
        <v>4585.3499999999767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78</v>
      </c>
      <c r="C10" s="15">
        <v>456052.08</v>
      </c>
      <c r="D10" s="15">
        <v>19498.98</v>
      </c>
      <c r="E10" s="15">
        <f t="shared" si="0"/>
        <v>475551.06</v>
      </c>
      <c r="F10" s="15">
        <v>460677.1</v>
      </c>
      <c r="G10" s="15">
        <v>460677.1</v>
      </c>
      <c r="H10" s="15">
        <f t="shared" si="1"/>
        <v>14873.960000000021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79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67</v>
      </c>
      <c r="B13" s="7"/>
      <c r="C13" s="15">
        <f>SUM(C14:C22)</f>
        <v>842000</v>
      </c>
      <c r="D13" s="15">
        <f>SUM(D14:D22)</f>
        <v>361505.9</v>
      </c>
      <c r="E13" s="15">
        <f t="shared" si="0"/>
        <v>1203505.8999999999</v>
      </c>
      <c r="F13" s="15">
        <f>SUM(F14:F22)</f>
        <v>1194991.3700000001</v>
      </c>
      <c r="G13" s="15">
        <f>SUM(G14:G22)</f>
        <v>1194991.3700000001</v>
      </c>
      <c r="H13" s="15">
        <f t="shared" si="1"/>
        <v>8514.5299999997951</v>
      </c>
    </row>
    <row r="14" spans="1:8" x14ac:dyDescent="0.2">
      <c r="A14" s="49">
        <v>2100</v>
      </c>
      <c r="B14" s="11" t="s">
        <v>80</v>
      </c>
      <c r="C14" s="15">
        <v>66000</v>
      </c>
      <c r="D14" s="15">
        <v>103546.9</v>
      </c>
      <c r="E14" s="15">
        <f t="shared" si="0"/>
        <v>169546.9</v>
      </c>
      <c r="F14" s="15">
        <v>167080.12</v>
      </c>
      <c r="G14" s="15">
        <v>167080.12</v>
      </c>
      <c r="H14" s="15">
        <f t="shared" si="1"/>
        <v>2466.7799999999988</v>
      </c>
    </row>
    <row r="15" spans="1:8" x14ac:dyDescent="0.2">
      <c r="A15" s="49">
        <v>2200</v>
      </c>
      <c r="B15" s="11" t="s">
        <v>81</v>
      </c>
      <c r="C15" s="15">
        <v>17500</v>
      </c>
      <c r="D15" s="15">
        <v>-1824</v>
      </c>
      <c r="E15" s="15">
        <f t="shared" si="0"/>
        <v>15676</v>
      </c>
      <c r="F15" s="15">
        <v>15363.5</v>
      </c>
      <c r="G15" s="15">
        <v>15363.5</v>
      </c>
      <c r="H15" s="15">
        <f t="shared" si="1"/>
        <v>312.5</v>
      </c>
    </row>
    <row r="16" spans="1:8" x14ac:dyDescent="0.2">
      <c r="A16" s="49">
        <v>2300</v>
      </c>
      <c r="B16" s="11" t="s">
        <v>82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83</v>
      </c>
      <c r="C17" s="15">
        <v>136500</v>
      </c>
      <c r="D17" s="15">
        <v>68370</v>
      </c>
      <c r="E17" s="15">
        <f t="shared" si="0"/>
        <v>204870</v>
      </c>
      <c r="F17" s="15">
        <v>204286.53</v>
      </c>
      <c r="G17" s="15">
        <v>204286.53</v>
      </c>
      <c r="H17" s="15">
        <f t="shared" si="1"/>
        <v>583.47000000000116</v>
      </c>
    </row>
    <row r="18" spans="1:8" x14ac:dyDescent="0.2">
      <c r="A18" s="49">
        <v>2500</v>
      </c>
      <c r="B18" s="11" t="s">
        <v>84</v>
      </c>
      <c r="C18" s="15">
        <v>60000</v>
      </c>
      <c r="D18" s="15">
        <v>8680</v>
      </c>
      <c r="E18" s="15">
        <f t="shared" si="0"/>
        <v>68680</v>
      </c>
      <c r="F18" s="15">
        <v>66078.210000000006</v>
      </c>
      <c r="G18" s="15">
        <v>66078.210000000006</v>
      </c>
      <c r="H18" s="15">
        <f t="shared" si="1"/>
        <v>2601.7899999999936</v>
      </c>
    </row>
    <row r="19" spans="1:8" x14ac:dyDescent="0.2">
      <c r="A19" s="49">
        <v>2600</v>
      </c>
      <c r="B19" s="11" t="s">
        <v>85</v>
      </c>
      <c r="C19" s="15">
        <v>370000</v>
      </c>
      <c r="D19" s="15">
        <v>129026</v>
      </c>
      <c r="E19" s="15">
        <f t="shared" si="0"/>
        <v>499026</v>
      </c>
      <c r="F19" s="15">
        <v>498601.26</v>
      </c>
      <c r="G19" s="15">
        <v>498601.26</v>
      </c>
      <c r="H19" s="15">
        <f t="shared" si="1"/>
        <v>424.73999999999069</v>
      </c>
    </row>
    <row r="20" spans="1:8" x14ac:dyDescent="0.2">
      <c r="A20" s="49">
        <v>2700</v>
      </c>
      <c r="B20" s="11" t="s">
        <v>86</v>
      </c>
      <c r="C20" s="15">
        <v>95000</v>
      </c>
      <c r="D20" s="15">
        <v>6000</v>
      </c>
      <c r="E20" s="15">
        <f t="shared" si="0"/>
        <v>101000</v>
      </c>
      <c r="F20" s="15">
        <v>100694.88</v>
      </c>
      <c r="G20" s="15">
        <v>100694.88</v>
      </c>
      <c r="H20" s="15">
        <f t="shared" si="1"/>
        <v>305.11999999999534</v>
      </c>
    </row>
    <row r="21" spans="1:8" x14ac:dyDescent="0.2">
      <c r="A21" s="49">
        <v>2800</v>
      </c>
      <c r="B21" s="11" t="s">
        <v>87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88</v>
      </c>
      <c r="C22" s="15">
        <v>97000</v>
      </c>
      <c r="D22" s="15">
        <v>47707</v>
      </c>
      <c r="E22" s="15">
        <f t="shared" si="0"/>
        <v>144707</v>
      </c>
      <c r="F22" s="15">
        <v>142886.87</v>
      </c>
      <c r="G22" s="15">
        <v>142886.87</v>
      </c>
      <c r="H22" s="15">
        <f t="shared" si="1"/>
        <v>1820.1300000000047</v>
      </c>
    </row>
    <row r="23" spans="1:8" x14ac:dyDescent="0.2">
      <c r="A23" s="48" t="s">
        <v>68</v>
      </c>
      <c r="B23" s="7"/>
      <c r="C23" s="15">
        <f>SUM(C24:C32)</f>
        <v>1456650</v>
      </c>
      <c r="D23" s="15">
        <f>SUM(D24:D32)</f>
        <v>632389.82999999996</v>
      </c>
      <c r="E23" s="15">
        <f t="shared" si="0"/>
        <v>2089039.83</v>
      </c>
      <c r="F23" s="15">
        <f>SUM(F24:F32)</f>
        <v>1945831.83</v>
      </c>
      <c r="G23" s="15">
        <f>SUM(G24:G32)</f>
        <v>1945831.83</v>
      </c>
      <c r="H23" s="15">
        <f t="shared" si="1"/>
        <v>143208</v>
      </c>
    </row>
    <row r="24" spans="1:8" x14ac:dyDescent="0.2">
      <c r="A24" s="49">
        <v>3100</v>
      </c>
      <c r="B24" s="11" t="s">
        <v>89</v>
      </c>
      <c r="C24" s="15">
        <v>350000</v>
      </c>
      <c r="D24" s="15">
        <v>-12093</v>
      </c>
      <c r="E24" s="15">
        <f t="shared" si="0"/>
        <v>337907</v>
      </c>
      <c r="F24" s="15">
        <v>337884.8</v>
      </c>
      <c r="G24" s="15">
        <v>337884.8</v>
      </c>
      <c r="H24" s="15">
        <f t="shared" si="1"/>
        <v>22.200000000011642</v>
      </c>
    </row>
    <row r="25" spans="1:8" x14ac:dyDescent="0.2">
      <c r="A25" s="49">
        <v>3200</v>
      </c>
      <c r="B25" s="11" t="s">
        <v>90</v>
      </c>
      <c r="C25" s="15">
        <v>29000</v>
      </c>
      <c r="D25" s="15">
        <v>-3730</v>
      </c>
      <c r="E25" s="15">
        <f t="shared" si="0"/>
        <v>25270</v>
      </c>
      <c r="F25" s="15">
        <v>23264.51</v>
      </c>
      <c r="G25" s="15">
        <v>23264.51</v>
      </c>
      <c r="H25" s="15">
        <f t="shared" si="1"/>
        <v>2005.4900000000016</v>
      </c>
    </row>
    <row r="26" spans="1:8" x14ac:dyDescent="0.2">
      <c r="A26" s="49">
        <v>3300</v>
      </c>
      <c r="B26" s="11" t="s">
        <v>91</v>
      </c>
      <c r="C26" s="15">
        <v>453150</v>
      </c>
      <c r="D26" s="15">
        <v>249748.81</v>
      </c>
      <c r="E26" s="15">
        <f t="shared" si="0"/>
        <v>702898.81</v>
      </c>
      <c r="F26" s="15">
        <v>651795.43000000005</v>
      </c>
      <c r="G26" s="15">
        <v>651795.43000000005</v>
      </c>
      <c r="H26" s="15">
        <f t="shared" si="1"/>
        <v>51103.380000000005</v>
      </c>
    </row>
    <row r="27" spans="1:8" x14ac:dyDescent="0.2">
      <c r="A27" s="49">
        <v>3400</v>
      </c>
      <c r="B27" s="11" t="s">
        <v>92</v>
      </c>
      <c r="C27" s="15">
        <v>30000</v>
      </c>
      <c r="D27" s="15">
        <v>-9570</v>
      </c>
      <c r="E27" s="15">
        <f t="shared" si="0"/>
        <v>20430</v>
      </c>
      <c r="F27" s="15">
        <v>19743.64</v>
      </c>
      <c r="G27" s="15">
        <v>19743.64</v>
      </c>
      <c r="H27" s="15">
        <f t="shared" si="1"/>
        <v>686.36000000000058</v>
      </c>
    </row>
    <row r="28" spans="1:8" x14ac:dyDescent="0.2">
      <c r="A28" s="49">
        <v>3500</v>
      </c>
      <c r="B28" s="11" t="s">
        <v>93</v>
      </c>
      <c r="C28" s="15">
        <v>66000</v>
      </c>
      <c r="D28" s="15">
        <v>65657</v>
      </c>
      <c r="E28" s="15">
        <f t="shared" si="0"/>
        <v>131657</v>
      </c>
      <c r="F28" s="15">
        <v>131303.95000000001</v>
      </c>
      <c r="G28" s="15">
        <v>131303.95000000001</v>
      </c>
      <c r="H28" s="15">
        <f t="shared" si="1"/>
        <v>353.04999999998836</v>
      </c>
    </row>
    <row r="29" spans="1:8" x14ac:dyDescent="0.2">
      <c r="A29" s="49">
        <v>3600</v>
      </c>
      <c r="B29" s="11" t="s">
        <v>94</v>
      </c>
      <c r="C29" s="15">
        <v>5500</v>
      </c>
      <c r="D29" s="15">
        <v>9650</v>
      </c>
      <c r="E29" s="15">
        <f t="shared" si="0"/>
        <v>15150</v>
      </c>
      <c r="F29" s="15">
        <v>14316</v>
      </c>
      <c r="G29" s="15">
        <v>14316</v>
      </c>
      <c r="H29" s="15">
        <f t="shared" si="1"/>
        <v>834</v>
      </c>
    </row>
    <row r="30" spans="1:8" x14ac:dyDescent="0.2">
      <c r="A30" s="49">
        <v>3700</v>
      </c>
      <c r="B30" s="11" t="s">
        <v>95</v>
      </c>
      <c r="C30" s="15">
        <v>30000</v>
      </c>
      <c r="D30" s="15">
        <v>74868</v>
      </c>
      <c r="E30" s="15">
        <f t="shared" si="0"/>
        <v>104868</v>
      </c>
      <c r="F30" s="15">
        <v>96570</v>
      </c>
      <c r="G30" s="15">
        <v>96570</v>
      </c>
      <c r="H30" s="15">
        <f t="shared" si="1"/>
        <v>8298</v>
      </c>
    </row>
    <row r="31" spans="1:8" x14ac:dyDescent="0.2">
      <c r="A31" s="49">
        <v>3800</v>
      </c>
      <c r="B31" s="11" t="s">
        <v>96</v>
      </c>
      <c r="C31" s="15">
        <v>420000</v>
      </c>
      <c r="D31" s="15">
        <v>205800.02</v>
      </c>
      <c r="E31" s="15">
        <f t="shared" si="0"/>
        <v>625800.02</v>
      </c>
      <c r="F31" s="15">
        <v>597054.99</v>
      </c>
      <c r="G31" s="15">
        <v>597054.99</v>
      </c>
      <c r="H31" s="15">
        <f t="shared" si="1"/>
        <v>28745.030000000028</v>
      </c>
    </row>
    <row r="32" spans="1:8" x14ac:dyDescent="0.2">
      <c r="A32" s="49">
        <v>3900</v>
      </c>
      <c r="B32" s="11" t="s">
        <v>19</v>
      </c>
      <c r="C32" s="15">
        <v>73000</v>
      </c>
      <c r="D32" s="15">
        <v>52059</v>
      </c>
      <c r="E32" s="15">
        <f t="shared" si="0"/>
        <v>125059</v>
      </c>
      <c r="F32" s="15">
        <v>73898.509999999995</v>
      </c>
      <c r="G32" s="15">
        <v>73898.509999999995</v>
      </c>
      <c r="H32" s="15">
        <f t="shared" si="1"/>
        <v>51160.490000000005</v>
      </c>
    </row>
    <row r="33" spans="1:8" x14ac:dyDescent="0.2">
      <c r="A33" s="48" t="s">
        <v>69</v>
      </c>
      <c r="B33" s="7"/>
      <c r="C33" s="15">
        <f>SUM(C34:C42)</f>
        <v>98000</v>
      </c>
      <c r="D33" s="15">
        <f>SUM(D34:D42)</f>
        <v>-68413</v>
      </c>
      <c r="E33" s="15">
        <f t="shared" si="0"/>
        <v>29587</v>
      </c>
      <c r="F33" s="15">
        <f>SUM(F34:F42)</f>
        <v>29585.200000000001</v>
      </c>
      <c r="G33" s="15">
        <f>SUM(G34:G42)</f>
        <v>29585.200000000001</v>
      </c>
      <c r="H33" s="15">
        <f t="shared" si="1"/>
        <v>1.7999999999992724</v>
      </c>
    </row>
    <row r="34" spans="1:8" x14ac:dyDescent="0.2">
      <c r="A34" s="49">
        <v>4100</v>
      </c>
      <c r="B34" s="11" t="s">
        <v>97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98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99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100</v>
      </c>
      <c r="C37" s="15">
        <v>98000</v>
      </c>
      <c r="D37" s="15">
        <v>-68413</v>
      </c>
      <c r="E37" s="15">
        <f t="shared" si="0"/>
        <v>29587</v>
      </c>
      <c r="F37" s="15">
        <v>29585.200000000001</v>
      </c>
      <c r="G37" s="15">
        <v>29585.200000000001</v>
      </c>
      <c r="H37" s="15">
        <f t="shared" si="1"/>
        <v>1.7999999999992724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101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102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103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70</v>
      </c>
      <c r="B43" s="7"/>
      <c r="C43" s="15">
        <f>SUM(C44:C52)</f>
        <v>44017.43</v>
      </c>
      <c r="D43" s="15">
        <f>SUM(D44:D52)</f>
        <v>19000</v>
      </c>
      <c r="E43" s="15">
        <f t="shared" si="0"/>
        <v>63017.43</v>
      </c>
      <c r="F43" s="15">
        <f>SUM(F44:F52)</f>
        <v>61521.590000000004</v>
      </c>
      <c r="G43" s="15">
        <f>SUM(G44:G52)</f>
        <v>61521.590000000004</v>
      </c>
      <c r="H43" s="15">
        <f t="shared" si="1"/>
        <v>1495.8399999999965</v>
      </c>
    </row>
    <row r="44" spans="1:8" x14ac:dyDescent="0.2">
      <c r="A44" s="49">
        <v>5100</v>
      </c>
      <c r="B44" s="11" t="s">
        <v>104</v>
      </c>
      <c r="C44" s="15">
        <v>15000</v>
      </c>
      <c r="D44" s="15">
        <v>2344</v>
      </c>
      <c r="E44" s="15">
        <f t="shared" si="0"/>
        <v>17344</v>
      </c>
      <c r="F44" s="15">
        <v>17343.8</v>
      </c>
      <c r="G44" s="15">
        <v>17343.8</v>
      </c>
      <c r="H44" s="15">
        <f t="shared" si="1"/>
        <v>0.2000000000007276</v>
      </c>
    </row>
    <row r="45" spans="1:8" x14ac:dyDescent="0.2">
      <c r="A45" s="49">
        <v>5200</v>
      </c>
      <c r="B45" s="11" t="s">
        <v>105</v>
      </c>
      <c r="C45" s="15">
        <v>2000</v>
      </c>
      <c r="D45" s="15">
        <v>-1445</v>
      </c>
      <c r="E45" s="15">
        <f t="shared" si="0"/>
        <v>555</v>
      </c>
      <c r="F45" s="15">
        <v>0</v>
      </c>
      <c r="G45" s="15">
        <v>0</v>
      </c>
      <c r="H45" s="15">
        <f t="shared" si="1"/>
        <v>555</v>
      </c>
    </row>
    <row r="46" spans="1:8" x14ac:dyDescent="0.2">
      <c r="A46" s="49">
        <v>5300</v>
      </c>
      <c r="B46" s="11" t="s">
        <v>106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107</v>
      </c>
      <c r="C47" s="15">
        <v>1000</v>
      </c>
      <c r="D47" s="15">
        <v>34000</v>
      </c>
      <c r="E47" s="15">
        <f t="shared" si="0"/>
        <v>35000</v>
      </c>
      <c r="F47" s="15">
        <v>34990</v>
      </c>
      <c r="G47" s="15">
        <v>34990</v>
      </c>
      <c r="H47" s="15">
        <f t="shared" si="1"/>
        <v>10</v>
      </c>
    </row>
    <row r="48" spans="1:8" x14ac:dyDescent="0.2">
      <c r="A48" s="49">
        <v>5500</v>
      </c>
      <c r="B48" s="11" t="s">
        <v>108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109</v>
      </c>
      <c r="C49" s="15">
        <v>26017.43</v>
      </c>
      <c r="D49" s="15">
        <v>-15899</v>
      </c>
      <c r="E49" s="15">
        <f t="shared" si="0"/>
        <v>10118.43</v>
      </c>
      <c r="F49" s="15">
        <v>9187.7900000000009</v>
      </c>
      <c r="G49" s="15">
        <v>9187.7900000000009</v>
      </c>
      <c r="H49" s="15">
        <f t="shared" si="1"/>
        <v>930.63999999999942</v>
      </c>
    </row>
    <row r="50" spans="1:8" x14ac:dyDescent="0.2">
      <c r="A50" s="49">
        <v>5700</v>
      </c>
      <c r="B50" s="11" t="s">
        <v>110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111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112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71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113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114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115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72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116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117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118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119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120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121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122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73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74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123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124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125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126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127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128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129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58</v>
      </c>
      <c r="C77" s="17">
        <f t="shared" ref="C77:H77" si="4">SUM(C5+C13+C23+C33+C43+C53+C57+C65+C69)</f>
        <v>6080896.5499999998</v>
      </c>
      <c r="D77" s="17">
        <f t="shared" si="4"/>
        <v>877056.71</v>
      </c>
      <c r="E77" s="17">
        <f t="shared" si="4"/>
        <v>6957953.2599999998</v>
      </c>
      <c r="F77" s="17">
        <f t="shared" si="4"/>
        <v>6671125.2000000002</v>
      </c>
      <c r="G77" s="17">
        <f t="shared" si="4"/>
        <v>6671125.2000000002</v>
      </c>
      <c r="H77" s="17">
        <f t="shared" si="4"/>
        <v>286828.05999999947</v>
      </c>
    </row>
    <row r="79" spans="1:8" x14ac:dyDescent="0.2">
      <c r="B79" s="52" t="s">
        <v>141</v>
      </c>
      <c r="C79" s="53"/>
    </row>
    <row r="80" spans="1:8" ht="12.75" x14ac:dyDescent="0.2">
      <c r="B80" s="54"/>
      <c r="C80" s="53"/>
    </row>
    <row r="81" spans="2:3" x14ac:dyDescent="0.2">
      <c r="B81" s="53" t="s">
        <v>142</v>
      </c>
      <c r="C81" s="53" t="s">
        <v>143</v>
      </c>
    </row>
    <row r="82" spans="2:3" x14ac:dyDescent="0.2">
      <c r="B82" s="53"/>
      <c r="C82" s="53"/>
    </row>
    <row r="83" spans="2:3" x14ac:dyDescent="0.2">
      <c r="B83" s="53" t="s">
        <v>144</v>
      </c>
      <c r="C83" s="53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5" right="0.25" top="0.75" bottom="0.75" header="0.3" footer="0.3"/>
  <pageSetup paperSize="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selection activeCell="I24" sqref="A1:I2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5" t="s">
        <v>134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59</v>
      </c>
      <c r="B2" s="61"/>
      <c r="C2" s="55" t="s">
        <v>65</v>
      </c>
      <c r="D2" s="56"/>
      <c r="E2" s="56"/>
      <c r="F2" s="56"/>
      <c r="G2" s="57"/>
      <c r="H2" s="58" t="s">
        <v>64</v>
      </c>
    </row>
    <row r="3" spans="1:8" ht="24.95" customHeight="1" x14ac:dyDescent="0.2">
      <c r="A3" s="62"/>
      <c r="B3" s="63"/>
      <c r="C3" s="9" t="s">
        <v>60</v>
      </c>
      <c r="D3" s="9" t="s">
        <v>130</v>
      </c>
      <c r="E3" s="9" t="s">
        <v>61</v>
      </c>
      <c r="F3" s="9" t="s">
        <v>62</v>
      </c>
      <c r="G3" s="9" t="s">
        <v>63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131</v>
      </c>
      <c r="F4" s="10">
        <v>4</v>
      </c>
      <c r="G4" s="10">
        <v>5</v>
      </c>
      <c r="H4" s="10" t="s">
        <v>132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6036879.1200000001</v>
      </c>
      <c r="D6" s="50">
        <v>858056.71</v>
      </c>
      <c r="E6" s="50">
        <f>C6+D6</f>
        <v>6894935.8300000001</v>
      </c>
      <c r="F6" s="50">
        <v>6609603.6100000003</v>
      </c>
      <c r="G6" s="50">
        <v>6609603.6100000003</v>
      </c>
      <c r="H6" s="50">
        <f>E6-F6</f>
        <v>285332.21999999974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44017.43</v>
      </c>
      <c r="D8" s="50">
        <v>19000</v>
      </c>
      <c r="E8" s="50">
        <f>C8+D8</f>
        <v>63017.43</v>
      </c>
      <c r="F8" s="50">
        <v>61521.59</v>
      </c>
      <c r="G8" s="50">
        <v>61521.59</v>
      </c>
      <c r="H8" s="50">
        <f>E8-F8</f>
        <v>1495.8400000000038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58</v>
      </c>
      <c r="C16" s="17">
        <f>SUM(C6+C8+C10+C12+C14)</f>
        <v>6080896.5499999998</v>
      </c>
      <c r="D16" s="17">
        <f>SUM(D6+D8+D10+D12+D14)</f>
        <v>877056.71</v>
      </c>
      <c r="E16" s="17">
        <f>SUM(E6+E8+E10+E12+E14)</f>
        <v>6957953.2599999998</v>
      </c>
      <c r="F16" s="17">
        <f t="shared" ref="F16:H16" si="0">SUM(F6+F8+F10+F12+F14)</f>
        <v>6671125.2000000002</v>
      </c>
      <c r="G16" s="17">
        <f t="shared" si="0"/>
        <v>6671125.2000000002</v>
      </c>
      <c r="H16" s="17">
        <f t="shared" si="0"/>
        <v>286828.05999999976</v>
      </c>
    </row>
    <row r="17" spans="2:3" x14ac:dyDescent="0.2">
      <c r="B17" s="52" t="s">
        <v>141</v>
      </c>
      <c r="C17" s="53"/>
    </row>
    <row r="18" spans="2:3" ht="12.75" x14ac:dyDescent="0.2">
      <c r="B18" s="54"/>
      <c r="C18" s="53"/>
    </row>
    <row r="19" spans="2:3" x14ac:dyDescent="0.2">
      <c r="B19" s="53" t="s">
        <v>142</v>
      </c>
      <c r="C19" s="53" t="s">
        <v>143</v>
      </c>
    </row>
    <row r="20" spans="2:3" x14ac:dyDescent="0.2">
      <c r="B20" s="53"/>
      <c r="C20" s="53"/>
    </row>
    <row r="21" spans="2:3" x14ac:dyDescent="0.2">
      <c r="B21" s="53" t="s">
        <v>144</v>
      </c>
      <c r="C21" s="53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tabSelected="1" workbookViewId="0">
      <selection activeCell="H59" sqref="A1:H59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5" t="s">
        <v>137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59</v>
      </c>
      <c r="B3" s="61"/>
      <c r="C3" s="55" t="s">
        <v>65</v>
      </c>
      <c r="D3" s="56"/>
      <c r="E3" s="56"/>
      <c r="F3" s="56"/>
      <c r="G3" s="57"/>
      <c r="H3" s="58" t="s">
        <v>64</v>
      </c>
    </row>
    <row r="4" spans="1:8" ht="24.95" customHeight="1" x14ac:dyDescent="0.2">
      <c r="A4" s="62"/>
      <c r="B4" s="63"/>
      <c r="C4" s="9" t="s">
        <v>60</v>
      </c>
      <c r="D4" s="9" t="s">
        <v>130</v>
      </c>
      <c r="E4" s="9" t="s">
        <v>61</v>
      </c>
      <c r="F4" s="9" t="s">
        <v>62</v>
      </c>
      <c r="G4" s="9" t="s">
        <v>63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131</v>
      </c>
      <c r="F5" s="10">
        <v>4</v>
      </c>
      <c r="G5" s="10">
        <v>5</v>
      </c>
      <c r="H5" s="10" t="s">
        <v>132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135</v>
      </c>
      <c r="B7" s="22"/>
      <c r="C7" s="15">
        <v>6080896.5499999998</v>
      </c>
      <c r="D7" s="15">
        <v>877056.71</v>
      </c>
      <c r="E7" s="15">
        <f>C7+D7</f>
        <v>6957953.2599999998</v>
      </c>
      <c r="F7" s="15">
        <v>6671125.2000000002</v>
      </c>
      <c r="G7" s="15">
        <v>6671125.2000000002</v>
      </c>
      <c r="H7" s="15">
        <f>E7-F7</f>
        <v>286828.05999999959</v>
      </c>
    </row>
    <row r="8" spans="1:8" x14ac:dyDescent="0.2">
      <c r="A8" s="4" t="s">
        <v>136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53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54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55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56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57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58</v>
      </c>
      <c r="C16" s="23">
        <f t="shared" ref="C16:H16" si="2">SUM(C7:C15)</f>
        <v>6080896.5499999998</v>
      </c>
      <c r="D16" s="23">
        <f t="shared" si="2"/>
        <v>877056.71</v>
      </c>
      <c r="E16" s="23">
        <f t="shared" si="2"/>
        <v>6957953.2599999998</v>
      </c>
      <c r="F16" s="23">
        <f t="shared" si="2"/>
        <v>6671125.2000000002</v>
      </c>
      <c r="G16" s="23">
        <f t="shared" si="2"/>
        <v>6671125.2000000002</v>
      </c>
      <c r="H16" s="23">
        <f t="shared" si="2"/>
        <v>286828.05999999959</v>
      </c>
    </row>
    <row r="19" spans="1:8" ht="45" customHeight="1" x14ac:dyDescent="0.2">
      <c r="A19" s="55" t="s">
        <v>138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60" t="s">
        <v>59</v>
      </c>
      <c r="B21" s="61"/>
      <c r="C21" s="55" t="s">
        <v>65</v>
      </c>
      <c r="D21" s="56"/>
      <c r="E21" s="56"/>
      <c r="F21" s="56"/>
      <c r="G21" s="57"/>
      <c r="H21" s="58" t="s">
        <v>64</v>
      </c>
    </row>
    <row r="22" spans="1:8" ht="22.5" x14ac:dyDescent="0.2">
      <c r="A22" s="62"/>
      <c r="B22" s="63"/>
      <c r="C22" s="9" t="s">
        <v>60</v>
      </c>
      <c r="D22" s="9" t="s">
        <v>130</v>
      </c>
      <c r="E22" s="9" t="s">
        <v>61</v>
      </c>
      <c r="F22" s="9" t="s">
        <v>62</v>
      </c>
      <c r="G22" s="9" t="s">
        <v>63</v>
      </c>
      <c r="H22" s="59"/>
    </row>
    <row r="23" spans="1:8" x14ac:dyDescent="0.2">
      <c r="A23" s="64"/>
      <c r="B23" s="65"/>
      <c r="C23" s="10">
        <v>1</v>
      </c>
      <c r="D23" s="10">
        <v>2</v>
      </c>
      <c r="E23" s="10" t="s">
        <v>131</v>
      </c>
      <c r="F23" s="10">
        <v>4</v>
      </c>
      <c r="G23" s="10">
        <v>5</v>
      </c>
      <c r="H23" s="10" t="s">
        <v>132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58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5" t="s">
        <v>139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60" t="s">
        <v>59</v>
      </c>
      <c r="B34" s="61"/>
      <c r="C34" s="55" t="s">
        <v>65</v>
      </c>
      <c r="D34" s="56"/>
      <c r="E34" s="56"/>
      <c r="F34" s="56"/>
      <c r="G34" s="57"/>
      <c r="H34" s="58" t="s">
        <v>64</v>
      </c>
    </row>
    <row r="35" spans="1:8" ht="22.5" x14ac:dyDescent="0.2">
      <c r="A35" s="62"/>
      <c r="B35" s="63"/>
      <c r="C35" s="9" t="s">
        <v>60</v>
      </c>
      <c r="D35" s="9" t="s">
        <v>130</v>
      </c>
      <c r="E35" s="9" t="s">
        <v>61</v>
      </c>
      <c r="F35" s="9" t="s">
        <v>62</v>
      </c>
      <c r="G35" s="9" t="s">
        <v>63</v>
      </c>
      <c r="H35" s="59"/>
    </row>
    <row r="36" spans="1:8" x14ac:dyDescent="0.2">
      <c r="A36" s="64"/>
      <c r="B36" s="65"/>
      <c r="C36" s="10">
        <v>1</v>
      </c>
      <c r="D36" s="10">
        <v>2</v>
      </c>
      <c r="E36" s="10" t="s">
        <v>131</v>
      </c>
      <c r="F36" s="10">
        <v>4</v>
      </c>
      <c r="G36" s="10">
        <v>5</v>
      </c>
      <c r="H36" s="10" t="s">
        <v>132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2.5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58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  <row r="53" spans="1:8" x14ac:dyDescent="0.2">
      <c r="B53" s="52" t="s">
        <v>141</v>
      </c>
      <c r="C53" s="53"/>
    </row>
    <row r="54" spans="1:8" ht="12.75" x14ac:dyDescent="0.2">
      <c r="B54" s="54"/>
      <c r="C54" s="53"/>
    </row>
    <row r="55" spans="1:8" x14ac:dyDescent="0.2">
      <c r="B55" s="53" t="s">
        <v>142</v>
      </c>
      <c r="C55" s="53" t="s">
        <v>143</v>
      </c>
    </row>
    <row r="56" spans="1:8" x14ac:dyDescent="0.2">
      <c r="B56" s="53"/>
      <c r="C56" s="53"/>
    </row>
    <row r="57" spans="1:8" x14ac:dyDescent="0.2">
      <c r="B57" s="53" t="s">
        <v>144</v>
      </c>
      <c r="C57" s="53" t="s">
        <v>145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>
      <selection activeCell="H52" sqref="A1:H52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5" t="s">
        <v>140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59</v>
      </c>
      <c r="B2" s="61"/>
      <c r="C2" s="55" t="s">
        <v>65</v>
      </c>
      <c r="D2" s="56"/>
      <c r="E2" s="56"/>
      <c r="F2" s="56"/>
      <c r="G2" s="57"/>
      <c r="H2" s="58" t="s">
        <v>64</v>
      </c>
    </row>
    <row r="3" spans="1:8" ht="24.95" customHeight="1" x14ac:dyDescent="0.2">
      <c r="A3" s="62"/>
      <c r="B3" s="63"/>
      <c r="C3" s="9" t="s">
        <v>60</v>
      </c>
      <c r="D3" s="9" t="s">
        <v>130</v>
      </c>
      <c r="E3" s="9" t="s">
        <v>61</v>
      </c>
      <c r="F3" s="9" t="s">
        <v>62</v>
      </c>
      <c r="G3" s="9" t="s">
        <v>63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131</v>
      </c>
      <c r="F4" s="10">
        <v>4</v>
      </c>
      <c r="G4" s="10">
        <v>5</v>
      </c>
      <c r="H4" s="10" t="s">
        <v>132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6080896.5499999998</v>
      </c>
      <c r="D16" s="15">
        <f t="shared" si="3"/>
        <v>877056.71</v>
      </c>
      <c r="E16" s="15">
        <f t="shared" si="3"/>
        <v>6957953.2599999998</v>
      </c>
      <c r="F16" s="15">
        <f t="shared" si="3"/>
        <v>6671125.2000000002</v>
      </c>
      <c r="G16" s="15">
        <f t="shared" si="3"/>
        <v>6671125.2000000002</v>
      </c>
      <c r="H16" s="15">
        <f t="shared" si="3"/>
        <v>286828.05999999959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6080896.5499999998</v>
      </c>
      <c r="D20" s="15">
        <v>877056.71</v>
      </c>
      <c r="E20" s="15">
        <f t="shared" si="5"/>
        <v>6957953.2599999998</v>
      </c>
      <c r="F20" s="15">
        <v>6671125.2000000002</v>
      </c>
      <c r="G20" s="15">
        <v>6671125.2000000002</v>
      </c>
      <c r="H20" s="15">
        <f t="shared" si="4"/>
        <v>286828.05999999959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58</v>
      </c>
      <c r="C42" s="23">
        <f t="shared" ref="C42:H42" si="12">SUM(C36+C25+C16+C6)</f>
        <v>6080896.5499999998</v>
      </c>
      <c r="D42" s="23">
        <f t="shared" si="12"/>
        <v>877056.71</v>
      </c>
      <c r="E42" s="23">
        <f t="shared" si="12"/>
        <v>6957953.2599999998</v>
      </c>
      <c r="F42" s="23">
        <f t="shared" si="12"/>
        <v>6671125.2000000002</v>
      </c>
      <c r="G42" s="23">
        <f t="shared" si="12"/>
        <v>6671125.2000000002</v>
      </c>
      <c r="H42" s="23">
        <f t="shared" si="12"/>
        <v>286828.05999999959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 t="s">
        <v>141</v>
      </c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  <row r="46" spans="1:8" x14ac:dyDescent="0.2">
      <c r="B46" s="3" t="s">
        <v>142</v>
      </c>
      <c r="C46" s="3" t="s">
        <v>143</v>
      </c>
    </row>
    <row r="48" spans="1:8" x14ac:dyDescent="0.2">
      <c r="B48" s="3" t="s">
        <v>144</v>
      </c>
      <c r="C48" s="3" t="s">
        <v>145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8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2023-01-30T17:31:38Z</cp:lastPrinted>
  <dcterms:created xsi:type="dcterms:W3CDTF">2014-02-10T03:37:14Z</dcterms:created>
  <dcterms:modified xsi:type="dcterms:W3CDTF">2023-01-30T17:35:32Z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