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D12" i="6"/>
  <c r="G12" i="6" s="1"/>
  <c r="G11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43" i="6" l="1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0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<sst xmlns="http://schemas.openxmlformats.org/spreadsheetml/2006/main" count="219" uniqueCount="147">
  <si>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</si>
  <si>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</si>
  <si>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</si>
  <si>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</si>
  <si>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</si>
  <si>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</si>
  <si>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</si>
  <si>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</si>
  <si>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</si>
  <si>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</si>
  <si>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</si>
  <si>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</si>
  <si>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</si>
  <si>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</si>
  <si>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</si>
  <si>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</si>
  <si>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</si>
  <si>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</si>
  <si>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</si>
  <si>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</si>
  <si>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</si>
  <si>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</si>
  <si>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</si>
  <si>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</si>
  <si>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</si>
  <si>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</si>
  <si>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</si>
  <si>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</si>
  <si>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</si>
  <si>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</si>
  <si>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</si>
  <si>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</si>
  <si>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</si>
  <si>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</si>
  <si>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</si>
  <si>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</si>
  <si>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</si>
  <si>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</si>
  <si>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</si>
  <si>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</si>
  <si>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</si>
  <si>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</si>
  <si>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</si>
  <si>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</si>
  <si>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</si>
  <si>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</si>
  <si>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</si>
  <si>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</si>
  <si>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</si>
  <si>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</si>
  <si>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</si>
  <si>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</si>
  <si>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</si>
  <si>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</si>
  <si>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</si>
  <si>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</si>
  <si>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</si>
  <si>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</si>
  <si>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</si>
  <si>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</si>
  <si>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</si>
  <si>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</si>
  <si>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</si>
  <si>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</si>
  <si>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</si>
  <si>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</si>
  <si>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</si>
  <si>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</si>
  <si>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</si>
  <si>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</si>
  <si>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</si>
  <si>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</si>
  <si>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</si>
  <si>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</si>
  <si>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</si>
  <si>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</si>
  <si>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</si>
  <si>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</si>
  <si>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</si>
  <si>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</si>
  <si>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</si>
  <si>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</si>
  <si>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</si>
  <si>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</si>
  <si>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</si>
  <si>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</si>
  <si>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</si>
  <si>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</si>
  <si>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</si>
  <si>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</si>
  <si>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</si>
  <si>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</si>
  <si>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</si>
  <si>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</si>
  <si>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</si>
  <si>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</si>
  <si>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</si>
  <si>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</si>
  <si>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</si>
  <si>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</si>
  <si>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</si>
  <si>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</si>
  <si>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</si>
  <si>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</si>
  <si>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</si>
  <si>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</si>
  <si>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</si>
  <si>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</si>
  <si>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</si>
  <si>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</si>
  <si>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</si>
  <si>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</si>
  <si>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</si>
  <si>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</si>
  <si>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</si>
  <si>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</si>
  <si>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</si>
  <si>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</si>
  <si>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</si>
  <si>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</si>
  <si>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</si>
  <si>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</si>
  <si>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</si>
  <si>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</si>
  <si>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</si>
  <si>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</si>
  <si>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</si>
  <si>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</si>
  <si>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</si>
  <si>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</si>
  <si>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</si>
  <si>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</si>
  <si>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Comisión Municipal del Deporte y Atención a la Juventud del Municipio de Uriangato, Guanajuato.
Estado Analítico del Ejercicio del Presupuesto de Egresos
Clasificación por Objeto del Gasto (Capítulo y Concepto)
Del 1 de Enero al 31 de Diciembre de 2023</t>
  </si>
  <si>
    <t>Comisión Municipal del Deporte y Atención a la Juventud del Municipio de Uriangato, Guanajuato.
Estado Analítico del Ejercicio del Presupuesto de Egresos
Clasificación Económica (por Tipo de Gasto)
Del 1 de Enero al 31 de Diciembre de 2023</t>
  </si>
  <si>
    <t>31120M41F010000 DIRECCION DE CONTABILIDA</t>
  </si>
  <si>
    <t>31120M41F020000 DIRECCION DE RECURSOS MA</t>
  </si>
  <si>
    <t>31120M41F030000 DIRECCION GENERAL DE ACT</t>
  </si>
  <si>
    <t>Comisión Municipal del Deporte y Atención a la Juventud del Municipio de Uriangato, Guanajuato.
Estado Analítico del Ejercicio del Presupuesto de Egresos
Clasificación Administrativa
Del 1 de Enero al 31 de Diciembre de 2023</t>
  </si>
  <si>
    <t>Comisión Municipal del Deporte y Atención a la Juventud del Municipio de Uriangato, Guanajuato.
Estado Analítico del Ejercicio del Presupuesto de Egresos
Clasificación Administrativa (Poderes)
Del 1 de Enero al 31 de Diciembre de 2023</t>
  </si>
  <si>
    <t>Comisión Municipal del Deporte y Atención a la Juventud del Municipio de Uriangato, Guanajuato.
Estado Analítico del Ejercicio del Presupuesto de Egresos
Clasificación Administrativa (Sector Paraestatal)
Del 1 de Enero al 31 de Diciembre de 2023</t>
  </si>
  <si>
    <t>Comisión Municipal del Deporte y Atención a la Juventud del Municipio de Uriangato, Guanajuato.
Estado Analítico del Ejercicio del Presupuesto de Egresos
Clasificación Funcional (Finalidad y Función)
Del 1 de Enero al 31 de Diciembre de 2023</t>
  </si>
  <si>
    <t xml:space="preserve">DIRECTOR </t>
  </si>
  <si>
    <t>JEFE DE AREA ADMINISTRATIVA Y CONTABLE</t>
  </si>
  <si>
    <t>C.JOSE FRANCISCO VARGAS ALMANZA</t>
  </si>
  <si>
    <t>C.P.MANUEL MARTINEZ MORALES</t>
  </si>
  <si>
    <t>Bajo protesta de decir verdad declaramos que los Estados Financieros y sus notas, son razonablemente correctos y son responsabilidad del emisor.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</si>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</sst>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3" borderId="0" xfId="9" applyFont="1" applyFill="1" applyBorder="1" applyAlignment="1">
      <alignment vertical="center"/>
    </xf>
    <xf numFmtId="0" fontId="6" fillId="3" borderId="12" xfId="9" applyNumberFormat="1" applyFont="1" applyFill="1" applyBorder="1" applyAlignment="1">
      <alignment horizontal="center" vertical="center" wrapText="1"/>
    </xf>
    <xf numFmtId="0" fontId="0" fillId="3" borderId="0" xfId="0" applyFont="1" applyFill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9" t="s">
        <v>132</v>
      </c>
      <c r="B1" s="39"/>
      <c r="C1" s="39"/>
      <c r="D1" s="39"/>
      <c r="E1" s="39"/>
      <c r="F1" s="39"/>
      <c r="G1" s="40"/>
    </row>
    <row r="2" spans="1:8" x14ac:dyDescent="0.2">
      <c r="A2" s="34"/>
      <c r="B2" s="41" t="s">
        <v>60</v>
      </c>
      <c r="C2" s="39"/>
      <c r="D2" s="39"/>
      <c r="E2" s="39"/>
      <c r="F2" s="40"/>
      <c r="G2" s="42" t="s">
        <v>59</v>
      </c>
    </row>
    <row r="3" spans="1:8" ht="24.95" customHeight="1" x14ac:dyDescent="0.2">
      <c r="A3" s="32" t="s">
        <v>54</v>
      </c>
      <c r="B3" s="3" t="s">
        <v>55</v>
      </c>
      <c r="C3" s="3" t="s">
        <v>120</v>
      </c>
      <c r="D3" s="3" t="s">
        <v>56</v>
      </c>
      <c r="E3" s="3" t="s">
        <v>57</v>
      </c>
      <c r="F3" s="3" t="s">
        <v>58</v>
      </c>
      <c r="G3" s="43"/>
    </row>
    <row r="4" spans="1:8" x14ac:dyDescent="0.2">
      <c r="A4" s="35"/>
      <c r="B4" s="4">
        <v>1</v>
      </c>
      <c r="C4" s="4">
        <v>2</v>
      </c>
      <c r="D4" s="4" t="s">
        <v>121</v>
      </c>
      <c r="E4" s="4">
        <v>4</v>
      </c>
      <c r="F4" s="4">
        <v>5</v>
      </c>
      <c r="G4" s="4" t="s">
        <v>122</v>
      </c>
    </row>
    <row r="5" spans="1:8" x14ac:dyDescent="0.2">
      <c r="A5" s="22" t="s">
        <v>61</v>
      </c>
      <c r="B5" s="15">
        <f>SUM(B6:B12)</f>
        <v>3822961.8000000003</v>
      </c>
      <c r="C5" s="15">
        <f>SUM(C6:C12)</f>
        <v>-13399.629999999997</v>
      </c>
      <c r="D5" s="15">
        <f>B5+C5</f>
        <v>3809562.1700000004</v>
      </c>
      <c r="E5" s="15">
        <f>SUM(E6:E12)</f>
        <v>3573943.01</v>
      </c>
      <c r="F5" s="15">
        <f>SUM(F6:F12)</f>
        <v>3573943.01</v>
      </c>
      <c r="G5" s="15">
        <f>D5-E5</f>
        <v>235619.16000000061</v>
      </c>
    </row>
    <row r="6" spans="1:8" x14ac:dyDescent="0.2">
      <c r="A6" s="24" t="s">
        <v>65</v>
      </c>
      <c r="B6" s="6">
        <v>2793647.95</v>
      </c>
      <c r="C6" s="6">
        <v>0</v>
      </c>
      <c r="D6" s="6">
        <f t="shared" ref="D6:D69" si="0">B6+C6</f>
        <v>2793647.95</v>
      </c>
      <c r="E6" s="6">
        <v>2624621.46</v>
      </c>
      <c r="F6" s="6">
        <v>2624621.46</v>
      </c>
      <c r="G6" s="6">
        <f t="shared" ref="G6:G69" si="1">D6-E6</f>
        <v>169026.49000000022</v>
      </c>
      <c r="H6" s="11">
        <v>1100</v>
      </c>
    </row>
    <row r="7" spans="1:8" x14ac:dyDescent="0.2">
      <c r="A7" s="24" t="s">
        <v>66</v>
      </c>
      <c r="B7" s="6">
        <v>28000</v>
      </c>
      <c r="C7" s="6">
        <v>15950</v>
      </c>
      <c r="D7" s="6">
        <f t="shared" si="0"/>
        <v>43950</v>
      </c>
      <c r="E7" s="6">
        <v>39854</v>
      </c>
      <c r="F7" s="6">
        <v>39854</v>
      </c>
      <c r="G7" s="6">
        <f t="shared" si="1"/>
        <v>4096</v>
      </c>
      <c r="H7" s="11">
        <v>1200</v>
      </c>
    </row>
    <row r="8" spans="1:8" x14ac:dyDescent="0.2">
      <c r="A8" s="24" t="s">
        <v>67</v>
      </c>
      <c r="B8" s="6">
        <v>523345.33</v>
      </c>
      <c r="C8" s="6">
        <v>5520</v>
      </c>
      <c r="D8" s="6">
        <f t="shared" si="0"/>
        <v>528865.33000000007</v>
      </c>
      <c r="E8" s="6">
        <v>485538.46</v>
      </c>
      <c r="F8" s="6">
        <v>485538.46</v>
      </c>
      <c r="G8" s="6">
        <f t="shared" si="1"/>
        <v>43326.870000000054</v>
      </c>
      <c r="H8" s="11">
        <v>1300</v>
      </c>
    </row>
    <row r="9" spans="1:8" x14ac:dyDescent="0.2">
      <c r="A9" s="24" t="s">
        <v>33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  <c r="H9" s="11">
        <v>1400</v>
      </c>
    </row>
    <row r="10" spans="1:8" x14ac:dyDescent="0.2">
      <c r="A10" s="24" t="s">
        <v>68</v>
      </c>
      <c r="B10" s="6">
        <v>477968.52</v>
      </c>
      <c r="C10" s="6">
        <v>-34869.629999999997</v>
      </c>
      <c r="D10" s="6">
        <f t="shared" si="0"/>
        <v>443098.89</v>
      </c>
      <c r="E10" s="6">
        <v>423929.09</v>
      </c>
      <c r="F10" s="6">
        <v>423929.09</v>
      </c>
      <c r="G10" s="6">
        <f t="shared" si="1"/>
        <v>19169.799999999988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69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126</v>
      </c>
      <c r="B13" s="16">
        <f>SUM(B14:B22)</f>
        <v>842000</v>
      </c>
      <c r="C13" s="16">
        <f>SUM(C14:C22)</f>
        <v>373465.86</v>
      </c>
      <c r="D13" s="16">
        <f t="shared" si="0"/>
        <v>1215465.8599999999</v>
      </c>
      <c r="E13" s="16">
        <f>SUM(E14:E22)</f>
        <v>1192164.6000000001</v>
      </c>
      <c r="F13" s="16">
        <f>SUM(F14:F22)</f>
        <v>1192164.6000000001</v>
      </c>
      <c r="G13" s="16">
        <f t="shared" si="1"/>
        <v>23301.259999999776</v>
      </c>
      <c r="H13" s="23">
        <v>0</v>
      </c>
    </row>
    <row r="14" spans="1:8" x14ac:dyDescent="0.2">
      <c r="A14" s="24" t="s">
        <v>70</v>
      </c>
      <c r="B14" s="6">
        <v>66000</v>
      </c>
      <c r="C14" s="6">
        <v>89534.03</v>
      </c>
      <c r="D14" s="6">
        <f t="shared" si="0"/>
        <v>155534.03</v>
      </c>
      <c r="E14" s="6">
        <v>155528.01</v>
      </c>
      <c r="F14" s="6">
        <v>155528.01</v>
      </c>
      <c r="G14" s="6">
        <f t="shared" si="1"/>
        <v>6.0199999999895226</v>
      </c>
      <c r="H14" s="11">
        <v>2100</v>
      </c>
    </row>
    <row r="15" spans="1:8" x14ac:dyDescent="0.2">
      <c r="A15" s="24" t="s">
        <v>71</v>
      </c>
      <c r="B15" s="6">
        <v>17500</v>
      </c>
      <c r="C15" s="6">
        <v>-17207</v>
      </c>
      <c r="D15" s="6">
        <f t="shared" si="0"/>
        <v>293</v>
      </c>
      <c r="E15" s="6">
        <v>293</v>
      </c>
      <c r="F15" s="6">
        <v>293</v>
      </c>
      <c r="G15" s="6">
        <f t="shared" si="1"/>
        <v>0</v>
      </c>
      <c r="H15" s="11">
        <v>2200</v>
      </c>
    </row>
    <row r="16" spans="1:8" x14ac:dyDescent="0.2">
      <c r="A16" s="24" t="s">
        <v>72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73</v>
      </c>
      <c r="B17" s="6">
        <v>136500</v>
      </c>
      <c r="C17" s="6">
        <v>33100.83</v>
      </c>
      <c r="D17" s="6">
        <f t="shared" si="0"/>
        <v>169600.83000000002</v>
      </c>
      <c r="E17" s="6">
        <v>165771.92000000001</v>
      </c>
      <c r="F17" s="6">
        <v>165771.92000000001</v>
      </c>
      <c r="G17" s="6">
        <f t="shared" si="1"/>
        <v>3828.9100000000035</v>
      </c>
      <c r="H17" s="11">
        <v>2400</v>
      </c>
    </row>
    <row r="18" spans="1:8" x14ac:dyDescent="0.2">
      <c r="A18" s="24" t="s">
        <v>74</v>
      </c>
      <c r="B18" s="6">
        <v>60000</v>
      </c>
      <c r="C18" s="6">
        <v>-9996</v>
      </c>
      <c r="D18" s="6">
        <f t="shared" si="0"/>
        <v>50004</v>
      </c>
      <c r="E18" s="6">
        <v>40261</v>
      </c>
      <c r="F18" s="6">
        <v>40261</v>
      </c>
      <c r="G18" s="6">
        <f t="shared" si="1"/>
        <v>9743</v>
      </c>
      <c r="H18" s="11">
        <v>2500</v>
      </c>
    </row>
    <row r="19" spans="1:8" x14ac:dyDescent="0.2">
      <c r="A19" s="24" t="s">
        <v>75</v>
      </c>
      <c r="B19" s="6">
        <v>370000</v>
      </c>
      <c r="C19" s="6">
        <v>250049</v>
      </c>
      <c r="D19" s="6">
        <f t="shared" si="0"/>
        <v>620049</v>
      </c>
      <c r="E19" s="6">
        <v>619608.92000000004</v>
      </c>
      <c r="F19" s="6">
        <v>619608.92000000004</v>
      </c>
      <c r="G19" s="6">
        <f t="shared" si="1"/>
        <v>440.07999999995809</v>
      </c>
      <c r="H19" s="11">
        <v>2600</v>
      </c>
    </row>
    <row r="20" spans="1:8" x14ac:dyDescent="0.2">
      <c r="A20" s="24" t="s">
        <v>76</v>
      </c>
      <c r="B20" s="6">
        <v>95000</v>
      </c>
      <c r="C20" s="6">
        <v>16009</v>
      </c>
      <c r="D20" s="6">
        <f t="shared" si="0"/>
        <v>111009</v>
      </c>
      <c r="E20" s="6">
        <v>110598.92</v>
      </c>
      <c r="F20" s="6">
        <v>110598.92</v>
      </c>
      <c r="G20" s="6">
        <f t="shared" si="1"/>
        <v>410.08000000000175</v>
      </c>
      <c r="H20" s="11">
        <v>2700</v>
      </c>
    </row>
    <row r="21" spans="1:8" x14ac:dyDescent="0.2">
      <c r="A21" s="24" t="s">
        <v>77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78</v>
      </c>
      <c r="B22" s="6">
        <v>97000</v>
      </c>
      <c r="C22" s="6">
        <v>11976</v>
      </c>
      <c r="D22" s="6">
        <f t="shared" si="0"/>
        <v>108976</v>
      </c>
      <c r="E22" s="6">
        <v>100102.83</v>
      </c>
      <c r="F22" s="6">
        <v>100102.83</v>
      </c>
      <c r="G22" s="6">
        <f t="shared" si="1"/>
        <v>8873.1699999999983</v>
      </c>
      <c r="H22" s="11">
        <v>2900</v>
      </c>
    </row>
    <row r="23" spans="1:8" x14ac:dyDescent="0.2">
      <c r="A23" s="22" t="s">
        <v>62</v>
      </c>
      <c r="B23" s="16">
        <f>SUM(B24:B32)</f>
        <v>1167609.77</v>
      </c>
      <c r="C23" s="16">
        <f>SUM(C24:C32)</f>
        <v>724710.8</v>
      </c>
      <c r="D23" s="16">
        <f t="shared" si="0"/>
        <v>1892320.57</v>
      </c>
      <c r="E23" s="16">
        <f>SUM(E24:E32)</f>
        <v>1848135.7000000002</v>
      </c>
      <c r="F23" s="16">
        <f>SUM(F24:F32)</f>
        <v>1848135.7000000002</v>
      </c>
      <c r="G23" s="16">
        <f t="shared" si="1"/>
        <v>44184.869999999879</v>
      </c>
      <c r="H23" s="23">
        <v>0</v>
      </c>
    </row>
    <row r="24" spans="1:8" x14ac:dyDescent="0.2">
      <c r="A24" s="24" t="s">
        <v>79</v>
      </c>
      <c r="B24" s="6">
        <v>350000</v>
      </c>
      <c r="C24" s="6">
        <v>-9225</v>
      </c>
      <c r="D24" s="6">
        <f t="shared" si="0"/>
        <v>340775</v>
      </c>
      <c r="E24" s="6">
        <v>336968</v>
      </c>
      <c r="F24" s="6">
        <v>336968</v>
      </c>
      <c r="G24" s="6">
        <f t="shared" si="1"/>
        <v>3807</v>
      </c>
      <c r="H24" s="11">
        <v>3100</v>
      </c>
    </row>
    <row r="25" spans="1:8" x14ac:dyDescent="0.2">
      <c r="A25" s="24" t="s">
        <v>80</v>
      </c>
      <c r="B25" s="6">
        <v>29000</v>
      </c>
      <c r="C25" s="6">
        <v>-8000</v>
      </c>
      <c r="D25" s="6">
        <f t="shared" si="0"/>
        <v>21000</v>
      </c>
      <c r="E25" s="6">
        <v>17936.36</v>
      </c>
      <c r="F25" s="6">
        <v>17936.36</v>
      </c>
      <c r="G25" s="6">
        <f t="shared" si="1"/>
        <v>3063.6399999999994</v>
      </c>
      <c r="H25" s="11">
        <v>3200</v>
      </c>
    </row>
    <row r="26" spans="1:8" x14ac:dyDescent="0.2">
      <c r="A26" s="24" t="s">
        <v>81</v>
      </c>
      <c r="B26" s="6">
        <v>453150</v>
      </c>
      <c r="C26" s="6">
        <v>239867.35</v>
      </c>
      <c r="D26" s="6">
        <f t="shared" si="0"/>
        <v>693017.35</v>
      </c>
      <c r="E26" s="6">
        <v>673668.88</v>
      </c>
      <c r="F26" s="6">
        <v>673668.88</v>
      </c>
      <c r="G26" s="6">
        <f t="shared" si="1"/>
        <v>19348.469999999972</v>
      </c>
      <c r="H26" s="11">
        <v>3300</v>
      </c>
    </row>
    <row r="27" spans="1:8" x14ac:dyDescent="0.2">
      <c r="A27" s="24" t="s">
        <v>82</v>
      </c>
      <c r="B27" s="6">
        <v>30000</v>
      </c>
      <c r="C27" s="6">
        <v>-6141</v>
      </c>
      <c r="D27" s="6">
        <f t="shared" si="0"/>
        <v>23859</v>
      </c>
      <c r="E27" s="6">
        <v>21112.95</v>
      </c>
      <c r="F27" s="6">
        <v>21112.95</v>
      </c>
      <c r="G27" s="6">
        <f t="shared" si="1"/>
        <v>2746.0499999999993</v>
      </c>
      <c r="H27" s="11">
        <v>3400</v>
      </c>
    </row>
    <row r="28" spans="1:8" x14ac:dyDescent="0.2">
      <c r="A28" s="24" t="s">
        <v>83</v>
      </c>
      <c r="B28" s="6">
        <v>66000</v>
      </c>
      <c r="C28" s="6">
        <v>68511.97</v>
      </c>
      <c r="D28" s="6">
        <f t="shared" si="0"/>
        <v>134511.97</v>
      </c>
      <c r="E28" s="6">
        <v>133474.12</v>
      </c>
      <c r="F28" s="6">
        <v>133474.12</v>
      </c>
      <c r="G28" s="6">
        <f t="shared" si="1"/>
        <v>1037.8500000000058</v>
      </c>
      <c r="H28" s="11">
        <v>3500</v>
      </c>
    </row>
    <row r="29" spans="1:8" x14ac:dyDescent="0.2">
      <c r="A29" s="24" t="s">
        <v>84</v>
      </c>
      <c r="B29" s="6">
        <v>5500</v>
      </c>
      <c r="C29" s="6">
        <v>4537</v>
      </c>
      <c r="D29" s="6">
        <f t="shared" si="0"/>
        <v>10037</v>
      </c>
      <c r="E29" s="6">
        <v>9317</v>
      </c>
      <c r="F29" s="6">
        <v>9317</v>
      </c>
      <c r="G29" s="6">
        <f t="shared" si="1"/>
        <v>720</v>
      </c>
      <c r="H29" s="11">
        <v>3600</v>
      </c>
    </row>
    <row r="30" spans="1:8" x14ac:dyDescent="0.2">
      <c r="A30" s="24" t="s">
        <v>85</v>
      </c>
      <c r="B30" s="6">
        <v>30000</v>
      </c>
      <c r="C30" s="6">
        <v>35354</v>
      </c>
      <c r="D30" s="6">
        <f t="shared" si="0"/>
        <v>65354</v>
      </c>
      <c r="E30" s="6">
        <v>64368.87</v>
      </c>
      <c r="F30" s="6">
        <v>64368.87</v>
      </c>
      <c r="G30" s="6">
        <f t="shared" si="1"/>
        <v>985.12999999999738</v>
      </c>
      <c r="H30" s="11">
        <v>3700</v>
      </c>
    </row>
    <row r="31" spans="1:8" x14ac:dyDescent="0.2">
      <c r="A31" s="24" t="s">
        <v>86</v>
      </c>
      <c r="B31" s="6">
        <v>130959.77</v>
      </c>
      <c r="C31" s="6">
        <v>385969.48</v>
      </c>
      <c r="D31" s="6">
        <f t="shared" si="0"/>
        <v>516929.25</v>
      </c>
      <c r="E31" s="6">
        <v>512867.39</v>
      </c>
      <c r="F31" s="6">
        <v>512867.39</v>
      </c>
      <c r="G31" s="6">
        <f t="shared" si="1"/>
        <v>4061.859999999986</v>
      </c>
      <c r="H31" s="11">
        <v>3800</v>
      </c>
    </row>
    <row r="32" spans="1:8" x14ac:dyDescent="0.2">
      <c r="A32" s="24" t="s">
        <v>18</v>
      </c>
      <c r="B32" s="6">
        <v>73000</v>
      </c>
      <c r="C32" s="6">
        <v>13837</v>
      </c>
      <c r="D32" s="6">
        <f t="shared" si="0"/>
        <v>86837</v>
      </c>
      <c r="E32" s="6">
        <v>78422.13</v>
      </c>
      <c r="F32" s="6">
        <v>78422.13</v>
      </c>
      <c r="G32" s="6">
        <f t="shared" si="1"/>
        <v>8414.8699999999953</v>
      </c>
      <c r="H32" s="11">
        <v>3900</v>
      </c>
    </row>
    <row r="33" spans="1:8" x14ac:dyDescent="0.2">
      <c r="A33" s="22" t="s">
        <v>127</v>
      </c>
      <c r="B33" s="16">
        <f>SUM(B34:B42)</f>
        <v>98000</v>
      </c>
      <c r="C33" s="16">
        <f>SUM(C34:C42)</f>
        <v>-84200</v>
      </c>
      <c r="D33" s="16">
        <f t="shared" si="0"/>
        <v>13800</v>
      </c>
      <c r="E33" s="16">
        <f>SUM(E34:E42)</f>
        <v>13500</v>
      </c>
      <c r="F33" s="16">
        <f>SUM(F34:F42)</f>
        <v>13500</v>
      </c>
      <c r="G33" s="16">
        <f t="shared" si="1"/>
        <v>300</v>
      </c>
      <c r="H33" s="23">
        <v>0</v>
      </c>
    </row>
    <row r="34" spans="1:8" x14ac:dyDescent="0.2">
      <c r="A34" s="24" t="s">
        <v>87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88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89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90</v>
      </c>
      <c r="B37" s="6">
        <v>98000</v>
      </c>
      <c r="C37" s="6">
        <v>-84200</v>
      </c>
      <c r="D37" s="6">
        <f t="shared" si="0"/>
        <v>13800</v>
      </c>
      <c r="E37" s="6">
        <v>13500</v>
      </c>
      <c r="F37" s="6">
        <v>13500</v>
      </c>
      <c r="G37" s="6">
        <f t="shared" si="1"/>
        <v>300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91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92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93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128</v>
      </c>
      <c r="B43" s="16">
        <f>SUM(B44:B52)</f>
        <v>44017.43</v>
      </c>
      <c r="C43" s="16">
        <f>SUM(C44:C52)</f>
        <v>8928</v>
      </c>
      <c r="D43" s="16">
        <f t="shared" si="0"/>
        <v>52945.43</v>
      </c>
      <c r="E43" s="16">
        <f>SUM(E44:E52)</f>
        <v>46869.49</v>
      </c>
      <c r="F43" s="16">
        <f>SUM(F44:F52)</f>
        <v>46869.49</v>
      </c>
      <c r="G43" s="16">
        <f t="shared" si="1"/>
        <v>6075.9400000000023</v>
      </c>
      <c r="H43" s="23">
        <v>0</v>
      </c>
    </row>
    <row r="44" spans="1:8" x14ac:dyDescent="0.2">
      <c r="A44" s="5" t="s">
        <v>94</v>
      </c>
      <c r="B44" s="6">
        <v>15000</v>
      </c>
      <c r="C44" s="6">
        <v>15894.27</v>
      </c>
      <c r="D44" s="6">
        <f t="shared" si="0"/>
        <v>30894.27</v>
      </c>
      <c r="E44" s="6">
        <v>29266.17</v>
      </c>
      <c r="F44" s="6">
        <v>29266.17</v>
      </c>
      <c r="G44" s="6">
        <f t="shared" si="1"/>
        <v>1628.1000000000022</v>
      </c>
      <c r="H44" s="11">
        <v>5100</v>
      </c>
    </row>
    <row r="45" spans="1:8" x14ac:dyDescent="0.2">
      <c r="A45" s="24" t="s">
        <v>95</v>
      </c>
      <c r="B45" s="6">
        <v>2000</v>
      </c>
      <c r="C45" s="6">
        <v>-300</v>
      </c>
      <c r="D45" s="6">
        <f t="shared" si="0"/>
        <v>1700</v>
      </c>
      <c r="E45" s="6">
        <v>0</v>
      </c>
      <c r="F45" s="6">
        <v>0</v>
      </c>
      <c r="G45" s="6">
        <f t="shared" si="1"/>
        <v>1700</v>
      </c>
      <c r="H45" s="11">
        <v>5200</v>
      </c>
    </row>
    <row r="46" spans="1:8" x14ac:dyDescent="0.2">
      <c r="A46" s="24" t="s">
        <v>96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97</v>
      </c>
      <c r="B47" s="6">
        <v>1000</v>
      </c>
      <c r="C47" s="6">
        <v>0</v>
      </c>
      <c r="D47" s="6">
        <f t="shared" si="0"/>
        <v>1000</v>
      </c>
      <c r="E47" s="6">
        <v>0</v>
      </c>
      <c r="F47" s="6">
        <v>0</v>
      </c>
      <c r="G47" s="6">
        <f t="shared" si="1"/>
        <v>1000</v>
      </c>
      <c r="H47" s="11">
        <v>5400</v>
      </c>
    </row>
    <row r="48" spans="1:8" x14ac:dyDescent="0.2">
      <c r="A48" s="24" t="s">
        <v>98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99</v>
      </c>
      <c r="B49" s="6">
        <v>26017.43</v>
      </c>
      <c r="C49" s="6">
        <v>-6666.27</v>
      </c>
      <c r="D49" s="6">
        <f t="shared" si="0"/>
        <v>19351.16</v>
      </c>
      <c r="E49" s="6">
        <v>17603.32</v>
      </c>
      <c r="F49" s="6">
        <v>17603.32</v>
      </c>
      <c r="G49" s="6">
        <f t="shared" si="1"/>
        <v>1747.8400000000001</v>
      </c>
      <c r="H49" s="11">
        <v>5600</v>
      </c>
    </row>
    <row r="50" spans="1:8" x14ac:dyDescent="0.2">
      <c r="A50" s="24" t="s">
        <v>100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101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102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63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103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104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105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129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106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107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108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109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110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111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112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130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64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113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114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115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116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117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118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119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53</v>
      </c>
      <c r="B77" s="18">
        <f t="shared" ref="B77:G77" si="4">SUM(B5+B13+B23+B33+B43+B53+B57+B65+B69)</f>
        <v>5974589</v>
      </c>
      <c r="C77" s="18">
        <f t="shared" si="4"/>
        <v>1009505.03</v>
      </c>
      <c r="D77" s="18">
        <f t="shared" si="4"/>
        <v>6984094.0300000003</v>
      </c>
      <c r="E77" s="18">
        <f t="shared" si="4"/>
        <v>6674612.7999999998</v>
      </c>
      <c r="F77" s="18">
        <f t="shared" si="4"/>
        <v>6674612.7999999998</v>
      </c>
      <c r="G77" s="18">
        <f t="shared" si="4"/>
        <v>309481.23000000027</v>
      </c>
      <c r="H77" s="31"/>
    </row>
    <row r="78" spans="1:8" x14ac:dyDescent="0.2">
      <c r="H78" s="31"/>
    </row>
    <row r="79" spans="1:8" x14ac:dyDescent="0.2">
      <c r="A79" s="1" t="s">
        <v>123</v>
      </c>
      <c r="H79" s="31"/>
    </row>
    <row r="80" spans="1:8" x14ac:dyDescent="0.2">
      <c r="A80" s="1" t="s">
        <v>141</v>
      </c>
      <c r="B80" s="1" t="s">
        <v>142</v>
      </c>
      <c r="H80" s="31"/>
    </row>
    <row r="82" spans="1:2" x14ac:dyDescent="0.2">
      <c r="A82" s="1" t="s">
        <v>143</v>
      </c>
      <c r="B82" s="1" t="s">
        <v>144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zoomScaleNormal="100" workbookViewId="0">
      <selection activeCell="A9" sqref="A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1" t="s">
        <v>133</v>
      </c>
      <c r="B1" s="39"/>
      <c r="C1" s="39"/>
      <c r="D1" s="39"/>
      <c r="E1" s="39"/>
      <c r="F1" s="39"/>
      <c r="G1" s="40"/>
    </row>
    <row r="2" spans="1:7" x14ac:dyDescent="0.2">
      <c r="A2" s="34"/>
      <c r="B2" s="41" t="s">
        <v>60</v>
      </c>
      <c r="C2" s="39"/>
      <c r="D2" s="39"/>
      <c r="E2" s="39"/>
      <c r="F2" s="40"/>
      <c r="G2" s="42" t="s">
        <v>59</v>
      </c>
    </row>
    <row r="3" spans="1:7" ht="24.95" customHeight="1" x14ac:dyDescent="0.2">
      <c r="A3" s="33" t="s">
        <v>54</v>
      </c>
      <c r="B3" s="3" t="s">
        <v>55</v>
      </c>
      <c r="C3" s="3" t="s">
        <v>120</v>
      </c>
      <c r="D3" s="3" t="s">
        <v>56</v>
      </c>
      <c r="E3" s="3" t="s">
        <v>57</v>
      </c>
      <c r="F3" s="3" t="s">
        <v>58</v>
      </c>
      <c r="G3" s="43"/>
    </row>
    <row r="4" spans="1:7" x14ac:dyDescent="0.2">
      <c r="A4" s="35"/>
      <c r="B4" s="4">
        <v>1</v>
      </c>
      <c r="C4" s="4">
        <v>2</v>
      </c>
      <c r="D4" s="4" t="s">
        <v>121</v>
      </c>
      <c r="E4" s="4">
        <v>4</v>
      </c>
      <c r="F4" s="4">
        <v>5</v>
      </c>
      <c r="G4" s="4" t="s">
        <v>122</v>
      </c>
    </row>
    <row r="5" spans="1:7" x14ac:dyDescent="0.2">
      <c r="A5" s="7" t="s">
        <v>0</v>
      </c>
      <c r="B5" s="19">
        <v>5930571.5700000003</v>
      </c>
      <c r="C5" s="19">
        <v>1000577.03</v>
      </c>
      <c r="D5" s="19">
        <f>B5+C5</f>
        <v>6931148.6000000006</v>
      </c>
      <c r="E5" s="19">
        <v>6627743.3099999996</v>
      </c>
      <c r="F5" s="19">
        <v>6627743.3099999996</v>
      </c>
      <c r="G5" s="19">
        <f>D5-E5</f>
        <v>303405.29000000097</v>
      </c>
    </row>
    <row r="6" spans="1:7" x14ac:dyDescent="0.2">
      <c r="A6" s="7" t="s">
        <v>1</v>
      </c>
      <c r="B6" s="19">
        <v>44017.43</v>
      </c>
      <c r="C6" s="19">
        <v>8928</v>
      </c>
      <c r="D6" s="19">
        <f>B6+C6</f>
        <v>52945.43</v>
      </c>
      <c r="E6" s="19">
        <v>46869.49</v>
      </c>
      <c r="F6" s="19">
        <v>46869.49</v>
      </c>
      <c r="G6" s="19">
        <f>D6-E6</f>
        <v>6075.9400000000023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53</v>
      </c>
      <c r="B10" s="18">
        <f t="shared" ref="B10:G10" si="0">SUM(B5+B6+B7+B8+B9)</f>
        <v>5974589</v>
      </c>
      <c r="C10" s="18">
        <f t="shared" si="0"/>
        <v>1009505.03</v>
      </c>
      <c r="D10" s="18">
        <f t="shared" si="0"/>
        <v>6984094.0300000003</v>
      </c>
      <c r="E10" s="18">
        <f t="shared" si="0"/>
        <v>6674612.7999999998</v>
      </c>
      <c r="F10" s="18">
        <f t="shared" si="0"/>
        <v>6674612.7999999998</v>
      </c>
      <c r="G10" s="18">
        <f t="shared" si="0"/>
        <v>309481.23000000097</v>
      </c>
    </row>
    <row r="11" spans="1:7" x14ac:dyDescent="0.2">
      <c r="A11" s="1" t="s">
        <v>145</v>
      </c>
    </row>
    <row r="12" spans="1:7" x14ac:dyDescent="0.2">
      <c r="A12" s="1" t="s">
        <v>141</v>
      </c>
      <c r="B12" s="1" t="s">
        <v>142</v>
      </c>
    </row>
    <row r="14" spans="1:7" x14ac:dyDescent="0.2">
      <c r="A14" s="1" t="s">
        <v>143</v>
      </c>
      <c r="B14" s="1" t="s">
        <v>144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1" t="s">
        <v>137</v>
      </c>
      <c r="B1" s="39"/>
      <c r="C1" s="39"/>
      <c r="D1" s="39"/>
      <c r="E1" s="39"/>
      <c r="F1" s="39"/>
      <c r="G1" s="40"/>
    </row>
    <row r="2" spans="1:7" x14ac:dyDescent="0.2">
      <c r="A2" s="34"/>
      <c r="B2" s="41" t="s">
        <v>60</v>
      </c>
      <c r="C2" s="39"/>
      <c r="D2" s="39"/>
      <c r="E2" s="39"/>
      <c r="F2" s="40"/>
      <c r="G2" s="42" t="s">
        <v>59</v>
      </c>
    </row>
    <row r="3" spans="1:7" ht="24.95" customHeight="1" x14ac:dyDescent="0.2">
      <c r="A3" s="33" t="s">
        <v>54</v>
      </c>
      <c r="B3" s="3" t="s">
        <v>55</v>
      </c>
      <c r="C3" s="3" t="s">
        <v>120</v>
      </c>
      <c r="D3" s="3" t="s">
        <v>56</v>
      </c>
      <c r="E3" s="3" t="s">
        <v>57</v>
      </c>
      <c r="F3" s="3" t="s">
        <v>58</v>
      </c>
      <c r="G3" s="43"/>
    </row>
    <row r="4" spans="1:7" x14ac:dyDescent="0.2">
      <c r="A4" s="35"/>
      <c r="B4" s="4">
        <v>1</v>
      </c>
      <c r="C4" s="4">
        <v>2</v>
      </c>
      <c r="D4" s="4" t="s">
        <v>121</v>
      </c>
      <c r="E4" s="4">
        <v>4</v>
      </c>
      <c r="F4" s="4">
        <v>5</v>
      </c>
      <c r="G4" s="4" t="s">
        <v>122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134</v>
      </c>
      <c r="B6" s="6">
        <v>486000</v>
      </c>
      <c r="C6" s="6">
        <v>94146.03</v>
      </c>
      <c r="D6" s="6">
        <f>B6+C6</f>
        <v>580146.03</v>
      </c>
      <c r="E6" s="6">
        <v>569738.14</v>
      </c>
      <c r="F6" s="6">
        <v>569738.14</v>
      </c>
      <c r="G6" s="6">
        <f>D6-E6</f>
        <v>10407.890000000014</v>
      </c>
    </row>
    <row r="7" spans="1:7" x14ac:dyDescent="0.2">
      <c r="A7" s="27" t="s">
        <v>135</v>
      </c>
      <c r="B7" s="6">
        <v>136500</v>
      </c>
      <c r="C7" s="6">
        <v>33100.83</v>
      </c>
      <c r="D7" s="6">
        <f t="shared" ref="D7:D12" si="0">B7+C7</f>
        <v>169600.83000000002</v>
      </c>
      <c r="E7" s="6">
        <v>165771.92000000001</v>
      </c>
      <c r="F7" s="6">
        <v>165771.92000000001</v>
      </c>
      <c r="G7" s="6">
        <f t="shared" ref="G7:G12" si="1">D7-E7</f>
        <v>3828.9100000000035</v>
      </c>
    </row>
    <row r="8" spans="1:7" x14ac:dyDescent="0.2">
      <c r="A8" s="27" t="s">
        <v>136</v>
      </c>
      <c r="B8" s="6">
        <v>5352089</v>
      </c>
      <c r="C8" s="6">
        <v>882258.17</v>
      </c>
      <c r="D8" s="6">
        <f t="shared" si="0"/>
        <v>6234347.1699999999</v>
      </c>
      <c r="E8" s="6">
        <v>5939102.7400000002</v>
      </c>
      <c r="F8" s="6">
        <v>5939102.7400000002</v>
      </c>
      <c r="G8" s="6">
        <f t="shared" si="1"/>
        <v>295244.4299999997</v>
      </c>
    </row>
    <row r="9" spans="1:7" x14ac:dyDescent="0.2">
      <c r="A9" s="27" t="s">
        <v>50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27" t="s">
        <v>125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27" t="s">
        <v>51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7" t="s">
        <v>52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7"/>
      <c r="B13" s="6"/>
      <c r="C13" s="6"/>
      <c r="D13" s="6"/>
      <c r="E13" s="6"/>
      <c r="F13" s="6"/>
      <c r="G13" s="6"/>
    </row>
    <row r="14" spans="1:7" x14ac:dyDescent="0.2">
      <c r="A14" s="13" t="s">
        <v>53</v>
      </c>
      <c r="B14" s="21">
        <f t="shared" ref="B14:G14" si="2">SUM(B6:B13)</f>
        <v>5974589</v>
      </c>
      <c r="C14" s="21">
        <f t="shared" si="2"/>
        <v>1009505.03</v>
      </c>
      <c r="D14" s="21">
        <f t="shared" si="2"/>
        <v>6984094.0300000003</v>
      </c>
      <c r="E14" s="21">
        <f t="shared" si="2"/>
        <v>6674612.8000000007</v>
      </c>
      <c r="F14" s="21">
        <f t="shared" si="2"/>
        <v>6674612.8000000007</v>
      </c>
      <c r="G14" s="21">
        <f t="shared" si="2"/>
        <v>309481.22999999975</v>
      </c>
    </row>
    <row r="17" spans="1:7" ht="45" customHeight="1" x14ac:dyDescent="0.2">
      <c r="A17" s="41" t="s">
        <v>138</v>
      </c>
      <c r="B17" s="39"/>
      <c r="C17" s="39"/>
      <c r="D17" s="39"/>
      <c r="E17" s="39"/>
      <c r="F17" s="39"/>
      <c r="G17" s="40"/>
    </row>
    <row r="18" spans="1:7" x14ac:dyDescent="0.2">
      <c r="A18" s="44" t="s">
        <v>54</v>
      </c>
      <c r="B18" s="41" t="s">
        <v>60</v>
      </c>
      <c r="C18" s="39"/>
      <c r="D18" s="39"/>
      <c r="E18" s="39"/>
      <c r="F18" s="40"/>
      <c r="G18" s="42" t="s">
        <v>59</v>
      </c>
    </row>
    <row r="19" spans="1:7" ht="22.5" x14ac:dyDescent="0.2">
      <c r="A19" s="45"/>
      <c r="B19" s="3" t="s">
        <v>55</v>
      </c>
      <c r="C19" s="3" t="s">
        <v>120</v>
      </c>
      <c r="D19" s="3" t="s">
        <v>56</v>
      </c>
      <c r="E19" s="3" t="s">
        <v>57</v>
      </c>
      <c r="F19" s="3" t="s">
        <v>58</v>
      </c>
      <c r="G19" s="43"/>
    </row>
    <row r="20" spans="1:7" x14ac:dyDescent="0.2">
      <c r="A20" s="46"/>
      <c r="B20" s="4">
        <v>1</v>
      </c>
      <c r="C20" s="4">
        <v>2</v>
      </c>
      <c r="D20" s="4" t="s">
        <v>121</v>
      </c>
      <c r="E20" s="4">
        <v>4</v>
      </c>
      <c r="F20" s="4">
        <v>5</v>
      </c>
      <c r="G20" s="4" t="s">
        <v>122</v>
      </c>
    </row>
    <row r="21" spans="1:7" x14ac:dyDescent="0.2">
      <c r="A21" s="28" t="s">
        <v>8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6">
        <f>D21-E21</f>
        <v>0</v>
      </c>
    </row>
    <row r="22" spans="1:7" x14ac:dyDescent="0.2">
      <c r="A22" s="28" t="s">
        <v>9</v>
      </c>
      <c r="B22" s="6">
        <v>0</v>
      </c>
      <c r="C22" s="6">
        <v>0</v>
      </c>
      <c r="D22" s="6">
        <f t="shared" ref="D22:D24" si="3">B22+C22</f>
        <v>0</v>
      </c>
      <c r="E22" s="6">
        <v>0</v>
      </c>
      <c r="F22" s="6">
        <v>0</v>
      </c>
      <c r="G22" s="6">
        <f t="shared" ref="G22:G24" si="4">D22-E22</f>
        <v>0</v>
      </c>
    </row>
    <row r="23" spans="1:7" x14ac:dyDescent="0.2">
      <c r="A23" s="28" t="s">
        <v>10</v>
      </c>
      <c r="B23" s="6">
        <v>0</v>
      </c>
      <c r="C23" s="6">
        <v>0</v>
      </c>
      <c r="D23" s="6">
        <f t="shared" si="3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8" t="s">
        <v>124</v>
      </c>
      <c r="B24" s="6">
        <v>0</v>
      </c>
      <c r="C24" s="6">
        <v>0</v>
      </c>
      <c r="D24" s="6">
        <f t="shared" si="3"/>
        <v>0</v>
      </c>
      <c r="E24" s="6">
        <v>0</v>
      </c>
      <c r="F24" s="6">
        <v>0</v>
      </c>
      <c r="G24" s="6">
        <f t="shared" si="4"/>
        <v>0</v>
      </c>
    </row>
    <row r="25" spans="1:7" x14ac:dyDescent="0.2">
      <c r="A25" s="13" t="s">
        <v>53</v>
      </c>
      <c r="B25" s="21">
        <f t="shared" ref="B25:G25" si="5">SUM(B21:B24)</f>
        <v>0</v>
      </c>
      <c r="C25" s="21">
        <f t="shared" si="5"/>
        <v>0</v>
      </c>
      <c r="D25" s="21">
        <f t="shared" si="5"/>
        <v>0</v>
      </c>
      <c r="E25" s="21">
        <f t="shared" si="5"/>
        <v>0</v>
      </c>
      <c r="F25" s="21">
        <f t="shared" si="5"/>
        <v>0</v>
      </c>
      <c r="G25" s="21">
        <f t="shared" si="5"/>
        <v>0</v>
      </c>
    </row>
    <row r="28" spans="1:7" ht="45" customHeight="1" x14ac:dyDescent="0.2">
      <c r="A28" s="41" t="s">
        <v>139</v>
      </c>
      <c r="B28" s="39"/>
      <c r="C28" s="39"/>
      <c r="D28" s="39"/>
      <c r="E28" s="39"/>
      <c r="F28" s="39"/>
      <c r="G28" s="40"/>
    </row>
    <row r="29" spans="1:7" x14ac:dyDescent="0.2">
      <c r="A29" s="44" t="s">
        <v>54</v>
      </c>
      <c r="B29" s="41" t="s">
        <v>60</v>
      </c>
      <c r="C29" s="39"/>
      <c r="D29" s="39"/>
      <c r="E29" s="39"/>
      <c r="F29" s="40"/>
      <c r="G29" s="42" t="s">
        <v>59</v>
      </c>
    </row>
    <row r="30" spans="1:7" ht="22.5" x14ac:dyDescent="0.2">
      <c r="A30" s="45"/>
      <c r="B30" s="3" t="s">
        <v>55</v>
      </c>
      <c r="C30" s="3" t="s">
        <v>120</v>
      </c>
      <c r="D30" s="3" t="s">
        <v>56</v>
      </c>
      <c r="E30" s="3" t="s">
        <v>57</v>
      </c>
      <c r="F30" s="3" t="s">
        <v>58</v>
      </c>
      <c r="G30" s="43"/>
    </row>
    <row r="31" spans="1:7" x14ac:dyDescent="0.2">
      <c r="A31" s="46"/>
      <c r="B31" s="4">
        <v>1</v>
      </c>
      <c r="C31" s="4">
        <v>2</v>
      </c>
      <c r="D31" s="4" t="s">
        <v>121</v>
      </c>
      <c r="E31" s="4">
        <v>4</v>
      </c>
      <c r="F31" s="4">
        <v>5</v>
      </c>
      <c r="G31" s="4" t="s">
        <v>122</v>
      </c>
    </row>
    <row r="32" spans="1:7" x14ac:dyDescent="0.2">
      <c r="A32" s="29" t="s">
        <v>12</v>
      </c>
      <c r="B32" s="6">
        <v>5974589</v>
      </c>
      <c r="C32" s="6">
        <v>1009505.03</v>
      </c>
      <c r="D32" s="6">
        <f t="shared" ref="D32:D38" si="6">B32+C32</f>
        <v>6984094.0300000003</v>
      </c>
      <c r="E32" s="6">
        <v>6674612.7999999998</v>
      </c>
      <c r="F32" s="6">
        <v>6674612.7999999998</v>
      </c>
      <c r="G32" s="6">
        <f t="shared" ref="G32:G38" si="7">D32-E32</f>
        <v>309481.23000000045</v>
      </c>
    </row>
    <row r="33" spans="1:7" x14ac:dyDescent="0.2">
      <c r="A33" s="29" t="s">
        <v>11</v>
      </c>
      <c r="B33" s="6">
        <v>0</v>
      </c>
      <c r="C33" s="6">
        <v>0</v>
      </c>
      <c r="D33" s="6">
        <f t="shared" si="6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9" t="s">
        <v>13</v>
      </c>
      <c r="B34" s="6">
        <v>0</v>
      </c>
      <c r="C34" s="6">
        <v>0</v>
      </c>
      <c r="D34" s="6">
        <f t="shared" si="6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9" t="s">
        <v>25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11.25" customHeight="1" x14ac:dyDescent="0.2">
      <c r="A36" s="29" t="s">
        <v>26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9" t="s">
        <v>131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x14ac:dyDescent="0.2">
      <c r="A38" s="29" t="s">
        <v>14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13" t="s">
        <v>53</v>
      </c>
      <c r="B39" s="21">
        <f t="shared" ref="B39:G39" si="8">SUM(B32:B38)</f>
        <v>5974589</v>
      </c>
      <c r="C39" s="21">
        <f t="shared" si="8"/>
        <v>1009505.03</v>
      </c>
      <c r="D39" s="21">
        <f t="shared" si="8"/>
        <v>6984094.0300000003</v>
      </c>
      <c r="E39" s="21">
        <f t="shared" si="8"/>
        <v>6674612.7999999998</v>
      </c>
      <c r="F39" s="21">
        <f t="shared" si="8"/>
        <v>6674612.7999999998</v>
      </c>
      <c r="G39" s="21">
        <f t="shared" si="8"/>
        <v>309481.23000000045</v>
      </c>
    </row>
    <row r="41" spans="1:7" x14ac:dyDescent="0.2">
      <c r="A41" s="1" t="s">
        <v>123</v>
      </c>
    </row>
    <row r="42" spans="1:7" x14ac:dyDescent="0.2">
      <c r="A42" s="1" t="s">
        <v>141</v>
      </c>
      <c r="B42" s="1" t="s">
        <v>142</v>
      </c>
    </row>
    <row r="44" spans="1:7" x14ac:dyDescent="0.2">
      <c r="A44" s="1" t="s">
        <v>143</v>
      </c>
      <c r="B44" s="1" t="s">
        <v>144</v>
      </c>
    </row>
  </sheetData>
  <sheetProtection formatCells="0" formatColumns="0" formatRows="0" insertRows="0" deleteRows="0" autoFilter="0"/>
  <mergeCells count="11">
    <mergeCell ref="B2:F2"/>
    <mergeCell ref="G2:G3"/>
    <mergeCell ref="A1:G1"/>
    <mergeCell ref="A17:G17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abSelected="1" workbookViewId="0">
      <selection activeCell="A9" sqref="A9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41" t="s">
        <v>140</v>
      </c>
      <c r="B1" s="39"/>
      <c r="C1" s="39"/>
      <c r="D1" s="39"/>
      <c r="E1" s="39"/>
      <c r="F1" s="39"/>
      <c r="G1" s="40"/>
    </row>
    <row r="2" spans="1:7" x14ac:dyDescent="0.2">
      <c r="A2" s="34"/>
      <c r="B2" s="41" t="s">
        <v>60</v>
      </c>
      <c r="C2" s="39"/>
      <c r="D2" s="39"/>
      <c r="E2" s="39"/>
      <c r="F2" s="40"/>
      <c r="G2" s="42" t="s">
        <v>59</v>
      </c>
    </row>
    <row r="3" spans="1:7" ht="24.95" customHeight="1" x14ac:dyDescent="0.2">
      <c r="A3" s="33" t="s">
        <v>54</v>
      </c>
      <c r="B3" s="3" t="s">
        <v>55</v>
      </c>
      <c r="C3" s="3" t="s">
        <v>120</v>
      </c>
      <c r="D3" s="3" t="s">
        <v>56</v>
      </c>
      <c r="E3" s="3" t="s">
        <v>57</v>
      </c>
      <c r="F3" s="3" t="s">
        <v>58</v>
      </c>
      <c r="G3" s="43"/>
    </row>
    <row r="4" spans="1:7" x14ac:dyDescent="0.2">
      <c r="A4" s="35"/>
      <c r="B4" s="4">
        <v>1</v>
      </c>
      <c r="C4" s="4">
        <v>2</v>
      </c>
      <c r="D4" s="4" t="s">
        <v>121</v>
      </c>
      <c r="E4" s="4">
        <v>4</v>
      </c>
      <c r="F4" s="4">
        <v>5</v>
      </c>
      <c r="G4" s="4" t="s">
        <v>122</v>
      </c>
    </row>
    <row r="5" spans="1:7" s="38" customFormat="1" x14ac:dyDescent="0.2">
      <c r="A5" s="36"/>
      <c r="B5" s="37"/>
      <c r="C5" s="37"/>
      <c r="D5" s="37"/>
      <c r="E5" s="37"/>
      <c r="F5" s="37"/>
      <c r="G5" s="37"/>
    </row>
    <row r="6" spans="1:7" x14ac:dyDescent="0.2">
      <c r="A6" s="10" t="s">
        <v>15</v>
      </c>
      <c r="B6" s="16">
        <f t="shared" ref="B6:G6" si="0">SUM(B7:B14)</f>
        <v>0</v>
      </c>
      <c r="C6" s="16">
        <f t="shared" si="0"/>
        <v>0</v>
      </c>
      <c r="D6" s="16">
        <f t="shared" si="0"/>
        <v>0</v>
      </c>
      <c r="E6" s="16">
        <f t="shared" si="0"/>
        <v>0</v>
      </c>
      <c r="F6" s="16">
        <f t="shared" si="0"/>
        <v>0</v>
      </c>
      <c r="G6" s="16">
        <f t="shared" si="0"/>
        <v>0</v>
      </c>
    </row>
    <row r="7" spans="1:7" x14ac:dyDescent="0.2">
      <c r="A7" s="30" t="s">
        <v>40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30" t="s">
        <v>16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x14ac:dyDescent="0.2">
      <c r="A9" s="30" t="s">
        <v>146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3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30" t="s">
        <v>22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17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41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30" t="s">
        <v>18</v>
      </c>
      <c r="B14" s="6">
        <v>0</v>
      </c>
      <c r="C14" s="6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30"/>
      <c r="B15" s="6"/>
      <c r="C15" s="6"/>
      <c r="D15" s="6"/>
      <c r="E15" s="6"/>
      <c r="F15" s="6"/>
      <c r="G15" s="6"/>
    </row>
    <row r="16" spans="1:7" x14ac:dyDescent="0.2">
      <c r="A16" s="10" t="s">
        <v>19</v>
      </c>
      <c r="B16" s="16">
        <f t="shared" ref="B16:G16" si="3">SUM(B17:B23)</f>
        <v>5974589</v>
      </c>
      <c r="C16" s="16">
        <f t="shared" si="3"/>
        <v>1009505.03</v>
      </c>
      <c r="D16" s="16">
        <f t="shared" si="3"/>
        <v>6984094.0300000003</v>
      </c>
      <c r="E16" s="16">
        <f t="shared" si="3"/>
        <v>6674612.7999999998</v>
      </c>
      <c r="F16" s="16">
        <f t="shared" si="3"/>
        <v>6674612.7999999998</v>
      </c>
      <c r="G16" s="16">
        <f t="shared" si="3"/>
        <v>309481.23000000045</v>
      </c>
    </row>
    <row r="17" spans="1:7" x14ac:dyDescent="0.2">
      <c r="A17" s="30" t="s">
        <v>42</v>
      </c>
      <c r="B17" s="6">
        <v>0</v>
      </c>
      <c r="C17" s="6">
        <v>0</v>
      </c>
      <c r="D17" s="6">
        <f>B17+C17</f>
        <v>0</v>
      </c>
      <c r="E17" s="6">
        <v>0</v>
      </c>
      <c r="F17" s="6">
        <v>0</v>
      </c>
      <c r="G17" s="6">
        <f t="shared" ref="G17:G23" si="4">D17-E17</f>
        <v>0</v>
      </c>
    </row>
    <row r="18" spans="1:7" x14ac:dyDescent="0.2">
      <c r="A18" s="30" t="s">
        <v>27</v>
      </c>
      <c r="B18" s="6">
        <v>0</v>
      </c>
      <c r="C18" s="6">
        <v>0</v>
      </c>
      <c r="D18" s="6">
        <f t="shared" ref="D18:D23" si="5">B18+C18</f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20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30" t="s">
        <v>43</v>
      </c>
      <c r="B20" s="6">
        <v>5974589</v>
      </c>
      <c r="C20" s="6">
        <v>1009505.03</v>
      </c>
      <c r="D20" s="6">
        <f t="shared" si="5"/>
        <v>6984094.0300000003</v>
      </c>
      <c r="E20" s="6">
        <v>6674612.7999999998</v>
      </c>
      <c r="F20" s="6">
        <v>6674612.7999999998</v>
      </c>
      <c r="G20" s="6">
        <f t="shared" si="4"/>
        <v>309481.23000000045</v>
      </c>
    </row>
    <row r="21" spans="1:7" x14ac:dyDescent="0.2">
      <c r="A21" s="30" t="s">
        <v>44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30" t="s">
        <v>45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30" t="s">
        <v>4</v>
      </c>
      <c r="B23" s="6">
        <v>0</v>
      </c>
      <c r="C23" s="6">
        <v>0</v>
      </c>
      <c r="D23" s="6">
        <f t="shared" si="5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30"/>
      <c r="B24" s="6"/>
      <c r="C24" s="6"/>
      <c r="D24" s="6"/>
      <c r="E24" s="6"/>
      <c r="F24" s="6"/>
      <c r="G24" s="6"/>
    </row>
    <row r="25" spans="1:7" x14ac:dyDescent="0.2">
      <c r="A25" s="10" t="s">
        <v>46</v>
      </c>
      <c r="B25" s="16">
        <f t="shared" ref="B25:G25" si="6">SUM(B26:B34)</f>
        <v>0</v>
      </c>
      <c r="C25" s="16">
        <f t="shared" si="6"/>
        <v>0</v>
      </c>
      <c r="D25" s="16">
        <f t="shared" si="6"/>
        <v>0</v>
      </c>
      <c r="E25" s="16">
        <f t="shared" si="6"/>
        <v>0</v>
      </c>
      <c r="F25" s="16">
        <f t="shared" si="6"/>
        <v>0</v>
      </c>
      <c r="G25" s="16">
        <f t="shared" si="6"/>
        <v>0</v>
      </c>
    </row>
    <row r="26" spans="1:7" x14ac:dyDescent="0.2">
      <c r="A26" s="30" t="s">
        <v>28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 t="shared" ref="G26:G34" si="7">D26-E26</f>
        <v>0</v>
      </c>
    </row>
    <row r="27" spans="1:7" x14ac:dyDescent="0.2">
      <c r="A27" s="30" t="s">
        <v>23</v>
      </c>
      <c r="B27" s="6">
        <v>0</v>
      </c>
      <c r="C27" s="6">
        <v>0</v>
      </c>
      <c r="D27" s="6">
        <f t="shared" ref="D27:D34" si="8">B27+C27</f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29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47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21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5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30" t="s">
        <v>6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30" t="s">
        <v>48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30" t="s">
        <v>30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30"/>
      <c r="B35" s="6"/>
      <c r="C35" s="6"/>
      <c r="D35" s="6"/>
      <c r="E35" s="6"/>
      <c r="F35" s="6"/>
      <c r="G35" s="6"/>
    </row>
    <row r="36" spans="1:7" x14ac:dyDescent="0.2">
      <c r="A36" s="10" t="s">
        <v>31</v>
      </c>
      <c r="B36" s="16">
        <f t="shared" ref="B36:G36" si="9">SUM(B37:B40)</f>
        <v>0</v>
      </c>
      <c r="C36" s="16">
        <f t="shared" si="9"/>
        <v>0</v>
      </c>
      <c r="D36" s="16">
        <f t="shared" si="9"/>
        <v>0</v>
      </c>
      <c r="E36" s="16">
        <f t="shared" si="9"/>
        <v>0</v>
      </c>
      <c r="F36" s="16">
        <f t="shared" si="9"/>
        <v>0</v>
      </c>
      <c r="G36" s="16">
        <f t="shared" si="9"/>
        <v>0</v>
      </c>
    </row>
    <row r="37" spans="1:7" x14ac:dyDescent="0.2">
      <c r="A37" s="30" t="s">
        <v>49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11.25" customHeight="1" x14ac:dyDescent="0.2">
      <c r="A38" s="30" t="s">
        <v>24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30" t="s">
        <v>32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30" t="s">
        <v>7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30"/>
      <c r="B41" s="6"/>
      <c r="C41" s="6"/>
      <c r="D41" s="6"/>
      <c r="E41" s="6"/>
      <c r="F41" s="6"/>
      <c r="G41" s="6"/>
    </row>
    <row r="42" spans="1:7" x14ac:dyDescent="0.2">
      <c r="A42" s="13" t="s">
        <v>53</v>
      </c>
      <c r="B42" s="21">
        <f t="shared" ref="B42:G42" si="12">SUM(B36+B25+B16+B6)</f>
        <v>5974589</v>
      </c>
      <c r="C42" s="21">
        <f t="shared" si="12"/>
        <v>1009505.03</v>
      </c>
      <c r="D42" s="21">
        <f t="shared" si="12"/>
        <v>6984094.0300000003</v>
      </c>
      <c r="E42" s="21">
        <f t="shared" si="12"/>
        <v>6674612.7999999998</v>
      </c>
      <c r="F42" s="21">
        <f t="shared" si="12"/>
        <v>6674612.7999999998</v>
      </c>
      <c r="G42" s="21">
        <f t="shared" si="12"/>
        <v>309481.23000000045</v>
      </c>
    </row>
    <row r="43" spans="1:7" x14ac:dyDescent="0.2">
      <c r="A43" s="9" t="s">
        <v>123</v>
      </c>
      <c r="B43" s="9"/>
      <c r="C43" s="9"/>
      <c r="D43" s="9"/>
      <c r="E43" s="9"/>
      <c r="F43" s="9"/>
      <c r="G43" s="9"/>
    </row>
    <row r="44" spans="1:7" x14ac:dyDescent="0.2">
      <c r="A44" s="9" t="s">
        <v>141</v>
      </c>
      <c r="B44" s="9" t="s">
        <v>142</v>
      </c>
      <c r="C44" s="9"/>
      <c r="D44" s="9"/>
      <c r="E44" s="9"/>
      <c r="F44" s="9"/>
      <c r="G44" s="9"/>
    </row>
    <row r="46" spans="1:7" x14ac:dyDescent="0.2">
      <c r="A46" s="2" t="s">
        <v>143</v>
      </c>
      <c r="B46" s="2" t="s">
        <v>144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2024-02-04T00:23:00Z</cp:lastPrinted>
  <dcterms:created xsi:type="dcterms:W3CDTF">2014-02-10T03:37:14Z</dcterms:created>
  <dcterms:modified xsi:type="dcterms:W3CDTF">2024-02-04T20:56:02Z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