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23040" windowHeight="9525" firstSheet="4" activeTab="8"/>
  </bookViews>
  <sheets>
    <sheet name="Formato 1" sheetId="10" r:id="rId1"/>
    <sheet name="Formato 2" sheetId="6" r:id="rId2"/>
    <sheet name="Formato 3" sheetId="7" r:id="rId3"/>
    <sheet name="Formato 4" sheetId="8" r:id="rId4"/>
    <sheet name="Formato 5" sheetId="9" r:id="rId5"/>
    <sheet name="Formato 6a" sheetId="1" r:id="rId6"/>
    <sheet name="Formato 6b" sheetId="2" r:id="rId7"/>
    <sheet name="Formato 6c" sheetId="3" r:id="rId8"/>
    <sheet name="Formato 6d" sheetId="4" r:id="rId9"/>
  </sheets>
  <externalReferences>
    <externalReference r:id="rId10"/>
  </externalReferences>
  <definedNames>
    <definedName name="ANIO">'[1]Info General'!$D$20</definedName>
    <definedName name="_xlnm.Print_Area" localSheetId="3">'Formato 4'!$A$1:$E$75</definedName>
    <definedName name="_xlnm.Print_Area" localSheetId="5">'Formato 6a'!$A$1:$G$160</definedName>
    <definedName name="_xlnm.Print_Area" localSheetId="7">'Formato 6c'!$A$1:$G$78</definedName>
    <definedName name="ENTE_PUBLICO_A">'[1]Info General'!$C$7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3" i="10" l="1"/>
  <c r="E73" i="10"/>
  <c r="F66" i="10"/>
  <c r="E66" i="10"/>
  <c r="E77" i="10" s="1"/>
  <c r="F61" i="10"/>
  <c r="F77" i="10" s="1"/>
  <c r="E61" i="10"/>
  <c r="C58" i="10"/>
  <c r="B58" i="10"/>
  <c r="F55" i="10"/>
  <c r="E55" i="10"/>
  <c r="F42" i="10"/>
  <c r="E42" i="10"/>
  <c r="C41" i="10"/>
  <c r="B41" i="10"/>
  <c r="F38" i="10"/>
  <c r="E38" i="10"/>
  <c r="C38" i="10"/>
  <c r="B38" i="10"/>
  <c r="F31" i="10"/>
  <c r="E31" i="10"/>
  <c r="C31" i="10"/>
  <c r="B31" i="10"/>
  <c r="F27" i="10"/>
  <c r="E27" i="10"/>
  <c r="C25" i="10"/>
  <c r="B25" i="10"/>
  <c r="F23" i="10"/>
  <c r="E23" i="10"/>
  <c r="E46" i="10" s="1"/>
  <c r="E57" i="10" s="1"/>
  <c r="F19" i="10"/>
  <c r="E19" i="10"/>
  <c r="C17" i="10"/>
  <c r="B17" i="10"/>
  <c r="F9" i="10"/>
  <c r="F46" i="10" s="1"/>
  <c r="F57" i="10" s="1"/>
  <c r="F79" i="10" s="1"/>
  <c r="E9" i="10"/>
  <c r="C9" i="10"/>
  <c r="B9" i="10"/>
  <c r="B46" i="10" s="1"/>
  <c r="B60" i="10" s="1"/>
  <c r="C46" i="10" l="1"/>
  <c r="C60" i="10" s="1"/>
  <c r="E79" i="10"/>
  <c r="G78" i="9"/>
  <c r="D78" i="9"/>
  <c r="F75" i="9"/>
  <c r="E75" i="9"/>
  <c r="C75" i="9"/>
  <c r="B75" i="9"/>
  <c r="G74" i="9"/>
  <c r="D74" i="9"/>
  <c r="G73" i="9"/>
  <c r="G75" i="9" s="1"/>
  <c r="D73" i="9"/>
  <c r="D75" i="9" s="1"/>
  <c r="G68" i="9"/>
  <c r="G67" i="9" s="1"/>
  <c r="D68" i="9"/>
  <c r="F67" i="9"/>
  <c r="E67" i="9"/>
  <c r="D67" i="9"/>
  <c r="C67" i="9"/>
  <c r="B67" i="9"/>
  <c r="G63" i="9"/>
  <c r="D63" i="9"/>
  <c r="G62" i="9"/>
  <c r="D62" i="9"/>
  <c r="G61" i="9"/>
  <c r="D61" i="9"/>
  <c r="G60" i="9"/>
  <c r="D60" i="9"/>
  <c r="F59" i="9"/>
  <c r="G59" i="9" s="1"/>
  <c r="E59" i="9"/>
  <c r="D59" i="9"/>
  <c r="C59" i="9"/>
  <c r="B59" i="9"/>
  <c r="G58" i="9"/>
  <c r="D58" i="9"/>
  <c r="G57" i="9"/>
  <c r="D57" i="9"/>
  <c r="G56" i="9"/>
  <c r="D56" i="9"/>
  <c r="D54" i="9" s="1"/>
  <c r="G55" i="9"/>
  <c r="D55" i="9"/>
  <c r="F54" i="9"/>
  <c r="G54" i="9" s="1"/>
  <c r="E54" i="9"/>
  <c r="C54" i="9"/>
  <c r="C65" i="9" s="1"/>
  <c r="B54" i="9"/>
  <c r="B65" i="9" s="1"/>
  <c r="G53" i="9"/>
  <c r="D53" i="9"/>
  <c r="G52" i="9"/>
  <c r="D52" i="9"/>
  <c r="G51" i="9"/>
  <c r="D51" i="9"/>
  <c r="G50" i="9"/>
  <c r="D50" i="9"/>
  <c r="G49" i="9"/>
  <c r="D49" i="9"/>
  <c r="G48" i="9"/>
  <c r="D48" i="9"/>
  <c r="G47" i="9"/>
  <c r="D47" i="9"/>
  <c r="G46" i="9"/>
  <c r="D46" i="9"/>
  <c r="F45" i="9"/>
  <c r="G45" i="9" s="1"/>
  <c r="E45" i="9"/>
  <c r="E65" i="9" s="1"/>
  <c r="D45" i="9"/>
  <c r="C45" i="9"/>
  <c r="B45" i="9"/>
  <c r="G39" i="9"/>
  <c r="D39" i="9"/>
  <c r="D37" i="9" s="1"/>
  <c r="G38" i="9"/>
  <c r="D38" i="9"/>
  <c r="F37" i="9"/>
  <c r="G37" i="9" s="1"/>
  <c r="E37" i="9"/>
  <c r="C37" i="9"/>
  <c r="B37" i="9"/>
  <c r="G36" i="9"/>
  <c r="D36" i="9"/>
  <c r="F35" i="9"/>
  <c r="G35" i="9" s="1"/>
  <c r="E35" i="9"/>
  <c r="C35" i="9"/>
  <c r="B35" i="9"/>
  <c r="D35" i="9" s="1"/>
  <c r="G34" i="9"/>
  <c r="D34" i="9"/>
  <c r="G33" i="9"/>
  <c r="D33" i="9"/>
  <c r="G32" i="9"/>
  <c r="D32" i="9"/>
  <c r="G31" i="9"/>
  <c r="D31" i="9"/>
  <c r="G30" i="9"/>
  <c r="D30" i="9"/>
  <c r="G29" i="9"/>
  <c r="D29" i="9"/>
  <c r="G28" i="9"/>
  <c r="F28" i="9"/>
  <c r="E28" i="9"/>
  <c r="D28" i="9"/>
  <c r="C28" i="9"/>
  <c r="B28" i="9"/>
  <c r="G27" i="9"/>
  <c r="D27" i="9"/>
  <c r="G26" i="9"/>
  <c r="D26" i="9"/>
  <c r="G25" i="9"/>
  <c r="D25" i="9"/>
  <c r="G24" i="9"/>
  <c r="D24" i="9"/>
  <c r="G23" i="9"/>
  <c r="D23" i="9"/>
  <c r="G22" i="9"/>
  <c r="D22" i="9"/>
  <c r="G21" i="9"/>
  <c r="D21" i="9"/>
  <c r="G20" i="9"/>
  <c r="D20" i="9"/>
  <c r="G19" i="9"/>
  <c r="D19" i="9"/>
  <c r="G18" i="9"/>
  <c r="D18" i="9"/>
  <c r="G17" i="9"/>
  <c r="D17" i="9"/>
  <c r="G16" i="9"/>
  <c r="F16" i="9"/>
  <c r="F41" i="9" s="1"/>
  <c r="E16" i="9"/>
  <c r="E41" i="9" s="1"/>
  <c r="E70" i="9" s="1"/>
  <c r="D16" i="9"/>
  <c r="C16" i="9"/>
  <c r="C41" i="9" s="1"/>
  <c r="C70" i="9" s="1"/>
  <c r="B16" i="9"/>
  <c r="B41" i="9" s="1"/>
  <c r="B70" i="9" s="1"/>
  <c r="G15" i="9"/>
  <c r="D15" i="9"/>
  <c r="G14" i="9"/>
  <c r="D14" i="9"/>
  <c r="G13" i="9"/>
  <c r="D13" i="9"/>
  <c r="G12" i="9"/>
  <c r="D12" i="9"/>
  <c r="G11" i="9"/>
  <c r="D11" i="9"/>
  <c r="G10" i="9"/>
  <c r="D10" i="9"/>
  <c r="G9" i="9"/>
  <c r="D9" i="9"/>
  <c r="D41" i="9" s="1"/>
  <c r="G42" i="9" l="1"/>
  <c r="G41" i="9"/>
  <c r="G70" i="9" s="1"/>
  <c r="D70" i="9"/>
  <c r="D65" i="9"/>
  <c r="F65" i="9"/>
  <c r="G65" i="9" s="1"/>
  <c r="F70" i="9" l="1"/>
  <c r="D72" i="8" l="1"/>
  <c r="D74" i="8" s="1"/>
  <c r="B72" i="8"/>
  <c r="B74" i="8" s="1"/>
  <c r="D64" i="8"/>
  <c r="C64" i="8"/>
  <c r="C72" i="8" s="1"/>
  <c r="C74" i="8" s="1"/>
  <c r="B64" i="8"/>
  <c r="C57" i="8"/>
  <c r="C59" i="8" s="1"/>
  <c r="D49" i="8"/>
  <c r="D57" i="8" s="1"/>
  <c r="D59" i="8" s="1"/>
  <c r="C49" i="8"/>
  <c r="B49" i="8"/>
  <c r="B57" i="8" s="1"/>
  <c r="B59" i="8" s="1"/>
  <c r="D40" i="8"/>
  <c r="C40" i="8"/>
  <c r="B40" i="8"/>
  <c r="D37" i="8"/>
  <c r="D44" i="8" s="1"/>
  <c r="D11" i="8" s="1"/>
  <c r="D8" i="8" s="1"/>
  <c r="D21" i="8" s="1"/>
  <c r="D23" i="8" s="1"/>
  <c r="D25" i="8" s="1"/>
  <c r="D33" i="8" s="1"/>
  <c r="C37" i="8"/>
  <c r="C44" i="8" s="1"/>
  <c r="C11" i="8" s="1"/>
  <c r="C8" i="8" s="1"/>
  <c r="C21" i="8" s="1"/>
  <c r="C23" i="8" s="1"/>
  <c r="C25" i="8" s="1"/>
  <c r="C33" i="8" s="1"/>
  <c r="B37" i="8"/>
  <c r="B44" i="8" s="1"/>
  <c r="B11" i="8" s="1"/>
  <c r="B8" i="8" s="1"/>
  <c r="B21" i="8" s="1"/>
  <c r="B23" i="8" s="1"/>
  <c r="B25" i="8" s="1"/>
  <c r="B33" i="8" s="1"/>
  <c r="D29" i="8"/>
  <c r="C29" i="8"/>
  <c r="B29" i="8"/>
  <c r="D17" i="8"/>
  <c r="C17" i="8"/>
  <c r="D13" i="8"/>
  <c r="C13" i="8"/>
  <c r="B13" i="8"/>
  <c r="K14" i="7" l="1"/>
  <c r="J14" i="7"/>
  <c r="I14" i="7"/>
  <c r="H14" i="7"/>
  <c r="G14" i="7"/>
  <c r="E14" i="7"/>
  <c r="K8" i="7"/>
  <c r="K20" i="7" s="1"/>
  <c r="J8" i="7"/>
  <c r="J20" i="7" s="1"/>
  <c r="I8" i="7"/>
  <c r="I20" i="7" s="1"/>
  <c r="H8" i="7"/>
  <c r="H20" i="7" s="1"/>
  <c r="G8" i="7"/>
  <c r="G20" i="7" s="1"/>
  <c r="E8" i="7"/>
  <c r="E20" i="7" s="1"/>
  <c r="F41" i="6" l="1"/>
  <c r="E41" i="6"/>
  <c r="D41" i="6"/>
  <c r="C41" i="6"/>
  <c r="B41" i="6"/>
  <c r="F30" i="6"/>
  <c r="F29" i="6"/>
  <c r="F28" i="6"/>
  <c r="F27" i="6" s="1"/>
  <c r="H27" i="6"/>
  <c r="G27" i="6"/>
  <c r="E27" i="6"/>
  <c r="D27" i="6"/>
  <c r="C27" i="6"/>
  <c r="B27" i="6"/>
  <c r="F25" i="6"/>
  <c r="F24" i="6"/>
  <c r="F23" i="6"/>
  <c r="F22" i="6" s="1"/>
  <c r="H22" i="6"/>
  <c r="G22" i="6"/>
  <c r="E22" i="6"/>
  <c r="D22" i="6"/>
  <c r="C22" i="6"/>
  <c r="B22" i="6"/>
  <c r="F16" i="6"/>
  <c r="F15" i="6"/>
  <c r="F14" i="6"/>
  <c r="H13" i="6"/>
  <c r="G13" i="6"/>
  <c r="E13" i="6"/>
  <c r="D13" i="6"/>
  <c r="C13" i="6"/>
  <c r="B13" i="6"/>
  <c r="F13" i="6" s="1"/>
  <c r="F12" i="6"/>
  <c r="F11" i="6"/>
  <c r="F10" i="6"/>
  <c r="H9" i="6"/>
  <c r="H8" i="6" s="1"/>
  <c r="H20" i="6" s="1"/>
  <c r="G9" i="6"/>
  <c r="E9" i="6"/>
  <c r="D9" i="6"/>
  <c r="D8" i="6" s="1"/>
  <c r="D20" i="6" s="1"/>
  <c r="C9" i="6"/>
  <c r="B9" i="6"/>
  <c r="B8" i="6" s="1"/>
  <c r="B20" i="6" s="1"/>
  <c r="G8" i="6"/>
  <c r="G20" i="6" s="1"/>
  <c r="E8" i="6"/>
  <c r="E20" i="6" s="1"/>
  <c r="C8" i="6"/>
  <c r="C20" i="6" s="1"/>
  <c r="F9" i="6" l="1"/>
  <c r="F8" i="6" s="1"/>
  <c r="F20" i="6" s="1"/>
  <c r="D27" i="4" l="1"/>
  <c r="G27" i="4" s="1"/>
  <c r="F19" i="2" l="1"/>
  <c r="E19" i="2"/>
  <c r="C19" i="2"/>
  <c r="B19" i="2"/>
  <c r="F9" i="2"/>
  <c r="E9" i="2"/>
  <c r="C9" i="2"/>
  <c r="B9" i="2"/>
  <c r="D28" i="2" l="1"/>
  <c r="G28" i="2" s="1"/>
  <c r="D27" i="2"/>
  <c r="G27" i="2" s="1"/>
  <c r="D26" i="2"/>
  <c r="G26" i="2" s="1"/>
  <c r="D25" i="2"/>
  <c r="G25" i="2" s="1"/>
  <c r="D24" i="2"/>
  <c r="G24" i="2" s="1"/>
  <c r="D23" i="2"/>
  <c r="G23" i="2" s="1"/>
  <c r="D22" i="2"/>
  <c r="G22" i="2" s="1"/>
  <c r="D21" i="2"/>
  <c r="G21" i="2" s="1"/>
  <c r="D20" i="2"/>
  <c r="D17" i="2"/>
  <c r="G17" i="2" s="1"/>
  <c r="D16" i="2"/>
  <c r="G16" i="2" s="1"/>
  <c r="D15" i="2"/>
  <c r="G15" i="2" s="1"/>
  <c r="D14" i="2"/>
  <c r="G14" i="2" s="1"/>
  <c r="D13" i="2"/>
  <c r="G13" i="2" s="1"/>
  <c r="D12" i="2"/>
  <c r="G12" i="2" s="1"/>
  <c r="D11" i="2"/>
  <c r="G11" i="2" s="1"/>
  <c r="D10" i="2"/>
  <c r="G20" i="2" l="1"/>
  <c r="G19" i="2" s="1"/>
  <c r="D19" i="2"/>
  <c r="D9" i="2"/>
  <c r="G10" i="2"/>
  <c r="G9" i="2" s="1"/>
  <c r="G31" i="4"/>
  <c r="D31" i="4"/>
  <c r="D30" i="4"/>
  <c r="G30" i="4" s="1"/>
  <c r="D29" i="4"/>
  <c r="G29" i="4" s="1"/>
  <c r="C24" i="4"/>
  <c r="B24" i="4"/>
  <c r="F24" i="4"/>
  <c r="E24" i="4"/>
  <c r="D26" i="4"/>
  <c r="G26" i="4" s="1"/>
  <c r="D25" i="4"/>
  <c r="G25" i="4" s="1"/>
  <c r="D23" i="4"/>
  <c r="G23" i="4" s="1"/>
  <c r="D22" i="4"/>
  <c r="G22" i="4" s="1"/>
  <c r="D19" i="4"/>
  <c r="G19" i="4" s="1"/>
  <c r="D18" i="4"/>
  <c r="G18" i="4" s="1"/>
  <c r="D17" i="4"/>
  <c r="G17" i="4" s="1"/>
  <c r="D15" i="4"/>
  <c r="G15" i="4" s="1"/>
  <c r="D14" i="4"/>
  <c r="G14" i="4" s="1"/>
  <c r="D13" i="4"/>
  <c r="G13" i="4" s="1"/>
  <c r="D11" i="4"/>
  <c r="G11" i="4" s="1"/>
  <c r="D10" i="4"/>
  <c r="G10" i="4" s="1"/>
  <c r="D75" i="3"/>
  <c r="G75" i="3" s="1"/>
  <c r="D74" i="3"/>
  <c r="G74" i="3" s="1"/>
  <c r="D73" i="3"/>
  <c r="G73" i="3" s="1"/>
  <c r="D72" i="3"/>
  <c r="G72" i="3" s="1"/>
  <c r="D70" i="3"/>
  <c r="G70" i="3" s="1"/>
  <c r="D69" i="3"/>
  <c r="G69" i="3" s="1"/>
  <c r="D68" i="3"/>
  <c r="G68" i="3" s="1"/>
  <c r="D67" i="3"/>
  <c r="G67" i="3" s="1"/>
  <c r="D66" i="3"/>
  <c r="G66" i="3" s="1"/>
  <c r="D65" i="3"/>
  <c r="G65" i="3" s="1"/>
  <c r="D64" i="3"/>
  <c r="G64" i="3" s="1"/>
  <c r="D63" i="3"/>
  <c r="G63" i="3" s="1"/>
  <c r="D62" i="3"/>
  <c r="G62" i="3" s="1"/>
  <c r="D60" i="3"/>
  <c r="G60" i="3" s="1"/>
  <c r="D59" i="3"/>
  <c r="G59" i="3" s="1"/>
  <c r="D58" i="3"/>
  <c r="G58" i="3" s="1"/>
  <c r="D57" i="3"/>
  <c r="G57" i="3" s="1"/>
  <c r="D56" i="3"/>
  <c r="G56" i="3" s="1"/>
  <c r="D55" i="3"/>
  <c r="G55" i="3" s="1"/>
  <c r="D54" i="3"/>
  <c r="G54" i="3" s="1"/>
  <c r="D52" i="3"/>
  <c r="G52" i="3" s="1"/>
  <c r="D51" i="3"/>
  <c r="G51" i="3" s="1"/>
  <c r="D50" i="3"/>
  <c r="G50" i="3" s="1"/>
  <c r="D49" i="3"/>
  <c r="G49" i="3" s="1"/>
  <c r="D48" i="3"/>
  <c r="G48" i="3" s="1"/>
  <c r="D47" i="3"/>
  <c r="G47" i="3" s="1"/>
  <c r="D46" i="3"/>
  <c r="G46" i="3" s="1"/>
  <c r="D45" i="3"/>
  <c r="G45" i="3" s="1"/>
  <c r="D41" i="3"/>
  <c r="G41" i="3" s="1"/>
  <c r="D40" i="3"/>
  <c r="G40" i="3" s="1"/>
  <c r="D39" i="3"/>
  <c r="G39" i="3" s="1"/>
  <c r="D38" i="3"/>
  <c r="G38" i="3" s="1"/>
  <c r="D36" i="3"/>
  <c r="G36" i="3" s="1"/>
  <c r="D35" i="3"/>
  <c r="G35" i="3" s="1"/>
  <c r="D34" i="3"/>
  <c r="G34" i="3" s="1"/>
  <c r="D33" i="3"/>
  <c r="G33" i="3" s="1"/>
  <c r="D32" i="3"/>
  <c r="G32" i="3" s="1"/>
  <c r="D31" i="3"/>
  <c r="G31" i="3" s="1"/>
  <c r="D30" i="3"/>
  <c r="G30" i="3" s="1"/>
  <c r="D29" i="3"/>
  <c r="G29" i="3" s="1"/>
  <c r="G28" i="3"/>
  <c r="D28" i="3"/>
  <c r="D26" i="3"/>
  <c r="G26" i="3" s="1"/>
  <c r="D25" i="3"/>
  <c r="G25" i="3" s="1"/>
  <c r="D24" i="3"/>
  <c r="G24" i="3" s="1"/>
  <c r="D23" i="3"/>
  <c r="G23" i="3" s="1"/>
  <c r="D22" i="3"/>
  <c r="G22" i="3" s="1"/>
  <c r="D21" i="3"/>
  <c r="G21" i="3" s="1"/>
  <c r="D20" i="3"/>
  <c r="G20" i="3" s="1"/>
  <c r="D18" i="3"/>
  <c r="G18" i="3" s="1"/>
  <c r="D17" i="3"/>
  <c r="G17" i="3" s="1"/>
  <c r="D16" i="3"/>
  <c r="G16" i="3" s="1"/>
  <c r="D15" i="3"/>
  <c r="G15" i="3" s="1"/>
  <c r="D14" i="3"/>
  <c r="G14" i="3" s="1"/>
  <c r="D13" i="3"/>
  <c r="G13" i="3" s="1"/>
  <c r="D12" i="3"/>
  <c r="G12" i="3" s="1"/>
  <c r="D11" i="3"/>
  <c r="G11" i="3" s="1"/>
  <c r="G145" i="1"/>
  <c r="G136" i="1"/>
  <c r="G135" i="1"/>
  <c r="G127" i="1"/>
  <c r="G118" i="1"/>
  <c r="G114" i="1"/>
  <c r="G105" i="1"/>
  <c r="G80" i="1"/>
  <c r="G76" i="1"/>
  <c r="G66" i="1"/>
  <c r="G56" i="1"/>
  <c r="G39" i="1"/>
  <c r="G21" i="1"/>
  <c r="D157" i="1"/>
  <c r="G157" i="1" s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D149" i="1"/>
  <c r="G149" i="1" s="1"/>
  <c r="D148" i="1"/>
  <c r="G148" i="1" s="1"/>
  <c r="D147" i="1"/>
  <c r="G147" i="1" s="1"/>
  <c r="D145" i="1"/>
  <c r="D144" i="1"/>
  <c r="G144" i="1" s="1"/>
  <c r="D143" i="1"/>
  <c r="G143" i="1" s="1"/>
  <c r="D142" i="1"/>
  <c r="G142" i="1" s="1"/>
  <c r="D141" i="1"/>
  <c r="G141" i="1" s="1"/>
  <c r="D140" i="1"/>
  <c r="G140" i="1" s="1"/>
  <c r="D139" i="1"/>
  <c r="G139" i="1" s="1"/>
  <c r="D138" i="1"/>
  <c r="G138" i="1" s="1"/>
  <c r="D136" i="1"/>
  <c r="D135" i="1"/>
  <c r="D134" i="1"/>
  <c r="G134" i="1" s="1"/>
  <c r="D132" i="1"/>
  <c r="G132" i="1" s="1"/>
  <c r="D131" i="1"/>
  <c r="G131" i="1" s="1"/>
  <c r="D130" i="1"/>
  <c r="G130" i="1" s="1"/>
  <c r="D129" i="1"/>
  <c r="G129" i="1" s="1"/>
  <c r="D128" i="1"/>
  <c r="G128" i="1" s="1"/>
  <c r="D127" i="1"/>
  <c r="D126" i="1"/>
  <c r="G126" i="1" s="1"/>
  <c r="D125" i="1"/>
  <c r="G125" i="1" s="1"/>
  <c r="D124" i="1"/>
  <c r="G124" i="1" s="1"/>
  <c r="D122" i="1"/>
  <c r="G122" i="1" s="1"/>
  <c r="D121" i="1"/>
  <c r="G121" i="1" s="1"/>
  <c r="D120" i="1"/>
  <c r="G120" i="1" s="1"/>
  <c r="D119" i="1"/>
  <c r="G119" i="1" s="1"/>
  <c r="D118" i="1"/>
  <c r="D117" i="1"/>
  <c r="G117" i="1" s="1"/>
  <c r="D116" i="1"/>
  <c r="G116" i="1" s="1"/>
  <c r="D115" i="1"/>
  <c r="G115" i="1" s="1"/>
  <c r="D114" i="1"/>
  <c r="D112" i="1"/>
  <c r="G112" i="1" s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G106" i="1" s="1"/>
  <c r="D105" i="1"/>
  <c r="D104" i="1"/>
  <c r="G104" i="1" s="1"/>
  <c r="D102" i="1"/>
  <c r="G102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G95" i="1" s="1"/>
  <c r="D94" i="1"/>
  <c r="G94" i="1" s="1"/>
  <c r="D92" i="1"/>
  <c r="G92" i="1" s="1"/>
  <c r="D91" i="1"/>
  <c r="G91" i="1" s="1"/>
  <c r="D90" i="1"/>
  <c r="G90" i="1" s="1"/>
  <c r="D89" i="1"/>
  <c r="G89" i="1" s="1"/>
  <c r="D88" i="1"/>
  <c r="G88" i="1" s="1"/>
  <c r="D87" i="1"/>
  <c r="G87" i="1" s="1"/>
  <c r="D86" i="1"/>
  <c r="G86" i="1" s="1"/>
  <c r="D82" i="1"/>
  <c r="G82" i="1" s="1"/>
  <c r="D81" i="1"/>
  <c r="G81" i="1" s="1"/>
  <c r="D80" i="1"/>
  <c r="D79" i="1"/>
  <c r="G79" i="1" s="1"/>
  <c r="D78" i="1"/>
  <c r="G78" i="1" s="1"/>
  <c r="D77" i="1"/>
  <c r="G77" i="1" s="1"/>
  <c r="D76" i="1"/>
  <c r="D74" i="1"/>
  <c r="G74" i="1" s="1"/>
  <c r="D73" i="1"/>
  <c r="G73" i="1" s="1"/>
  <c r="D72" i="1"/>
  <c r="G72" i="1" s="1"/>
  <c r="D70" i="1"/>
  <c r="G70" i="1" s="1"/>
  <c r="D69" i="1"/>
  <c r="G69" i="1" s="1"/>
  <c r="D68" i="1"/>
  <c r="G68" i="1" s="1"/>
  <c r="D67" i="1"/>
  <c r="G67" i="1" s="1"/>
  <c r="D66" i="1"/>
  <c r="D65" i="1"/>
  <c r="G65" i="1" s="1"/>
  <c r="D64" i="1"/>
  <c r="G64" i="1" s="1"/>
  <c r="D63" i="1"/>
  <c r="G63" i="1" s="1"/>
  <c r="D61" i="1"/>
  <c r="G61" i="1" s="1"/>
  <c r="D60" i="1"/>
  <c r="G60" i="1" s="1"/>
  <c r="D59" i="1"/>
  <c r="G59" i="1" s="1"/>
  <c r="D57" i="1"/>
  <c r="G57" i="1" s="1"/>
  <c r="D56" i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D49" i="1"/>
  <c r="G49" i="1" s="1"/>
  <c r="D47" i="1"/>
  <c r="G47" i="1" s="1"/>
  <c r="D46" i="1"/>
  <c r="G46" i="1" s="1"/>
  <c r="D45" i="1"/>
  <c r="G45" i="1" s="1"/>
  <c r="D44" i="1"/>
  <c r="G44" i="1" s="1"/>
  <c r="D43" i="1"/>
  <c r="G43" i="1" s="1"/>
  <c r="D42" i="1"/>
  <c r="G42" i="1" s="1"/>
  <c r="D41" i="1"/>
  <c r="G41" i="1" s="1"/>
  <c r="D40" i="1"/>
  <c r="G40" i="1" s="1"/>
  <c r="D39" i="1"/>
  <c r="D37" i="1"/>
  <c r="G37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7" i="1"/>
  <c r="G27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D20" i="1"/>
  <c r="G20" i="1" s="1"/>
  <c r="D19" i="1"/>
  <c r="G19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G24" i="4" l="1"/>
  <c r="D24" i="4"/>
  <c r="B28" i="4"/>
  <c r="G28" i="4"/>
  <c r="G21" i="4" s="1"/>
  <c r="F28" i="4"/>
  <c r="E28" i="4"/>
  <c r="E21" i="4" s="1"/>
  <c r="D28" i="4"/>
  <c r="D21" i="4" s="1"/>
  <c r="C28" i="4"/>
  <c r="C21" i="4" s="1"/>
  <c r="F21" i="4"/>
  <c r="G16" i="4"/>
  <c r="F16" i="4"/>
  <c r="F9" i="4" s="1"/>
  <c r="E16" i="4"/>
  <c r="D16" i="4"/>
  <c r="C16" i="4"/>
  <c r="B16" i="4"/>
  <c r="G12" i="4"/>
  <c r="F12" i="4"/>
  <c r="E12" i="4"/>
  <c r="D12" i="4"/>
  <c r="C12" i="4"/>
  <c r="B12" i="4"/>
  <c r="G71" i="3"/>
  <c r="F71" i="3"/>
  <c r="E71" i="3"/>
  <c r="D71" i="3"/>
  <c r="C71" i="3"/>
  <c r="B71" i="3"/>
  <c r="G61" i="3"/>
  <c r="F61" i="3"/>
  <c r="E61" i="3"/>
  <c r="D61" i="3"/>
  <c r="C61" i="3"/>
  <c r="B61" i="3"/>
  <c r="G53" i="3"/>
  <c r="F53" i="3"/>
  <c r="E53" i="3"/>
  <c r="D53" i="3"/>
  <c r="C53" i="3"/>
  <c r="B53" i="3"/>
  <c r="G44" i="3"/>
  <c r="F44" i="3"/>
  <c r="E44" i="3"/>
  <c r="D44" i="3"/>
  <c r="C44" i="3"/>
  <c r="B44" i="3"/>
  <c r="G37" i="3"/>
  <c r="F37" i="3"/>
  <c r="E37" i="3"/>
  <c r="D37" i="3"/>
  <c r="C37" i="3"/>
  <c r="B37" i="3"/>
  <c r="G27" i="3"/>
  <c r="F27" i="3"/>
  <c r="E27" i="3"/>
  <c r="D27" i="3"/>
  <c r="C27" i="3"/>
  <c r="B27" i="3"/>
  <c r="G19" i="3"/>
  <c r="F19" i="3"/>
  <c r="E19" i="3"/>
  <c r="D19" i="3"/>
  <c r="C19" i="3"/>
  <c r="B19" i="3"/>
  <c r="G10" i="3"/>
  <c r="F10" i="3"/>
  <c r="E10" i="3"/>
  <c r="D10" i="3"/>
  <c r="C10" i="3"/>
  <c r="B10" i="3"/>
  <c r="E29" i="2"/>
  <c r="C29" i="2"/>
  <c r="G62" i="1"/>
  <c r="F62" i="1"/>
  <c r="E62" i="1"/>
  <c r="D62" i="1"/>
  <c r="C62" i="1"/>
  <c r="B62" i="1"/>
  <c r="G150" i="1"/>
  <c r="F150" i="1"/>
  <c r="E150" i="1"/>
  <c r="D150" i="1"/>
  <c r="C150" i="1"/>
  <c r="B150" i="1"/>
  <c r="G146" i="1"/>
  <c r="F146" i="1"/>
  <c r="E146" i="1"/>
  <c r="D146" i="1"/>
  <c r="C146" i="1"/>
  <c r="B146" i="1"/>
  <c r="G137" i="1"/>
  <c r="F137" i="1"/>
  <c r="E137" i="1"/>
  <c r="D137" i="1"/>
  <c r="C137" i="1"/>
  <c r="B137" i="1"/>
  <c r="G133" i="1"/>
  <c r="F133" i="1"/>
  <c r="E133" i="1"/>
  <c r="D133" i="1"/>
  <c r="C133" i="1"/>
  <c r="B133" i="1"/>
  <c r="G123" i="1"/>
  <c r="F123" i="1"/>
  <c r="E123" i="1"/>
  <c r="D123" i="1"/>
  <c r="C123" i="1"/>
  <c r="B123" i="1"/>
  <c r="G113" i="1"/>
  <c r="F113" i="1"/>
  <c r="E113" i="1"/>
  <c r="D113" i="1"/>
  <c r="C113" i="1"/>
  <c r="B113" i="1"/>
  <c r="G103" i="1"/>
  <c r="F103" i="1"/>
  <c r="E103" i="1"/>
  <c r="D103" i="1"/>
  <c r="C103" i="1"/>
  <c r="B103" i="1"/>
  <c r="G93" i="1"/>
  <c r="F93" i="1"/>
  <c r="E93" i="1"/>
  <c r="D93" i="1"/>
  <c r="C93" i="1"/>
  <c r="B93" i="1"/>
  <c r="G85" i="1"/>
  <c r="F85" i="1"/>
  <c r="E85" i="1"/>
  <c r="D85" i="1"/>
  <c r="C85" i="1"/>
  <c r="B85" i="1"/>
  <c r="G75" i="1"/>
  <c r="F75" i="1"/>
  <c r="E75" i="1"/>
  <c r="D75" i="1"/>
  <c r="C75" i="1"/>
  <c r="B75" i="1"/>
  <c r="G71" i="1"/>
  <c r="F71" i="1"/>
  <c r="E71" i="1"/>
  <c r="D71" i="1"/>
  <c r="C71" i="1"/>
  <c r="B71" i="1"/>
  <c r="G58" i="1"/>
  <c r="F58" i="1"/>
  <c r="E58" i="1"/>
  <c r="D58" i="1"/>
  <c r="C58" i="1"/>
  <c r="B58" i="1"/>
  <c r="G48" i="1"/>
  <c r="F48" i="1"/>
  <c r="E48" i="1"/>
  <c r="D48" i="1"/>
  <c r="C48" i="1"/>
  <c r="B48" i="1"/>
  <c r="G38" i="1"/>
  <c r="F38" i="1"/>
  <c r="E38" i="1"/>
  <c r="D38" i="1"/>
  <c r="C38" i="1"/>
  <c r="B38" i="1"/>
  <c r="G28" i="1"/>
  <c r="F28" i="1"/>
  <c r="E28" i="1"/>
  <c r="D28" i="1"/>
  <c r="C28" i="1"/>
  <c r="B28" i="1"/>
  <c r="G18" i="1"/>
  <c r="F18" i="1"/>
  <c r="E18" i="1"/>
  <c r="D18" i="1"/>
  <c r="C18" i="1"/>
  <c r="B18" i="1"/>
  <c r="G10" i="1"/>
  <c r="F10" i="1"/>
  <c r="E10" i="1"/>
  <c r="D10" i="1"/>
  <c r="C10" i="1"/>
  <c r="B10" i="1"/>
  <c r="F43" i="3" l="1"/>
  <c r="C9" i="3"/>
  <c r="B9" i="1"/>
  <c r="F29" i="2"/>
  <c r="F33" i="4"/>
  <c r="E9" i="4"/>
  <c r="E33" i="4" s="1"/>
  <c r="E43" i="3"/>
  <c r="F9" i="3"/>
  <c r="B29" i="2"/>
  <c r="D29" i="2" s="1"/>
  <c r="G29" i="2" s="1"/>
  <c r="E84" i="1"/>
  <c r="B21" i="4"/>
  <c r="C9" i="4"/>
  <c r="C33" i="4" s="1"/>
  <c r="G9" i="4"/>
  <c r="G33" i="4" s="1"/>
  <c r="D9" i="4"/>
  <c r="D33" i="4" s="1"/>
  <c r="B9" i="4"/>
  <c r="C43" i="3"/>
  <c r="G43" i="3"/>
  <c r="D43" i="3"/>
  <c r="B43" i="3"/>
  <c r="G9" i="3"/>
  <c r="D9" i="3"/>
  <c r="E9" i="3"/>
  <c r="B9" i="3"/>
  <c r="B77" i="3" s="1"/>
  <c r="F84" i="1"/>
  <c r="B84" i="1"/>
  <c r="C84" i="1"/>
  <c r="G84" i="1"/>
  <c r="D84" i="1"/>
  <c r="F9" i="1"/>
  <c r="C9" i="1"/>
  <c r="G9" i="1"/>
  <c r="E9" i="1"/>
  <c r="D9" i="1"/>
  <c r="F77" i="3" l="1"/>
  <c r="C77" i="3"/>
  <c r="C159" i="1"/>
  <c r="G159" i="1"/>
  <c r="G77" i="3"/>
  <c r="B33" i="4"/>
  <c r="E77" i="3"/>
  <c r="D77" i="3"/>
  <c r="E159" i="1"/>
  <c r="D159" i="1"/>
  <c r="F159" i="1"/>
  <c r="B159" i="1"/>
</calcChain>
</file>

<file path=xl/sharedStrings.xml><?xml version="1.0" encoding="utf-8"?>
<sst xmlns="http://schemas.openxmlformats.org/spreadsheetml/2006/main" count="838" uniqueCount="639">
  <si>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</si>
  <si>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</si>
  <si>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</si>
  <si>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</si>
  <si>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</si>
  <si>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</si>
  <si>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</si>
  <si>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</si>
  <si>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</si>
  <si>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</si>
  <si>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</si>
  <si>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</si>
  <si>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</si>
  <si>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</si>
  <si>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</si>
  <si>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</si>
  <si>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</si>
  <si>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</si>
  <si>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</si>
  <si>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</si>
  <si>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</si>
  <si>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</si>
  <si>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</si>
  <si>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</si>
  <si>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</si>
  <si>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</si>
  <si>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</si>
  <si>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</si>
  <si>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</si>
  <si>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</si>
  <si>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</si>
  <si>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</si>
  <si>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</si>
  <si>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</si>
  <si>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</si>
  <si>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</si>
  <si>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</si>
  <si>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</si>
  <si>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</si>
  <si>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</si>
  <si>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</si>
  <si>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</si>
  <si>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</si>
  <si>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</si>
  <si>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</si>
  <si>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</si>
  <si>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</si>
  <si>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</si>
  <si>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</si>
  <si>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</si>
  <si>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</si>
  <si>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</si>
  <si>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</si>
  <si>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</si>
  <si>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</si>
  <si>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</si>
  <si>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</si>
  <si>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</si>
  <si>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</si>
  <si>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</si>
  <si>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</si>
  <si>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</si>
  <si>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</si>
  <si>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</si>
  <si>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</si>
  <si>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</si>
  <si>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</si>
  <si>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</si>
  <si>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</si>
  <si>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</si>
  <si>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</si>
  <si>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</si>
  <si>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</si>
  <si>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</si>
  <si>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</si>
  <si>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</si>
  <si>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</si>
  <si>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</si>
  <si>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</si>
  <si>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</si>
  <si>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</si>
  <si>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</si>
  <si>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</si>
  <si>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</si>
  <si>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</si>
  <si>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</si>
  <si>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</si>
  <si>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</si>
  <si>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</si>
  <si>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</si>
  <si>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Ampliaciones/ (Reducciones)</t>
  </si>
  <si>
    <t>Modificado</t>
  </si>
  <si>
    <t>Pagado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</si>
  <si>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</si>
  <si>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</si>
  <si>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</si>
  <si>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</si>
  <si>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</si>
  <si>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</si>
  <si>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</si>
  <si>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</si>
  <si>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</si>
  <si>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</si>
  <si>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</si>
  <si>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</si>
  <si>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</si>
  <si>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</si>
  <si>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</si>
  <si>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</si>
  <si>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</si>
  <si>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</si>
  <si>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</si>
  <si>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</si>
  <si>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</si>
  <si>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</si>
  <si>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</si>
  <si>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</si>
  <si>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</si>
  <si>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</si>
  <si>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</si>
  <si>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</si>
  <si>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</si>
  <si>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</si>
  <si>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</si>
  <si>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</si>
  <si>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</si>
  <si>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</si>
  <si>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</si>
  <si>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</si>
  <si>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</si>
  <si>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</si>
  <si>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</si>
  <si>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</si>
  <si>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</si>
  <si>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</si>
  <si>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</si>
  <si>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</si>
  <si>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</si>
  <si>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</si>
  <si>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</si>
  <si>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D. Otras No Clasificadas en Funciones Anteriores (D=d1+d2+d3+d4)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</si>
  <si>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</si>
  <si>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</si>
  <si>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</si>
  <si>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</si>
  <si>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</si>
  <si>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</si>
  <si>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</si>
  <si>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</si>
  <si>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</si>
  <si>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</si>
  <si>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</si>
  <si>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</si>
  <si>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</si>
  <si>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</si>
  <si>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</si>
  <si>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</si>
  <si>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</si>
  <si>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</si>
  <si>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</si>
  <si>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</si>
  <si>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</si>
  <si>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</si>
  <si>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</si>
  <si>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</si>
  <si>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</si>
  <si>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</si>
  <si>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</si>
  <si>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</si>
  <si>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</si>
  <si>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</si>
  <si>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</si>
  <si>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</si>
  <si>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</si>
  <si>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</si>
  <si>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</si>
  <si>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</si>
  <si>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</si>
  <si>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</si>
  <si>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</si>
  <si>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</si>
  <si>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</si>
  <si>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</si>
  <si>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</si>
  <si>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</si>
  <si>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</si>
  <si>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</si>
  <si>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</si>
  <si>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</si>
  <si>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</si>
  <si>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</si>
  <si>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</si>
  <si>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</si>
  <si>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</si>
  <si>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</si>
  <si>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</si>
  <si>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</si>
  <si>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</si>
  <si>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</si>
  <si>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</si>
  <si>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</si>
  <si>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</si>
  <si>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</si>
  <si>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</si>
  <si>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</si>
  <si>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</si>
  <si>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</si>
  <si>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</si>
  <si>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</si>
  <si>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</si>
  <si>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</si>
  <si>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</si>
  <si>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</si>
  <si>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</si>
  <si>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</si>
  <si>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</si>
  <si>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</si>
  <si>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</si>
  <si>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</si>
  <si>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</si>
  <si>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</si>
  <si>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</si>
  <si>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</si>
  <si>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</si>
  <si>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</si>
  <si>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</si>
  <si>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</si>
  <si>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</si>
  <si>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</si>
  <si>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</si>
  <si>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</si>
  <si>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</si>
  <si>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</si>
  <si>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</si>
  <si>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</si>
  <si>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</si>
  <si>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</si>
  <si>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</si>
  <si>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</si>
  <si>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</si>
  <si>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</si>
  <si>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</si>
  <si>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</si>
  <si>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</si>
  <si>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</si>
  <si>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</si>
  <si>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</si>
  <si>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</si>
  <si>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</si>
  <si>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</si>
  <si>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</si>
  <si>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</si>
  <si>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</si>
  <si>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</si>
  <si>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</si>
  <si>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</si>
  <si>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</si>
  <si>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</si>
  <si>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</si>
  <si>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</si>
  <si>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</si>
  <si>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</si>
  <si>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</si>
  <si>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</si>
  <si>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</si>
  <si>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</si>
  <si>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</si>
  <si>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</si>
  <si>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</si>
  <si>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</si>
  <si>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</si>
  <si>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</si>
  <si>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</si>
  <si>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</si>
  <si>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</si>
  <si>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</si>
  <si>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</si>
  <si>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</si>
  <si>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</si>
  <si>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</si>
  <si>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</si>
  <si>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</si>
  <si>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</si>
  <si>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</si>
  <si>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</si>
  <si>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</si>
  <si>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</si>
  <si>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</si>
  <si>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</si>
  <si>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</si>
  <si>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</si>
  <si>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</si>
  <si>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</si>
  <si>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</si>
  <si>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</si>
  <si>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</si>
  <si>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</si>
  <si>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</si>
  <si>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</si>
  <si>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</si>
  <si>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</si>
  <si>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</si>
  <si>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</si>
  <si>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</si>
  <si>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</si>
  <si>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</si>
  <si>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</si>
  <si>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</si>
  <si>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</si>
  <si>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</si>
  <si>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</si>
  <si>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</si>
  <si>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</si>
  <si>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</si>
  <si>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</si>
  <si>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</si>
  <si>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</si>
  <si>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</si>
  <si>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</si>
  <si>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</si>
  <si>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</si>
  <si>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</si>
  <si>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</si>
  <si>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</si>
  <si>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</si>
  <si>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</si>
  <si>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</si>
  <si>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</si>
  <si>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</si>
  <si>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</si>
  <si>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</si>
  <si>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</si>
  <si>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Formato 6 c) Estado Analítico del Ejercicio del Presupuesto de Egresos Detallado -LDF 
                       (Clasificación Funcional)</t>
  </si>
  <si>
    <t xml:space="preserve"> Comisión Municipal del Deporte y Atención a la Juventud del Municipio de Uriangato, Guanajuato.</t>
  </si>
  <si>
    <t>del 01 de Enero al 30 de Septiembre de 2023</t>
  </si>
  <si>
    <t>31120M41F010000 DIRECCION DE CONTABILIDAD Y ADMON</t>
  </si>
  <si>
    <t>31120M41F020000 DIRECCION DE RECURSOS MATERIALES Y MATTO</t>
  </si>
  <si>
    <t>31120M41F030000 DIRECCION GENERAL DE ACTIVACION FISICA</t>
  </si>
  <si>
    <t>Formato 2 Informe Analítico de la Deuda Pública y Otros Pasivos - LDF</t>
  </si>
  <si>
    <t>Informe Analítico de la Deuda Pública y Otros Pasivos - LDF</t>
  </si>
  <si>
    <t>Al 31 de Diciembre de 2022 y al 30 de Septiembre de 2023</t>
  </si>
  <si>
    <t>Denominación de la Deuda Pública y Otros Pasivos (c)</t>
  </si>
  <si>
    <t>Saldo al 31 de diciembre de 2022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</si>
  <si>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</si>
  <si>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</si>
  <si>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</si>
  <si>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</si>
  <si>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</si>
  <si>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</si>
  <si>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</si>
  <si>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</si>
  <si>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</si>
  <si>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</si>
  <si>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</si>
  <si>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</si>
  <si>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</si>
  <si>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</si>
  <si>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</si>
  <si>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</si>
  <si>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</si>
  <si>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</si>
  <si>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</si>
  <si>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</si>
  <si>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</si>
  <si>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</si>
  <si>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</si>
  <si>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</si>
  <si>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</si>
  <si>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</si>
  <si>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</si>
  <si>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</si>
  <si>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</si>
  <si>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</si>
  <si>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</si>
  <si>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</si>
  <si>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</si>
  <si>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</si>
  <si>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</si>
  <si>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</si>
  <si>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</si>
  <si>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</si>
  <si>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</si>
  <si>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</si>
  <si>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</si>
  <si>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</si>
  <si>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</si>
  <si>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</si>
  <si>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</si>
  <si>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</si>
  <si>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Septiembre de 2023 (k)</t>
  </si>
  <si>
    <t>Monto pagado de la inversión actualizado al 30 de Septiembre de 2023 (l)</t>
  </si>
  <si>
    <t>Saldo pendiente por pagar de la inversión al 30 de Septiembre de 2023 (m = g -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</si>
  <si>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</si>
  <si>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</si>
  <si>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</si>
  <si>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</si>
  <si>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</si>
  <si>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</si>
  <si>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</si>
  <si>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</si>
  <si>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</si>
  <si>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</si>
  <si>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</si>
  <si>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</si>
  <si>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</si>
  <si>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</si>
  <si>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</si>
  <si>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</si>
  <si>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</si>
  <si>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</si>
  <si>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</si>
  <si>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</si>
  <si>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</si>
  <si>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</si>
  <si>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</si>
  <si>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</si>
  <si>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</si>
  <si>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</si>
  <si>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</si>
  <si>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</si>
  <si>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</si>
  <si>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</si>
  <si>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</si>
  <si>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</si>
  <si>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</si>
  <si>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</si>
  <si>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</si>
  <si>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</si>
  <si>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</si>
  <si>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</si>
  <si>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</si>
  <si>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</si>
  <si>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</si>
  <si>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</si>
  <si>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</si>
  <si>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</si>
  <si>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</si>
  <si>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</si>
  <si>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</si>
  <si>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</si>
  <si>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</si>
  <si>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</si>
  <si>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</si>
  <si>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</si>
  <si>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</si>
  <si>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</si>
  <si>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</si>
  <si>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</si>
  <si>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</si>
  <si>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</si>
  <si>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</si>
  <si>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</si>
  <si>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</si>
  <si>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</si>
  <si>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</si>
  <si>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</si>
  <si>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</si>
  <si>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</si>
  <si>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</si>
  <si>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</si>
  <si>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</si>
  <si>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</si>
  <si>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</si>
  <si>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</si>
  <si>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</si>
  <si>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</si>
  <si>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</si>
  <si>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</si>
  <si>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</si>
  <si>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</si>
  <si>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</si>
  <si>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</si>
  <si>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</si>
  <si>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</si>
  <si>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</si>
  <si>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</si>
  <si>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</si>
  <si>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</si>
  <si>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</si>
  <si>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</si>
  <si>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</si>
  <si>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</si>
  <si>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</si>
  <si>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</si>
  <si>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</si>
  <si>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</si>
  <si>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</si>
  <si>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</si>
  <si>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</si>
  <si>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</si>
  <si>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</si>
  <si>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</si>
  <si>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</si>
  <si>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</si>
  <si>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</si>
  <si>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</si>
  <si>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</si>
  <si>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</si>
  <si>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</si>
  <si>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</si>
  <si>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</si>
  <si>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</si>
  <si>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</si>
  <si>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</si>
  <si>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</si>
  <si>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</si>
  <si>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Importe Correspondiente a Refrendos</t>
  </si>
  <si>
    <t>Formato 1 Estado de Situación Financiera Detallado - LDF</t>
  </si>
  <si>
    <t>Estado de Situación Financiera Detallado - LDF</t>
  </si>
  <si>
    <t>al 31 de Diciembre de 2022 y al 31 de Diciembre de 2023</t>
  </si>
  <si>
    <t xml:space="preserve">   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</si>
  <si>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</si>
  <si>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</si>
  <si>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</si>
  <si>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</si>
  <si>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</si>
  <si>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</si>
  <si>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</si>
  <si>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</si>
  <si>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</si>
  <si>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</si>
  <si>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</si>
  <si>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</si>
  <si>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</si>
  <si>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</si>
  <si>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</si>
  <si>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</si>
  <si>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</si>
  <si>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</si>
  <si>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</si>
  <si>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</si>
  <si>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</si>
  <si>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</si>
  <si>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</si>
  <si>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</si>
  <si>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</si>
  <si>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</si>
  <si>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</si>
  <si>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</si>
  <si>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</si>
  <si>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</si>
  <si>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</si>
  <si>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</si>
  <si>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</si>
  <si>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</si>
  <si>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</si>
  <si>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</si>
  <si>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</si>
  <si>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</si>
  <si>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</si>
  <si>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</si>
  <si>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</si>
  <si>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</si>
  <si>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</si>
  <si>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</si>
  <si>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</si>
  <si>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</si>
  <si>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</si>
  <si>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</si>
  <si>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</si>
  <si>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</si>
  <si>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</si>
  <si>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</si>
  <si>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</si>
  <si>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</si>
  <si>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</si>
  <si>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</si>
  <si>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</si>
  <si>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</si>
  <si>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</si>
  <si>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</si>
  <si>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</si>
  <si>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</si>
  <si>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</si>
  <si>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</si>
  <si>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</si>
  <si>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</si>
  <si>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</si>
  <si>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</si>
  <si>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</si>
  <si>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</si>
  <si>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</si>
  <si>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</si>
  <si>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</si>
  <si>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</si>
  <si>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</si>
  <si>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</si>
  <si>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</si>
  <si>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</si>
  <si>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</si>
  <si>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</si>
  <si>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</si>
  <si>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</si>
  <si>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</si>
  <si>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</si>
  <si>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</si>
  <si>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</si>
  <si>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</si>
  <si>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</si>
  <si>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</si>
  <si>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</si>
  <si>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</si>
  <si>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</si>
  <si>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</si>
  <si>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</si>
  <si>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</si>
  <si>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</si>
  <si>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</si>
  <si>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</si>
  <si>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</si>
  <si>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</si>
  <si>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</si>
  <si>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</si>
  <si>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</si>
  <si>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</si>
  <si>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</si>
  <si>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</si>
  <si>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</si>
  <si>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</si>
  <si>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</si>
  <si>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</si>
  <si>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</si>
  <si>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</si>
  <si>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</si>
  <si>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</si>
  <si>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</si>
  <si>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</si>
  <si>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2023 (d)</t>
  </si>
  <si>
    <t>31 de diciembre de 2022 (e)</t>
  </si>
  <si>
    <t>f. Estimación por Pérdida o Deterioro de Activos Circulantes (f=f1+f2)</t>
  </si>
  <si>
    <t>V. Balance Presupuestario de Recursos Disponibles (V = A1 + A3.1 – B 1 + C1)</t>
  </si>
  <si>
    <t>VII. Balance Presupuestario de Recursos Etiquetados (VII = A2 + A3.2 – B2 + C2)</t>
  </si>
  <si>
    <t>G. Ingresos por Venta de Bienes y Prestación de Servicios</t>
  </si>
  <si>
    <t>J. Transferencias y Asignaciones</t>
  </si>
  <si>
    <t>D. Transferencias, Asignaciones, Subsidios y Subvenciones, y Pensiones y Jubilaciones</t>
  </si>
  <si>
    <t>II. Gasto Etiquetado (II=A+B+C+D)</t>
  </si>
  <si>
    <t>A. Personal Administrativo y de Servicio Público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</si>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</sst>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_ ;\-#,##0.00\ "/>
    <numFmt numFmtId="165" formatCode="dd/mm/yyyy;@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8"/>
      <color theme="0"/>
      <name val="Intro Book"/>
      <family val="3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4" fillId="0" borderId="0"/>
    <xf numFmtId="0" fontId="5" fillId="0" borderId="0"/>
    <xf numFmtId="43" fontId="9" fillId="0" borderId="0" applyFont="0" applyFill="0" applyBorder="0" applyAlignment="0" applyProtection="0"/>
  </cellStyleXfs>
  <cellXfs count="236">
    <xf numFmtId="0" fontId="0" fillId="0" borderId="0" xfId="0"/>
    <xf numFmtId="0" fontId="0" fillId="0" borderId="0" xfId="0" applyBorder="1"/>
    <xf numFmtId="0" fontId="0" fillId="3" borderId="13" xfId="0" applyFill="1" applyBorder="1" applyAlignment="1">
      <alignment horizontal="left" indent="9"/>
    </xf>
    <xf numFmtId="0" fontId="0" fillId="3" borderId="13" xfId="0" applyFill="1" applyBorder="1" applyAlignment="1">
      <alignment horizontal="left" indent="3"/>
    </xf>
    <xf numFmtId="0" fontId="1" fillId="3" borderId="13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1" fillId="3" borderId="12" xfId="0" applyFont="1" applyFill="1" applyBorder="1" applyAlignment="1">
      <alignment horizontal="left" vertical="center" indent="3"/>
    </xf>
    <xf numFmtId="0" fontId="0" fillId="3" borderId="13" xfId="0" applyFill="1" applyBorder="1" applyAlignment="1">
      <alignment horizontal="left" vertical="center" indent="6"/>
    </xf>
    <xf numFmtId="0" fontId="0" fillId="3" borderId="13" xfId="0" applyFill="1" applyBorder="1" applyAlignment="1">
      <alignment horizontal="left" vertical="center" indent="9"/>
    </xf>
    <xf numFmtId="0" fontId="0" fillId="3" borderId="13" xfId="0" applyFill="1" applyBorder="1" applyAlignment="1">
      <alignment horizontal="left" vertical="center" indent="3"/>
    </xf>
    <xf numFmtId="0" fontId="1" fillId="3" borderId="13" xfId="0" applyFont="1" applyFill="1" applyBorder="1" applyAlignment="1">
      <alignment horizontal="left" vertical="center" indent="3"/>
    </xf>
    <xf numFmtId="0" fontId="0" fillId="0" borderId="0" xfId="0"/>
    <xf numFmtId="0" fontId="0" fillId="0" borderId="0" xfId="0" applyFill="1" applyBorder="1"/>
    <xf numFmtId="0" fontId="1" fillId="0" borderId="12" xfId="0" applyFont="1" applyFill="1" applyBorder="1" applyAlignment="1">
      <alignment horizontal="left" vertical="center" indent="3"/>
    </xf>
    <xf numFmtId="0" fontId="1" fillId="0" borderId="13" xfId="0" applyFont="1" applyFill="1" applyBorder="1" applyAlignment="1">
      <alignment horizontal="left" vertical="center" indent="3"/>
    </xf>
    <xf numFmtId="0" fontId="0" fillId="0" borderId="14" xfId="0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0" fillId="0" borderId="13" xfId="0" applyFill="1" applyBorder="1" applyAlignment="1" applyProtection="1">
      <alignment horizontal="left" vertical="center" indent="6"/>
      <protection locked="0"/>
    </xf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left" wrapText="1" indent="9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0" fontId="0" fillId="0" borderId="14" xfId="0" applyFill="1" applyBorder="1" applyAlignment="1">
      <alignment vertical="center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3" xfId="0" applyFill="1" applyBorder="1" applyAlignment="1">
      <alignment horizontal="left" vertical="center" wrapText="1" indent="9"/>
    </xf>
    <xf numFmtId="0" fontId="1" fillId="0" borderId="13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4" xfId="0" applyBorder="1" applyAlignment="1">
      <alignment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7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7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8" fillId="0" borderId="7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43" fontId="0" fillId="0" borderId="14" xfId="3" applyFont="1" applyBorder="1"/>
    <xf numFmtId="164" fontId="1" fillId="3" borderId="13" xfId="3" applyNumberFormat="1" applyFont="1" applyFill="1" applyBorder="1" applyAlignment="1" applyProtection="1">
      <alignment vertical="center"/>
      <protection locked="0"/>
    </xf>
    <xf numFmtId="164" fontId="0" fillId="3" borderId="13" xfId="3" applyNumberFormat="1" applyFont="1" applyFill="1" applyBorder="1" applyAlignment="1" applyProtection="1">
      <alignment vertical="center"/>
      <protection locked="0"/>
    </xf>
    <xf numFmtId="164" fontId="0" fillId="3" borderId="13" xfId="3" applyNumberFormat="1" applyFont="1" applyFill="1" applyBorder="1" applyAlignment="1">
      <alignment vertical="center"/>
    </xf>
    <xf numFmtId="164" fontId="1" fillId="0" borderId="12" xfId="3" applyNumberFormat="1" applyFont="1" applyFill="1" applyBorder="1" applyAlignment="1" applyProtection="1">
      <alignment vertical="center"/>
      <protection locked="0"/>
    </xf>
    <xf numFmtId="164" fontId="0" fillId="0" borderId="13" xfId="3" applyNumberFormat="1" applyFont="1" applyFill="1" applyBorder="1" applyAlignment="1" applyProtection="1">
      <alignment vertical="center"/>
      <protection locked="0"/>
    </xf>
    <xf numFmtId="164" fontId="0" fillId="0" borderId="13" xfId="3" applyNumberFormat="1" applyFont="1" applyFill="1" applyBorder="1" applyAlignment="1">
      <alignment vertical="center"/>
    </xf>
    <xf numFmtId="164" fontId="1" fillId="0" borderId="13" xfId="3" applyNumberFormat="1" applyFont="1" applyFill="1" applyBorder="1" applyAlignment="1" applyProtection="1">
      <alignment vertical="center"/>
      <protection locked="0"/>
    </xf>
    <xf numFmtId="164" fontId="0" fillId="0" borderId="14" xfId="3" applyNumberFormat="1" applyFont="1" applyBorder="1" applyAlignment="1">
      <alignment vertical="center"/>
    </xf>
    <xf numFmtId="164" fontId="1" fillId="0" borderId="6" xfId="3" applyNumberFormat="1" applyFont="1" applyFill="1" applyBorder="1" applyAlignment="1" applyProtection="1">
      <alignment vertical="center"/>
      <protection locked="0"/>
    </xf>
    <xf numFmtId="164" fontId="0" fillId="0" borderId="8" xfId="3" applyNumberFormat="1" applyFont="1" applyFill="1" applyBorder="1" applyAlignment="1" applyProtection="1">
      <alignment vertical="center"/>
      <protection locked="0"/>
    </xf>
    <xf numFmtId="164" fontId="1" fillId="0" borderId="8" xfId="3" applyNumberFormat="1" applyFont="1" applyFill="1" applyBorder="1" applyAlignment="1" applyProtection="1">
      <alignment vertical="center"/>
      <protection locked="0"/>
    </xf>
    <xf numFmtId="164" fontId="0" fillId="0" borderId="8" xfId="3" applyNumberFormat="1" applyFont="1" applyFill="1" applyBorder="1" applyAlignment="1" applyProtection="1">
      <alignment vertical="center" wrapText="1"/>
      <protection locked="0"/>
    </xf>
    <xf numFmtId="164" fontId="0" fillId="0" borderId="8" xfId="3" applyNumberFormat="1" applyFont="1" applyFill="1" applyBorder="1" applyAlignment="1">
      <alignment vertical="center"/>
    </xf>
    <xf numFmtId="164" fontId="0" fillId="0" borderId="11" xfId="3" applyNumberFormat="1" applyFont="1" applyFill="1" applyBorder="1"/>
    <xf numFmtId="164" fontId="1" fillId="0" borderId="8" xfId="3" applyNumberFormat="1" applyFont="1" applyFill="1" applyBorder="1" applyAlignment="1" applyProtection="1">
      <alignment horizontal="right" vertical="center"/>
      <protection locked="0"/>
    </xf>
    <xf numFmtId="164" fontId="0" fillId="0" borderId="8" xfId="3" applyNumberFormat="1" applyFont="1" applyFill="1" applyBorder="1" applyAlignment="1" applyProtection="1">
      <alignment horizontal="right" vertical="center"/>
      <protection locked="0"/>
    </xf>
    <xf numFmtId="164" fontId="0" fillId="0" borderId="8" xfId="3" applyNumberFormat="1" applyFont="1" applyFill="1" applyBorder="1" applyAlignment="1">
      <alignment horizontal="right" vertical="center"/>
    </xf>
    <xf numFmtId="164" fontId="0" fillId="0" borderId="11" xfId="3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9" fillId="3" borderId="13" xfId="3" applyNumberFormat="1" applyFont="1" applyFill="1" applyBorder="1" applyAlignment="1" applyProtection="1">
      <alignment vertical="center"/>
      <protection locked="0"/>
    </xf>
    <xf numFmtId="0" fontId="0" fillId="0" borderId="13" xfId="0" applyFont="1" applyFill="1" applyBorder="1" applyAlignment="1" applyProtection="1">
      <alignment horizontal="left" vertical="center" indent="6"/>
      <protection locked="0"/>
    </xf>
    <xf numFmtId="164" fontId="9" fillId="0" borderId="13" xfId="3" applyNumberFormat="1" applyFont="1" applyFill="1" applyBorder="1" applyAlignment="1" applyProtection="1">
      <alignment vertical="center"/>
      <protection locked="0"/>
    </xf>
    <xf numFmtId="164" fontId="9" fillId="0" borderId="8" xfId="3" applyNumberFormat="1" applyFont="1" applyFill="1" applyBorder="1" applyAlignment="1" applyProtection="1">
      <alignment vertical="center"/>
      <protection locked="0"/>
    </xf>
    <xf numFmtId="164" fontId="9" fillId="0" borderId="8" xfId="3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vertical="center"/>
    </xf>
    <xf numFmtId="0" fontId="1" fillId="0" borderId="13" xfId="0" applyFont="1" applyFill="1" applyBorder="1" applyAlignment="1">
      <alignment horizontal="left" vertical="center" indent="2"/>
    </xf>
    <xf numFmtId="0" fontId="0" fillId="0" borderId="13" xfId="0" applyFill="1" applyBorder="1" applyAlignment="1">
      <alignment horizontal="left" vertical="center" indent="3"/>
    </xf>
    <xf numFmtId="0" fontId="0" fillId="0" borderId="13" xfId="0" applyFill="1" applyBorder="1"/>
    <xf numFmtId="0" fontId="0" fillId="0" borderId="14" xfId="0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1" fillId="0" borderId="7" xfId="0" applyFont="1" applyFill="1" applyBorder="1" applyAlignment="1">
      <alignment horizontal="left" vertical="center" indent="3"/>
    </xf>
    <xf numFmtId="164" fontId="1" fillId="0" borderId="13" xfId="3" applyNumberFormat="1" applyFont="1" applyFill="1" applyBorder="1" applyAlignment="1" applyProtection="1">
      <alignment horizontal="right" vertical="center"/>
      <protection locked="0"/>
    </xf>
    <xf numFmtId="0" fontId="0" fillId="0" borderId="7" xfId="0" applyFill="1" applyBorder="1" applyAlignment="1">
      <alignment horizontal="left" vertical="center" indent="5"/>
    </xf>
    <xf numFmtId="164" fontId="0" fillId="0" borderId="13" xfId="3" applyNumberFormat="1" applyFont="1" applyFill="1" applyBorder="1" applyAlignment="1" applyProtection="1">
      <alignment horizontal="right" vertical="center"/>
      <protection locked="0"/>
    </xf>
    <xf numFmtId="0" fontId="0" fillId="0" borderId="7" xfId="0" applyFill="1" applyBorder="1" applyAlignment="1">
      <alignment horizontal="left" vertical="center" indent="7"/>
    </xf>
    <xf numFmtId="164" fontId="9" fillId="0" borderId="13" xfId="3" applyNumberFormat="1" applyFont="1" applyFill="1" applyBorder="1" applyAlignment="1" applyProtection="1">
      <alignment horizontal="right" vertical="center"/>
      <protection locked="0"/>
    </xf>
    <xf numFmtId="164" fontId="0" fillId="0" borderId="13" xfId="3" applyNumberFormat="1" applyFont="1" applyFill="1" applyBorder="1" applyAlignment="1">
      <alignment horizontal="right"/>
    </xf>
    <xf numFmtId="164" fontId="0" fillId="2" borderId="15" xfId="3" applyNumberFormat="1" applyFont="1" applyFill="1" applyBorder="1" applyAlignment="1">
      <alignment horizontal="right"/>
    </xf>
    <xf numFmtId="164" fontId="0" fillId="0" borderId="13" xfId="3" applyNumberFormat="1" applyFont="1" applyBorder="1" applyAlignment="1">
      <alignment horizontal="right"/>
    </xf>
    <xf numFmtId="164" fontId="0" fillId="0" borderId="13" xfId="3" applyNumberFormat="1" applyFont="1" applyFill="1" applyBorder="1" applyAlignment="1">
      <alignment horizontal="right" vertical="center"/>
    </xf>
    <xf numFmtId="0" fontId="0" fillId="0" borderId="7" xfId="0" applyFill="1" applyBorder="1" applyAlignment="1" applyProtection="1">
      <alignment horizontal="left" vertical="center" indent="5"/>
      <protection locked="0"/>
    </xf>
    <xf numFmtId="0" fontId="2" fillId="0" borderId="14" xfId="0" applyFont="1" applyFill="1" applyBorder="1" applyAlignment="1">
      <alignment vertical="center"/>
    </xf>
    <xf numFmtId="164" fontId="0" fillId="0" borderId="14" xfId="3" applyNumberFormat="1" applyFont="1" applyFill="1" applyBorder="1" applyAlignment="1">
      <alignment horizontal="right"/>
    </xf>
    <xf numFmtId="0" fontId="0" fillId="0" borderId="13" xfId="0" applyBorder="1"/>
    <xf numFmtId="0" fontId="1" fillId="0" borderId="13" xfId="0" applyFont="1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14" xfId="0" applyFont="1" applyBorder="1"/>
    <xf numFmtId="0" fontId="3" fillId="0" borderId="0" xfId="0" applyFont="1" applyBorder="1" applyAlignment="1">
      <alignment vertical="center"/>
    </xf>
    <xf numFmtId="0" fontId="0" fillId="0" borderId="13" xfId="0" applyBorder="1" applyAlignment="1">
      <alignment horizontal="left" indent="3"/>
    </xf>
    <xf numFmtId="0" fontId="0" fillId="2" borderId="15" xfId="0" applyFill="1" applyBorder="1" applyAlignment="1">
      <alignment vertical="center"/>
    </xf>
    <xf numFmtId="0" fontId="0" fillId="0" borderId="13" xfId="0" applyFill="1" applyBorder="1" applyAlignment="1" applyProtection="1">
      <alignment horizontal="left" vertical="center" indent="4"/>
      <protection locked="0"/>
    </xf>
    <xf numFmtId="165" fontId="0" fillId="0" borderId="13" xfId="0" applyNumberForma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>
      <alignment horizontal="left" vertical="center"/>
    </xf>
    <xf numFmtId="16" fontId="0" fillId="0" borderId="13" xfId="0" applyNumberFormat="1" applyFill="1" applyBorder="1" applyAlignment="1">
      <alignment vertical="center"/>
    </xf>
    <xf numFmtId="0" fontId="0" fillId="0" borderId="14" xfId="0" applyFill="1" applyBorder="1"/>
    <xf numFmtId="43" fontId="0" fillId="0" borderId="14" xfId="3" applyFont="1" applyFill="1" applyBorder="1"/>
    <xf numFmtId="0" fontId="1" fillId="2" borderId="1" xfId="0" applyFont="1" applyFill="1" applyBorder="1" applyAlignment="1">
      <alignment horizontal="left" vertical="center" wrapText="1" indent="3"/>
    </xf>
    <xf numFmtId="4" fontId="1" fillId="0" borderId="13" xfId="3" applyNumberFormat="1" applyFont="1" applyFill="1" applyBorder="1" applyProtection="1">
      <protection locked="0"/>
    </xf>
    <xf numFmtId="4" fontId="9" fillId="0" borderId="13" xfId="3" applyNumberFormat="1" applyFont="1" applyFill="1" applyBorder="1" applyProtection="1">
      <protection locked="0"/>
    </xf>
    <xf numFmtId="4" fontId="0" fillId="0" borderId="13" xfId="3" applyNumberFormat="1" applyFont="1" applyFill="1" applyBorder="1" applyProtection="1">
      <protection locked="0"/>
    </xf>
    <xf numFmtId="4" fontId="0" fillId="0" borderId="13" xfId="3" applyNumberFormat="1" applyFont="1" applyFill="1" applyBorder="1"/>
    <xf numFmtId="4" fontId="14" fillId="2" borderId="15" xfId="3" applyNumberFormat="1" applyFont="1" applyFill="1" applyBorder="1" applyAlignment="1"/>
    <xf numFmtId="4" fontId="15" fillId="2" borderId="15" xfId="3" applyNumberFormat="1" applyFont="1" applyFill="1" applyBorder="1" applyAlignment="1"/>
    <xf numFmtId="4" fontId="1" fillId="0" borderId="13" xfId="3" applyNumberFormat="1" applyFont="1" applyFill="1" applyBorder="1"/>
    <xf numFmtId="0" fontId="1" fillId="0" borderId="13" xfId="0" applyFont="1" applyFill="1" applyBorder="1" applyAlignment="1">
      <alignment horizontal="left" vertical="center" wrapText="1" indent="3"/>
    </xf>
    <xf numFmtId="0" fontId="1" fillId="0" borderId="14" xfId="0" applyFont="1" applyFill="1" applyBorder="1" applyAlignment="1">
      <alignment horizontal="left" vertical="center" wrapText="1" indent="3"/>
    </xf>
    <xf numFmtId="4" fontId="0" fillId="0" borderId="14" xfId="0" applyNumberFormat="1" applyFill="1" applyBorder="1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 vertical="center" wrapText="1"/>
    </xf>
    <xf numFmtId="4" fontId="1" fillId="0" borderId="13" xfId="3" applyNumberFormat="1" applyFont="1" applyFill="1" applyBorder="1" applyAlignment="1" applyProtection="1">
      <alignment vertical="center"/>
      <protection locked="0"/>
    </xf>
    <xf numFmtId="4" fontId="9" fillId="0" borderId="13" xfId="3" applyNumberFormat="1" applyFont="1" applyFill="1" applyBorder="1" applyAlignment="1" applyProtection="1">
      <alignment vertical="center"/>
      <protection locked="0"/>
    </xf>
    <xf numFmtId="4" fontId="0" fillId="0" borderId="13" xfId="3" applyNumberFormat="1" applyFont="1" applyFill="1" applyBorder="1" applyAlignment="1">
      <alignment vertical="center"/>
    </xf>
    <xf numFmtId="4" fontId="0" fillId="0" borderId="14" xfId="0" applyNumberFormat="1" applyFill="1" applyBorder="1" applyAlignment="1">
      <alignment vertical="center"/>
    </xf>
    <xf numFmtId="0" fontId="1" fillId="0" borderId="14" xfId="0" applyFont="1" applyFill="1" applyBorder="1" applyAlignment="1">
      <alignment horizontal="left" vertical="center" indent="3"/>
    </xf>
    <xf numFmtId="4" fontId="0" fillId="0" borderId="14" xfId="3" applyNumberFormat="1" applyFont="1" applyFill="1" applyBorder="1" applyAlignment="1">
      <alignment vertical="center"/>
    </xf>
    <xf numFmtId="0" fontId="0" fillId="0" borderId="12" xfId="0" applyFill="1" applyBorder="1" applyAlignment="1">
      <alignment horizontal="left" vertical="center" indent="6"/>
    </xf>
    <xf numFmtId="4" fontId="9" fillId="0" borderId="12" xfId="3" applyNumberFormat="1" applyFont="1" applyFill="1" applyBorder="1" applyAlignment="1" applyProtection="1">
      <alignment vertical="center"/>
      <protection locked="0"/>
    </xf>
    <xf numFmtId="0" fontId="1" fillId="0" borderId="13" xfId="0" applyFont="1" applyFill="1" applyBorder="1" applyAlignment="1">
      <alignment horizontal="left" vertical="center" wrapText="1" indent="9"/>
    </xf>
    <xf numFmtId="0" fontId="0" fillId="0" borderId="13" xfId="0" applyFill="1" applyBorder="1" applyAlignment="1">
      <alignment horizontal="left" vertical="center" indent="12"/>
    </xf>
    <xf numFmtId="4" fontId="15" fillId="2" borderId="15" xfId="3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4" fontId="1" fillId="0" borderId="13" xfId="3" applyNumberFormat="1" applyFont="1" applyFill="1" applyBorder="1" applyAlignment="1">
      <alignment vertical="center"/>
    </xf>
    <xf numFmtId="4" fontId="0" fillId="0" borderId="0" xfId="0" applyNumberFormat="1"/>
    <xf numFmtId="4" fontId="0" fillId="0" borderId="12" xfId="0" applyNumberFormat="1" applyFont="1" applyFill="1" applyBorder="1" applyProtection="1">
      <protection locked="0"/>
    </xf>
    <xf numFmtId="4" fontId="15" fillId="2" borderId="15" xfId="3" applyNumberFormat="1" applyFont="1" applyFill="1" applyBorder="1"/>
    <xf numFmtId="4" fontId="0" fillId="0" borderId="14" xfId="3" applyNumberFormat="1" applyFont="1" applyFill="1" applyBorder="1"/>
    <xf numFmtId="0" fontId="16" fillId="0" borderId="0" xfId="0" applyFont="1" applyAlignment="1">
      <alignment vertical="center"/>
    </xf>
    <xf numFmtId="164" fontId="0" fillId="0" borderId="13" xfId="3" applyNumberFormat="1" applyFont="1" applyFill="1" applyBorder="1"/>
    <xf numFmtId="4" fontId="0" fillId="0" borderId="13" xfId="3" applyNumberFormat="1" applyFont="1" applyFill="1" applyBorder="1" applyAlignment="1" applyProtection="1">
      <alignment vertical="center"/>
      <protection locked="0"/>
    </xf>
    <xf numFmtId="0" fontId="17" fillId="0" borderId="0" xfId="0" applyFont="1"/>
    <xf numFmtId="0" fontId="0" fillId="0" borderId="13" xfId="0" applyFill="1" applyBorder="1" applyAlignment="1">
      <alignment horizontal="left" indent="6"/>
    </xf>
    <xf numFmtId="4" fontId="0" fillId="2" borderId="15" xfId="3" applyNumberFormat="1" applyFont="1" applyFill="1" applyBorder="1" applyAlignment="1">
      <alignment vertical="center"/>
    </xf>
    <xf numFmtId="0" fontId="0" fillId="0" borderId="13" xfId="0" applyFill="1" applyBorder="1" applyAlignment="1">
      <alignment horizontal="left" vertical="center" wrapText="1" indent="3"/>
    </xf>
    <xf numFmtId="4" fontId="0" fillId="0" borderId="0" xfId="3" applyNumberFormat="1" applyFont="1"/>
    <xf numFmtId="0" fontId="0" fillId="0" borderId="0" xfId="0" applyFont="1"/>
    <xf numFmtId="4" fontId="9" fillId="0" borderId="0" xfId="3" applyNumberFormat="1" applyFont="1"/>
    <xf numFmtId="4" fontId="9" fillId="0" borderId="0" xfId="3" applyNumberFormat="1" applyFont="1" applyFill="1" applyBorder="1" applyAlignment="1" applyProtection="1">
      <alignment vertical="center"/>
      <protection locked="0"/>
    </xf>
    <xf numFmtId="4" fontId="0" fillId="0" borderId="0" xfId="3" applyNumberFormat="1" applyFont="1" applyFill="1" applyBorder="1" applyAlignment="1" applyProtection="1">
      <alignment vertical="center"/>
      <protection locked="0"/>
    </xf>
    <xf numFmtId="3" fontId="0" fillId="0" borderId="0" xfId="0" applyNumberFormat="1"/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left" vertical="center" indent="2"/>
    </xf>
    <xf numFmtId="0" fontId="0" fillId="0" borderId="0" xfId="0" applyFill="1"/>
    <xf numFmtId="0" fontId="1" fillId="0" borderId="13" xfId="0" applyFont="1" applyBorder="1" applyAlignment="1">
      <alignment horizontal="left" vertical="center" indent="2"/>
    </xf>
    <xf numFmtId="0" fontId="1" fillId="0" borderId="8" xfId="0" applyFont="1" applyBorder="1" applyAlignment="1">
      <alignment horizontal="left" vertical="center" indent="2"/>
    </xf>
    <xf numFmtId="0" fontId="1" fillId="0" borderId="8" xfId="0" applyFont="1" applyFill="1" applyBorder="1" applyAlignment="1">
      <alignment horizontal="left" vertical="center" indent="2"/>
    </xf>
    <xf numFmtId="4" fontId="0" fillId="0" borderId="13" xfId="3" applyNumberFormat="1" applyFont="1" applyFill="1" applyBorder="1" applyAlignment="1" applyProtection="1">
      <alignment horizontal="right" vertical="center"/>
      <protection locked="0"/>
    </xf>
    <xf numFmtId="49" fontId="0" fillId="0" borderId="8" xfId="0" applyNumberFormat="1" applyFill="1" applyBorder="1" applyAlignment="1">
      <alignment horizontal="left" vertical="center" indent="3"/>
    </xf>
    <xf numFmtId="0" fontId="0" fillId="0" borderId="13" xfId="0" applyFont="1" applyFill="1" applyBorder="1" applyAlignment="1">
      <alignment horizontal="left" vertical="center" indent="5"/>
    </xf>
    <xf numFmtId="4" fontId="9" fillId="0" borderId="13" xfId="3" applyNumberFormat="1" applyFont="1" applyFill="1" applyBorder="1" applyAlignment="1" applyProtection="1">
      <alignment horizontal="right" vertical="center"/>
      <protection locked="0"/>
    </xf>
    <xf numFmtId="49" fontId="0" fillId="0" borderId="8" xfId="0" applyNumberFormat="1" applyFill="1" applyBorder="1" applyAlignment="1">
      <alignment horizontal="left" vertical="center" indent="5"/>
    </xf>
    <xf numFmtId="0" fontId="0" fillId="0" borderId="13" xfId="0" applyFill="1" applyBorder="1" applyAlignment="1">
      <alignment horizontal="left" vertical="center" indent="5"/>
    </xf>
    <xf numFmtId="4" fontId="0" fillId="0" borderId="13" xfId="3" applyNumberFormat="1" applyFont="1" applyFill="1" applyBorder="1" applyAlignment="1">
      <alignment horizontal="right" vertical="center"/>
    </xf>
    <xf numFmtId="49" fontId="0" fillId="0" borderId="13" xfId="0" applyNumberFormat="1" applyFill="1" applyBorder="1" applyAlignment="1">
      <alignment vertical="center"/>
    </xf>
    <xf numFmtId="4" fontId="1" fillId="0" borderId="13" xfId="3" applyNumberFormat="1" applyFont="1" applyFill="1" applyBorder="1" applyAlignment="1" applyProtection="1">
      <alignment horizontal="right" vertical="center"/>
      <protection locked="0"/>
    </xf>
    <xf numFmtId="49" fontId="1" fillId="0" borderId="8" xfId="0" applyNumberFormat="1" applyFont="1" applyFill="1" applyBorder="1" applyAlignment="1">
      <alignment horizontal="left" vertical="center" indent="2"/>
    </xf>
    <xf numFmtId="49" fontId="0" fillId="0" borderId="8" xfId="0" applyNumberFormat="1" applyFill="1" applyBorder="1" applyAlignment="1">
      <alignment horizontal="left" indent="3"/>
    </xf>
    <xf numFmtId="49" fontId="1" fillId="0" borderId="8" xfId="0" applyNumberFormat="1" applyFont="1" applyFill="1" applyBorder="1" applyAlignment="1">
      <alignment horizontal="left" indent="2"/>
    </xf>
    <xf numFmtId="2" fontId="0" fillId="0" borderId="13" xfId="0" applyNumberFormat="1" applyFill="1" applyBorder="1" applyAlignment="1">
      <alignment horizontal="right" vertical="center"/>
    </xf>
    <xf numFmtId="49" fontId="0" fillId="0" borderId="8" xfId="0" applyNumberFormat="1" applyFont="1" applyFill="1" applyBorder="1" applyAlignment="1">
      <alignment horizontal="left" vertical="center" indent="2"/>
    </xf>
    <xf numFmtId="49" fontId="0" fillId="0" borderId="8" xfId="0" applyNumberFormat="1" applyFont="1" applyFill="1" applyBorder="1" applyAlignment="1">
      <alignment horizontal="left" vertical="center" indent="3"/>
    </xf>
    <xf numFmtId="49" fontId="0" fillId="0" borderId="8" xfId="0" applyNumberFormat="1" applyFont="1" applyFill="1" applyBorder="1" applyAlignment="1">
      <alignment horizontal="left" indent="3"/>
    </xf>
    <xf numFmtId="3" fontId="0" fillId="0" borderId="14" xfId="0" applyNumberFormat="1" applyBorder="1" applyAlignment="1">
      <alignment horizontal="right" vertical="center"/>
    </xf>
    <xf numFmtId="49" fontId="0" fillId="0" borderId="14" xfId="0" applyNumberFormat="1" applyBorder="1" applyAlignment="1">
      <alignment vertical="center"/>
    </xf>
    <xf numFmtId="4" fontId="0" fillId="0" borderId="14" xfId="0" applyNumberFormat="1" applyBorder="1" applyAlignment="1">
      <alignment vertical="center"/>
    </xf>
    <xf numFmtId="0" fontId="0" fillId="0" borderId="0" xfId="0" applyAlignment="1">
      <alignment horizontal="left" indent="2"/>
    </xf>
    <xf numFmtId="0" fontId="3" fillId="0" borderId="10" xfId="0" applyFont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justify" vertical="center" wrapText="1"/>
    </xf>
    <xf numFmtId="0" fontId="10" fillId="0" borderId="10" xfId="0" applyFont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4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4"/>
  <sheetViews>
    <sheetView topLeftCell="A28" zoomScaleNormal="100" workbookViewId="0">
      <selection activeCell="A57" sqref="A57"/>
    </sheetView>
  </sheetViews>
  <sheetFormatPr baseColWidth="10" defaultColWidth="14.7109375" defaultRowHeight="15" zeroHeight="1"/>
  <cols>
    <col min="1" max="1" width="78" style="204" customWidth="1"/>
    <col min="2" max="2" width="19.5703125" style="19" customWidth="1"/>
    <col min="3" max="3" width="18.28515625" style="19" customWidth="1"/>
    <col min="4" max="4" width="75.5703125" style="204" customWidth="1"/>
    <col min="5" max="5" width="20" style="19" customWidth="1"/>
    <col min="6" max="6" width="20.7109375" style="19" customWidth="1"/>
    <col min="7" max="16384" width="14.7109375" style="19"/>
  </cols>
  <sheetData>
    <row r="1" spans="1:6" s="98" customFormat="1" ht="37.5" customHeight="1">
      <c r="A1" s="205" t="s">
        <v>507</v>
      </c>
      <c r="B1" s="205"/>
      <c r="C1" s="205"/>
      <c r="D1" s="205"/>
      <c r="E1" s="205"/>
      <c r="F1" s="205"/>
    </row>
    <row r="2" spans="1:6">
      <c r="A2" s="206" t="s">
        <v>333</v>
      </c>
      <c r="B2" s="207"/>
      <c r="C2" s="207"/>
      <c r="D2" s="207"/>
      <c r="E2" s="207"/>
      <c r="F2" s="208"/>
    </row>
    <row r="3" spans="1:6">
      <c r="A3" s="209" t="s">
        <v>508</v>
      </c>
      <c r="B3" s="210"/>
      <c r="C3" s="210"/>
      <c r="D3" s="210"/>
      <c r="E3" s="210"/>
      <c r="F3" s="211"/>
    </row>
    <row r="4" spans="1:6">
      <c r="A4" s="212" t="s">
        <v>509</v>
      </c>
      <c r="B4" s="213"/>
      <c r="C4" s="213"/>
      <c r="D4" s="213"/>
      <c r="E4" s="213"/>
      <c r="F4" s="214"/>
    </row>
    <row r="5" spans="1:6">
      <c r="A5" s="215" t="s">
        <v>3</v>
      </c>
      <c r="B5" s="216"/>
      <c r="C5" s="216"/>
      <c r="D5" s="216"/>
      <c r="E5" s="216"/>
      <c r="F5" s="217"/>
    </row>
    <row r="6" spans="1:6" s="181" customFormat="1" ht="30">
      <c r="A6" s="178" t="s">
        <v>510</v>
      </c>
      <c r="B6" s="179" t="s">
        <v>627</v>
      </c>
      <c r="C6" s="99" t="s">
        <v>628</v>
      </c>
      <c r="D6" s="180" t="s">
        <v>4</v>
      </c>
      <c r="E6" s="179" t="s">
        <v>627</v>
      </c>
      <c r="F6" s="99" t="s">
        <v>628</v>
      </c>
    </row>
    <row r="7" spans="1:6">
      <c r="A7" s="182" t="s">
        <v>511</v>
      </c>
      <c r="B7" s="100"/>
      <c r="C7" s="100"/>
      <c r="D7" s="183" t="s">
        <v>512</v>
      </c>
      <c r="E7" s="100"/>
      <c r="F7" s="100"/>
    </row>
    <row r="8" spans="1:6">
      <c r="A8" s="101" t="s">
        <v>513</v>
      </c>
      <c r="B8" s="38"/>
      <c r="C8" s="38"/>
      <c r="D8" s="184" t="s">
        <v>514</v>
      </c>
      <c r="E8" s="38"/>
      <c r="F8" s="38"/>
    </row>
    <row r="9" spans="1:6">
      <c r="A9" s="102" t="s">
        <v>515</v>
      </c>
      <c r="B9" s="185">
        <f>SUM(B10:B16)</f>
        <v>454945.36</v>
      </c>
      <c r="C9" s="185">
        <f>SUM(C10:C16)</f>
        <v>323147.17</v>
      </c>
      <c r="D9" s="186" t="s">
        <v>516</v>
      </c>
      <c r="E9" s="185">
        <f>SUM(E10:E18)</f>
        <v>35088.54</v>
      </c>
      <c r="F9" s="185">
        <f>SUM(F10:F18)</f>
        <v>58735.98</v>
      </c>
    </row>
    <row r="10" spans="1:6">
      <c r="A10" s="187" t="s">
        <v>517</v>
      </c>
      <c r="B10" s="188">
        <v>0</v>
      </c>
      <c r="C10" s="188">
        <v>0</v>
      </c>
      <c r="D10" s="189" t="s">
        <v>518</v>
      </c>
      <c r="E10" s="188">
        <v>0</v>
      </c>
      <c r="F10" s="188">
        <v>0</v>
      </c>
    </row>
    <row r="11" spans="1:6">
      <c r="A11" s="187" t="s">
        <v>519</v>
      </c>
      <c r="B11" s="188">
        <v>454945.36</v>
      </c>
      <c r="C11" s="188">
        <v>0</v>
      </c>
      <c r="D11" s="189" t="s">
        <v>520</v>
      </c>
      <c r="E11" s="188">
        <v>0</v>
      </c>
      <c r="F11" s="188">
        <v>0</v>
      </c>
    </row>
    <row r="12" spans="1:6">
      <c r="A12" s="187" t="s">
        <v>521</v>
      </c>
      <c r="B12" s="188">
        <v>0</v>
      </c>
      <c r="C12" s="188">
        <v>323147.17</v>
      </c>
      <c r="D12" s="189" t="s">
        <v>522</v>
      </c>
      <c r="E12" s="188">
        <v>0</v>
      </c>
      <c r="F12" s="188">
        <v>0</v>
      </c>
    </row>
    <row r="13" spans="1:6">
      <c r="A13" s="187" t="s">
        <v>523</v>
      </c>
      <c r="B13" s="188">
        <v>0</v>
      </c>
      <c r="C13" s="188">
        <v>0</v>
      </c>
      <c r="D13" s="189" t="s">
        <v>524</v>
      </c>
      <c r="E13" s="188">
        <v>0</v>
      </c>
      <c r="F13" s="188">
        <v>0</v>
      </c>
    </row>
    <row r="14" spans="1:6">
      <c r="A14" s="187" t="s">
        <v>525</v>
      </c>
      <c r="B14" s="188">
        <v>0</v>
      </c>
      <c r="C14" s="188">
        <v>0</v>
      </c>
      <c r="D14" s="189" t="s">
        <v>526</v>
      </c>
      <c r="E14" s="188">
        <v>0</v>
      </c>
      <c r="F14" s="188">
        <v>0</v>
      </c>
    </row>
    <row r="15" spans="1:6">
      <c r="A15" s="187" t="s">
        <v>527</v>
      </c>
      <c r="B15" s="188">
        <v>0</v>
      </c>
      <c r="C15" s="188">
        <v>0</v>
      </c>
      <c r="D15" s="189" t="s">
        <v>528</v>
      </c>
      <c r="E15" s="188">
        <v>0</v>
      </c>
      <c r="F15" s="188">
        <v>0</v>
      </c>
    </row>
    <row r="16" spans="1:6">
      <c r="A16" s="187" t="s">
        <v>529</v>
      </c>
      <c r="B16" s="188">
        <v>0</v>
      </c>
      <c r="C16" s="188">
        <v>0</v>
      </c>
      <c r="D16" s="189" t="s">
        <v>530</v>
      </c>
      <c r="E16" s="188">
        <v>35088.54</v>
      </c>
      <c r="F16" s="188">
        <v>58735.98</v>
      </c>
    </row>
    <row r="17" spans="1:6">
      <c r="A17" s="102" t="s">
        <v>531</v>
      </c>
      <c r="B17" s="185">
        <f>SUM(B18:B24)</f>
        <v>79084.73000000001</v>
      </c>
      <c r="C17" s="185">
        <f>SUM(C18:C24)</f>
        <v>79084.73000000001</v>
      </c>
      <c r="D17" s="189" t="s">
        <v>532</v>
      </c>
      <c r="E17" s="188">
        <v>0</v>
      </c>
      <c r="F17" s="188">
        <v>0</v>
      </c>
    </row>
    <row r="18" spans="1:6">
      <c r="A18" s="190" t="s">
        <v>533</v>
      </c>
      <c r="B18" s="188">
        <v>0</v>
      </c>
      <c r="C18" s="188">
        <v>0</v>
      </c>
      <c r="D18" s="189" t="s">
        <v>534</v>
      </c>
      <c r="E18" s="188">
        <v>0</v>
      </c>
      <c r="F18" s="188">
        <v>0</v>
      </c>
    </row>
    <row r="19" spans="1:6">
      <c r="A19" s="190" t="s">
        <v>535</v>
      </c>
      <c r="B19" s="188">
        <v>52246.15</v>
      </c>
      <c r="C19" s="188">
        <v>52246.15</v>
      </c>
      <c r="D19" s="186" t="s">
        <v>536</v>
      </c>
      <c r="E19" s="185">
        <f>SUM(E20:E22)</f>
        <v>0</v>
      </c>
      <c r="F19" s="185">
        <f>SUM(F20:F22)</f>
        <v>0</v>
      </c>
    </row>
    <row r="20" spans="1:6">
      <c r="A20" s="190" t="s">
        <v>537</v>
      </c>
      <c r="B20" s="188">
        <v>8326.58</v>
      </c>
      <c r="C20" s="188">
        <v>8326.58</v>
      </c>
      <c r="D20" s="189" t="s">
        <v>538</v>
      </c>
      <c r="E20" s="188">
        <v>0</v>
      </c>
      <c r="F20" s="188">
        <v>0</v>
      </c>
    </row>
    <row r="21" spans="1:6">
      <c r="A21" s="190" t="s">
        <v>539</v>
      </c>
      <c r="B21" s="188">
        <v>0</v>
      </c>
      <c r="C21" s="188">
        <v>0</v>
      </c>
      <c r="D21" s="189" t="s">
        <v>540</v>
      </c>
      <c r="E21" s="188">
        <v>0</v>
      </c>
      <c r="F21" s="188">
        <v>0</v>
      </c>
    </row>
    <row r="22" spans="1:6">
      <c r="A22" s="190" t="s">
        <v>541</v>
      </c>
      <c r="B22" s="188">
        <v>0</v>
      </c>
      <c r="C22" s="188">
        <v>0</v>
      </c>
      <c r="D22" s="189" t="s">
        <v>542</v>
      </c>
      <c r="E22" s="188">
        <v>0</v>
      </c>
      <c r="F22" s="188">
        <v>0</v>
      </c>
    </row>
    <row r="23" spans="1:6">
      <c r="A23" s="190" t="s">
        <v>543</v>
      </c>
      <c r="B23" s="188">
        <v>0</v>
      </c>
      <c r="C23" s="188">
        <v>0</v>
      </c>
      <c r="D23" s="186" t="s">
        <v>544</v>
      </c>
      <c r="E23" s="185">
        <f>E24+E25</f>
        <v>0</v>
      </c>
      <c r="F23" s="185">
        <f>F24+F25</f>
        <v>0</v>
      </c>
    </row>
    <row r="24" spans="1:6">
      <c r="A24" s="190" t="s">
        <v>545</v>
      </c>
      <c r="B24" s="188">
        <v>18512</v>
      </c>
      <c r="C24" s="188">
        <v>18512</v>
      </c>
      <c r="D24" s="189" t="s">
        <v>546</v>
      </c>
      <c r="E24" s="188">
        <v>0</v>
      </c>
      <c r="F24" s="188">
        <v>0</v>
      </c>
    </row>
    <row r="25" spans="1:6">
      <c r="A25" s="102" t="s">
        <v>547</v>
      </c>
      <c r="B25" s="185">
        <f>SUM(B26:B30)</f>
        <v>0</v>
      </c>
      <c r="C25" s="185">
        <f>SUM(C26:C30)</f>
        <v>0</v>
      </c>
      <c r="D25" s="189" t="s">
        <v>548</v>
      </c>
      <c r="E25" s="188">
        <v>0</v>
      </c>
      <c r="F25" s="188">
        <v>0</v>
      </c>
    </row>
    <row r="26" spans="1:6">
      <c r="A26" s="190" t="s">
        <v>549</v>
      </c>
      <c r="B26" s="188">
        <v>0</v>
      </c>
      <c r="C26" s="188">
        <v>0</v>
      </c>
      <c r="D26" s="186" t="s">
        <v>550</v>
      </c>
      <c r="E26" s="188">
        <v>0</v>
      </c>
      <c r="F26" s="188">
        <v>0</v>
      </c>
    </row>
    <row r="27" spans="1:6">
      <c r="A27" s="190" t="s">
        <v>551</v>
      </c>
      <c r="B27" s="188">
        <v>0</v>
      </c>
      <c r="C27" s="188">
        <v>0</v>
      </c>
      <c r="D27" s="186" t="s">
        <v>552</v>
      </c>
      <c r="E27" s="185">
        <f>SUM(E28:E30)</f>
        <v>0</v>
      </c>
      <c r="F27" s="185">
        <f>SUM(F28:F30)</f>
        <v>0</v>
      </c>
    </row>
    <row r="28" spans="1:6">
      <c r="A28" s="190" t="s">
        <v>553</v>
      </c>
      <c r="B28" s="188">
        <v>0</v>
      </c>
      <c r="C28" s="188">
        <v>0</v>
      </c>
      <c r="D28" s="189" t="s">
        <v>554</v>
      </c>
      <c r="E28" s="188">
        <v>0</v>
      </c>
      <c r="F28" s="188">
        <v>0</v>
      </c>
    </row>
    <row r="29" spans="1:6">
      <c r="A29" s="190" t="s">
        <v>555</v>
      </c>
      <c r="B29" s="188">
        <v>0</v>
      </c>
      <c r="C29" s="188">
        <v>0</v>
      </c>
      <c r="D29" s="189" t="s">
        <v>556</v>
      </c>
      <c r="E29" s="188">
        <v>0</v>
      </c>
      <c r="F29" s="188">
        <v>0</v>
      </c>
    </row>
    <row r="30" spans="1:6">
      <c r="A30" s="190" t="s">
        <v>557</v>
      </c>
      <c r="B30" s="188">
        <v>0</v>
      </c>
      <c r="C30" s="188">
        <v>0</v>
      </c>
      <c r="D30" s="189" t="s">
        <v>558</v>
      </c>
      <c r="E30" s="188">
        <v>0</v>
      </c>
      <c r="F30" s="188">
        <v>0</v>
      </c>
    </row>
    <row r="31" spans="1:6">
      <c r="A31" s="102" t="s">
        <v>559</v>
      </c>
      <c r="B31" s="185">
        <f>SUM(B32:B36)</f>
        <v>0</v>
      </c>
      <c r="C31" s="185">
        <f>SUM(C32:C36)</f>
        <v>0</v>
      </c>
      <c r="D31" s="186" t="s">
        <v>560</v>
      </c>
      <c r="E31" s="185">
        <f>SUM(E32:E37)</f>
        <v>0</v>
      </c>
      <c r="F31" s="185">
        <f>SUM(F32:F37)</f>
        <v>0</v>
      </c>
    </row>
    <row r="32" spans="1:6">
      <c r="A32" s="190" t="s">
        <v>561</v>
      </c>
      <c r="B32" s="188">
        <v>0</v>
      </c>
      <c r="C32" s="188">
        <v>0</v>
      </c>
      <c r="D32" s="189" t="s">
        <v>562</v>
      </c>
      <c r="E32" s="185">
        <v>0</v>
      </c>
      <c r="F32" s="185">
        <v>0</v>
      </c>
    </row>
    <row r="33" spans="1:6">
      <c r="A33" s="190" t="s">
        <v>563</v>
      </c>
      <c r="B33" s="188">
        <v>0</v>
      </c>
      <c r="C33" s="188">
        <v>0</v>
      </c>
      <c r="D33" s="189" t="s">
        <v>564</v>
      </c>
      <c r="E33" s="188">
        <v>0</v>
      </c>
      <c r="F33" s="188">
        <v>0</v>
      </c>
    </row>
    <row r="34" spans="1:6">
      <c r="A34" s="190" t="s">
        <v>565</v>
      </c>
      <c r="B34" s="188">
        <v>0</v>
      </c>
      <c r="C34" s="188">
        <v>0</v>
      </c>
      <c r="D34" s="189" t="s">
        <v>566</v>
      </c>
      <c r="E34" s="188">
        <v>0</v>
      </c>
      <c r="F34" s="188">
        <v>0</v>
      </c>
    </row>
    <row r="35" spans="1:6">
      <c r="A35" s="190" t="s">
        <v>567</v>
      </c>
      <c r="B35" s="188">
        <v>0</v>
      </c>
      <c r="C35" s="188">
        <v>0</v>
      </c>
      <c r="D35" s="189" t="s">
        <v>568</v>
      </c>
      <c r="E35" s="188">
        <v>0</v>
      </c>
      <c r="F35" s="188">
        <v>0</v>
      </c>
    </row>
    <row r="36" spans="1:6">
      <c r="A36" s="190" t="s">
        <v>569</v>
      </c>
      <c r="B36" s="188">
        <v>0</v>
      </c>
      <c r="C36" s="188">
        <v>0</v>
      </c>
      <c r="D36" s="189" t="s">
        <v>570</v>
      </c>
      <c r="E36" s="188">
        <v>0</v>
      </c>
      <c r="F36" s="188">
        <v>0</v>
      </c>
    </row>
    <row r="37" spans="1:6">
      <c r="A37" s="102" t="s">
        <v>571</v>
      </c>
      <c r="B37" s="188">
        <v>0</v>
      </c>
      <c r="C37" s="188">
        <v>0</v>
      </c>
      <c r="D37" s="189" t="s">
        <v>572</v>
      </c>
      <c r="E37" s="188">
        <v>0</v>
      </c>
      <c r="F37" s="188">
        <v>0</v>
      </c>
    </row>
    <row r="38" spans="1:6">
      <c r="A38" s="102" t="s">
        <v>629</v>
      </c>
      <c r="B38" s="185">
        <f>SUM(B39:B40)</f>
        <v>0</v>
      </c>
      <c r="C38" s="185">
        <f>SUM(C39:C40)</f>
        <v>0</v>
      </c>
      <c r="D38" s="186" t="s">
        <v>573</v>
      </c>
      <c r="E38" s="185">
        <f>SUM(E39:E41)</f>
        <v>0</v>
      </c>
      <c r="F38" s="185">
        <f>SUM(F39:F41)</f>
        <v>0</v>
      </c>
    </row>
    <row r="39" spans="1:6">
      <c r="A39" s="190" t="s">
        <v>574</v>
      </c>
      <c r="B39" s="188">
        <v>0</v>
      </c>
      <c r="C39" s="188">
        <v>0</v>
      </c>
      <c r="D39" s="189" t="s">
        <v>575</v>
      </c>
      <c r="E39" s="188">
        <v>0</v>
      </c>
      <c r="F39" s="188">
        <v>0</v>
      </c>
    </row>
    <row r="40" spans="1:6">
      <c r="A40" s="190" t="s">
        <v>576</v>
      </c>
      <c r="B40" s="188">
        <v>0</v>
      </c>
      <c r="C40" s="188">
        <v>0</v>
      </c>
      <c r="D40" s="189" t="s">
        <v>577</v>
      </c>
      <c r="E40" s="188">
        <v>0</v>
      </c>
      <c r="F40" s="188">
        <v>0</v>
      </c>
    </row>
    <row r="41" spans="1:6">
      <c r="A41" s="102" t="s">
        <v>578</v>
      </c>
      <c r="B41" s="185">
        <f>SUM(B42:B45)</f>
        <v>0</v>
      </c>
      <c r="C41" s="185">
        <f>SUM(C42:C45)</f>
        <v>0</v>
      </c>
      <c r="D41" s="189" t="s">
        <v>579</v>
      </c>
      <c r="E41" s="188">
        <v>0</v>
      </c>
      <c r="F41" s="188">
        <v>0</v>
      </c>
    </row>
    <row r="42" spans="1:6">
      <c r="A42" s="190" t="s">
        <v>580</v>
      </c>
      <c r="B42" s="188">
        <v>0</v>
      </c>
      <c r="C42" s="188">
        <v>0</v>
      </c>
      <c r="D42" s="186" t="s">
        <v>581</v>
      </c>
      <c r="E42" s="185">
        <f>SUM(E43:E45)</f>
        <v>0</v>
      </c>
      <c r="F42" s="185">
        <f>SUM(F43:F45)</f>
        <v>0</v>
      </c>
    </row>
    <row r="43" spans="1:6">
      <c r="A43" s="190" t="s">
        <v>582</v>
      </c>
      <c r="B43" s="188">
        <v>0</v>
      </c>
      <c r="C43" s="188">
        <v>0</v>
      </c>
      <c r="D43" s="189" t="s">
        <v>583</v>
      </c>
      <c r="E43" s="188">
        <v>0</v>
      </c>
      <c r="F43" s="188">
        <v>0</v>
      </c>
    </row>
    <row r="44" spans="1:6">
      <c r="A44" s="190" t="s">
        <v>584</v>
      </c>
      <c r="B44" s="188">
        <v>0</v>
      </c>
      <c r="C44" s="188">
        <v>0</v>
      </c>
      <c r="D44" s="189" t="s">
        <v>585</v>
      </c>
      <c r="E44" s="188">
        <v>0</v>
      </c>
      <c r="F44" s="188">
        <v>0</v>
      </c>
    </row>
    <row r="45" spans="1:6">
      <c r="A45" s="190" t="s">
        <v>586</v>
      </c>
      <c r="B45" s="188">
        <v>0</v>
      </c>
      <c r="C45" s="188">
        <v>0</v>
      </c>
      <c r="D45" s="189" t="s">
        <v>587</v>
      </c>
      <c r="E45" s="188">
        <v>0</v>
      </c>
      <c r="F45" s="188">
        <v>0</v>
      </c>
    </row>
    <row r="46" spans="1:6">
      <c r="A46" s="39" t="s">
        <v>588</v>
      </c>
      <c r="B46" s="193">
        <f>B9+B17+B25+B31+B37+B38+B41</f>
        <v>534030.09</v>
      </c>
      <c r="C46" s="193">
        <f>C9+C17+C25+C31+C37+C38+C41</f>
        <v>402231.9</v>
      </c>
      <c r="D46" s="194" t="s">
        <v>589</v>
      </c>
      <c r="E46" s="193">
        <f>E9+E19+E23+E26+E27+E31+E38+E42</f>
        <v>35088.54</v>
      </c>
      <c r="F46" s="193">
        <f>F9+F19+F23+F26+F27+F31+F38+F42</f>
        <v>58735.98</v>
      </c>
    </row>
    <row r="47" spans="1:6">
      <c r="A47" s="101" t="s">
        <v>590</v>
      </c>
      <c r="B47" s="191"/>
      <c r="C47" s="191"/>
      <c r="D47" s="194" t="s">
        <v>591</v>
      </c>
      <c r="E47" s="191"/>
      <c r="F47" s="191"/>
    </row>
    <row r="48" spans="1:6">
      <c r="A48" s="102" t="s">
        <v>592</v>
      </c>
      <c r="B48" s="188">
        <v>0</v>
      </c>
      <c r="C48" s="188">
        <v>0</v>
      </c>
      <c r="D48" s="186" t="s">
        <v>593</v>
      </c>
      <c r="E48" s="188">
        <v>0</v>
      </c>
      <c r="F48" s="188">
        <v>0</v>
      </c>
    </row>
    <row r="49" spans="1:6">
      <c r="A49" s="102" t="s">
        <v>594</v>
      </c>
      <c r="B49" s="188">
        <v>0</v>
      </c>
      <c r="C49" s="188">
        <v>0</v>
      </c>
      <c r="D49" s="186" t="s">
        <v>595</v>
      </c>
      <c r="E49" s="188">
        <v>0</v>
      </c>
      <c r="F49" s="188">
        <v>0</v>
      </c>
    </row>
    <row r="50" spans="1:6">
      <c r="A50" s="102" t="s">
        <v>596</v>
      </c>
      <c r="B50" s="188">
        <v>0</v>
      </c>
      <c r="C50" s="188">
        <v>0</v>
      </c>
      <c r="D50" s="186" t="s">
        <v>597</v>
      </c>
      <c r="E50" s="188">
        <v>0</v>
      </c>
      <c r="F50" s="188">
        <v>0</v>
      </c>
    </row>
    <row r="51" spans="1:6">
      <c r="A51" s="102" t="s">
        <v>598</v>
      </c>
      <c r="B51" s="188">
        <v>1174454</v>
      </c>
      <c r="C51" s="188">
        <v>1127584.51</v>
      </c>
      <c r="D51" s="186" t="s">
        <v>599</v>
      </c>
      <c r="E51" s="188">
        <v>0</v>
      </c>
      <c r="F51" s="188">
        <v>0</v>
      </c>
    </row>
    <row r="52" spans="1:6">
      <c r="A52" s="102" t="s">
        <v>600</v>
      </c>
      <c r="B52" s="188">
        <v>45644.45</v>
      </c>
      <c r="C52" s="188">
        <v>45644.45</v>
      </c>
      <c r="D52" s="186" t="s">
        <v>601</v>
      </c>
      <c r="E52" s="188">
        <v>0</v>
      </c>
      <c r="F52" s="188">
        <v>0</v>
      </c>
    </row>
    <row r="53" spans="1:6">
      <c r="A53" s="102" t="s">
        <v>602</v>
      </c>
      <c r="B53" s="188">
        <v>-927857.33</v>
      </c>
      <c r="C53" s="188">
        <v>-869260.52</v>
      </c>
      <c r="D53" s="195" t="s">
        <v>603</v>
      </c>
      <c r="E53" s="188">
        <v>0</v>
      </c>
      <c r="F53" s="188">
        <v>0</v>
      </c>
    </row>
    <row r="54" spans="1:6">
      <c r="A54" s="102" t="s">
        <v>604</v>
      </c>
      <c r="B54" s="188">
        <v>0</v>
      </c>
      <c r="C54" s="188">
        <v>0</v>
      </c>
      <c r="D54" s="192"/>
      <c r="E54" s="191"/>
      <c r="F54" s="191"/>
    </row>
    <row r="55" spans="1:6">
      <c r="A55" s="102" t="s">
        <v>605</v>
      </c>
      <c r="B55" s="188">
        <v>0</v>
      </c>
      <c r="C55" s="188">
        <v>0</v>
      </c>
      <c r="D55" s="194" t="s">
        <v>606</v>
      </c>
      <c r="E55" s="193">
        <f>SUM(E48:E53)</f>
        <v>0</v>
      </c>
      <c r="F55" s="193">
        <f>SUM(F48:F53)</f>
        <v>0</v>
      </c>
    </row>
    <row r="56" spans="1:6">
      <c r="A56" s="102" t="s">
        <v>607</v>
      </c>
      <c r="B56" s="188">
        <v>0</v>
      </c>
      <c r="C56" s="188">
        <v>0</v>
      </c>
      <c r="D56" s="192"/>
      <c r="E56" s="191"/>
      <c r="F56" s="191"/>
    </row>
    <row r="57" spans="1:6">
      <c r="A57" s="102"/>
      <c r="B57" s="188"/>
      <c r="C57" s="188"/>
      <c r="D57" s="194" t="s">
        <v>608</v>
      </c>
      <c r="E57" s="193">
        <f>E46+E55</f>
        <v>35088.54</v>
      </c>
      <c r="F57" s="193">
        <f>F46+F55</f>
        <v>58735.98</v>
      </c>
    </row>
    <row r="58" spans="1:6">
      <c r="A58" s="39" t="s">
        <v>609</v>
      </c>
      <c r="B58" s="193">
        <f>SUM(B48:B56)</f>
        <v>292241.12</v>
      </c>
      <c r="C58" s="193">
        <f>SUM(C48:C56)</f>
        <v>303968.43999999994</v>
      </c>
      <c r="D58" s="192"/>
      <c r="E58" s="191"/>
      <c r="F58" s="191"/>
    </row>
    <row r="59" spans="1:6">
      <c r="A59" s="38"/>
      <c r="B59" s="191"/>
      <c r="C59" s="191"/>
      <c r="D59" s="196" t="s">
        <v>610</v>
      </c>
      <c r="E59" s="191"/>
      <c r="F59" s="191"/>
    </row>
    <row r="60" spans="1:6">
      <c r="A60" s="39" t="s">
        <v>611</v>
      </c>
      <c r="B60" s="193">
        <f>SUM(B46+B58)</f>
        <v>826271.21</v>
      </c>
      <c r="C60" s="193">
        <f>SUM(C46+C58)</f>
        <v>706200.34</v>
      </c>
      <c r="D60" s="192"/>
      <c r="E60" s="191"/>
      <c r="F60" s="191"/>
    </row>
    <row r="61" spans="1:6">
      <c r="A61" s="38"/>
      <c r="B61" s="197"/>
      <c r="C61" s="197"/>
      <c r="D61" s="198" t="s">
        <v>612</v>
      </c>
      <c r="E61" s="185">
        <f>SUM(E62:E64)</f>
        <v>167878.29</v>
      </c>
      <c r="F61" s="185">
        <f>SUM(F62:F64)</f>
        <v>167878.29</v>
      </c>
    </row>
    <row r="62" spans="1:6">
      <c r="A62" s="38"/>
      <c r="B62" s="197"/>
      <c r="C62" s="197"/>
      <c r="D62" s="199" t="s">
        <v>613</v>
      </c>
      <c r="E62" s="188">
        <v>167878.29</v>
      </c>
      <c r="F62" s="188">
        <v>167878.29</v>
      </c>
    </row>
    <row r="63" spans="1:6">
      <c r="A63" s="38"/>
      <c r="B63" s="197"/>
      <c r="C63" s="197"/>
      <c r="D63" s="200" t="s">
        <v>614</v>
      </c>
      <c r="E63" s="188">
        <v>0</v>
      </c>
      <c r="F63" s="188">
        <v>0</v>
      </c>
    </row>
    <row r="64" spans="1:6">
      <c r="A64" s="38"/>
      <c r="B64" s="197"/>
      <c r="C64" s="197"/>
      <c r="D64" s="199" t="s">
        <v>615</v>
      </c>
      <c r="E64" s="188">
        <v>0</v>
      </c>
      <c r="F64" s="188">
        <v>0</v>
      </c>
    </row>
    <row r="65" spans="1:6">
      <c r="A65" s="38"/>
      <c r="B65" s="197"/>
      <c r="C65" s="197"/>
      <c r="D65" s="192"/>
      <c r="E65" s="191"/>
      <c r="F65" s="191"/>
    </row>
    <row r="66" spans="1:6">
      <c r="A66" s="38"/>
      <c r="B66" s="197"/>
      <c r="C66" s="197"/>
      <c r="D66" s="198" t="s">
        <v>616</v>
      </c>
      <c r="E66" s="185">
        <f>SUM(E67:E71)</f>
        <v>623304.38</v>
      </c>
      <c r="F66" s="185">
        <f>SUM(F67:F71)</f>
        <v>479656.16999999993</v>
      </c>
    </row>
    <row r="67" spans="1:6">
      <c r="A67" s="103"/>
      <c r="B67" s="197"/>
      <c r="C67" s="197"/>
      <c r="D67" s="199" t="s">
        <v>617</v>
      </c>
      <c r="E67" s="188">
        <v>143718.31</v>
      </c>
      <c r="F67" s="188">
        <v>-232002.28</v>
      </c>
    </row>
    <row r="68" spans="1:6">
      <c r="A68" s="103"/>
      <c r="B68" s="197"/>
      <c r="C68" s="197"/>
      <c r="D68" s="199" t="s">
        <v>618</v>
      </c>
      <c r="E68" s="188">
        <v>479586.07</v>
      </c>
      <c r="F68" s="188">
        <v>711658.45</v>
      </c>
    </row>
    <row r="69" spans="1:6">
      <c r="A69" s="103"/>
      <c r="B69" s="197"/>
      <c r="C69" s="197"/>
      <c r="D69" s="199" t="s">
        <v>619</v>
      </c>
      <c r="E69" s="188">
        <v>0</v>
      </c>
      <c r="F69" s="188">
        <v>0</v>
      </c>
    </row>
    <row r="70" spans="1:6">
      <c r="A70" s="103"/>
      <c r="B70" s="197"/>
      <c r="C70" s="197"/>
      <c r="D70" s="199" t="s">
        <v>620</v>
      </c>
      <c r="E70" s="188">
        <v>0</v>
      </c>
      <c r="F70" s="188">
        <v>0</v>
      </c>
    </row>
    <row r="71" spans="1:6">
      <c r="A71" s="103"/>
      <c r="B71" s="197"/>
      <c r="C71" s="197"/>
      <c r="D71" s="199" t="s">
        <v>621</v>
      </c>
      <c r="E71" s="188">
        <v>0</v>
      </c>
      <c r="F71" s="188">
        <v>0</v>
      </c>
    </row>
    <row r="72" spans="1:6">
      <c r="A72" s="103"/>
      <c r="B72" s="197"/>
      <c r="C72" s="197"/>
      <c r="D72" s="192"/>
      <c r="E72" s="191"/>
      <c r="F72" s="191"/>
    </row>
    <row r="73" spans="1:6">
      <c r="A73" s="103"/>
      <c r="B73" s="197"/>
      <c r="C73" s="197"/>
      <c r="D73" s="198" t="s">
        <v>622</v>
      </c>
      <c r="E73" s="185">
        <f>E74+E75</f>
        <v>0</v>
      </c>
      <c r="F73" s="185">
        <f>F74+F75</f>
        <v>0</v>
      </c>
    </row>
    <row r="74" spans="1:6">
      <c r="A74" s="103"/>
      <c r="B74" s="197"/>
      <c r="C74" s="197"/>
      <c r="D74" s="186" t="s">
        <v>623</v>
      </c>
      <c r="E74" s="188">
        <v>0</v>
      </c>
      <c r="F74" s="188">
        <v>0</v>
      </c>
    </row>
    <row r="75" spans="1:6">
      <c r="A75" s="103"/>
      <c r="B75" s="197"/>
      <c r="C75" s="197"/>
      <c r="D75" s="186" t="s">
        <v>624</v>
      </c>
      <c r="E75" s="188">
        <v>0</v>
      </c>
      <c r="F75" s="188">
        <v>0</v>
      </c>
    </row>
    <row r="76" spans="1:6">
      <c r="A76" s="103"/>
      <c r="B76" s="197"/>
      <c r="C76" s="197"/>
      <c r="D76" s="192"/>
      <c r="E76" s="191"/>
      <c r="F76" s="191"/>
    </row>
    <row r="77" spans="1:6">
      <c r="A77" s="103"/>
      <c r="B77" s="197"/>
      <c r="C77" s="197"/>
      <c r="D77" s="194" t="s">
        <v>625</v>
      </c>
      <c r="E77" s="193">
        <f>E61+E66+E73</f>
        <v>791182.67</v>
      </c>
      <c r="F77" s="193">
        <f>F61+F66+F73</f>
        <v>647534.46</v>
      </c>
    </row>
    <row r="78" spans="1:6">
      <c r="A78" s="103"/>
      <c r="B78" s="197"/>
      <c r="C78" s="197"/>
      <c r="D78" s="192"/>
      <c r="E78" s="191"/>
      <c r="F78" s="191"/>
    </row>
    <row r="79" spans="1:6">
      <c r="A79" s="103"/>
      <c r="B79" s="197"/>
      <c r="C79" s="197"/>
      <c r="D79" s="194" t="s">
        <v>626</v>
      </c>
      <c r="E79" s="193">
        <f>E57+E77</f>
        <v>826271.21000000008</v>
      </c>
      <c r="F79" s="193">
        <f>F57+F77</f>
        <v>706270.44</v>
      </c>
    </row>
    <row r="80" spans="1:6">
      <c r="A80" s="104"/>
      <c r="B80" s="201"/>
      <c r="C80" s="201"/>
      <c r="D80" s="202"/>
      <c r="E80" s="203"/>
      <c r="F80" s="203"/>
    </row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 hidden="1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6:F79 E46:F46 B17:C17 B25:C25 B31:C31 B38:C38 B41:C41 B9:C9 E9:F9 E19:F19 E23:F23 E27:F27 E31:F31 E38:F38 E54:F61 E65:F66 E72:F73 B46:C47 B58:C60">
      <formula1>-1.79769313486231E+100</formula1>
      <formula2>1.79769313486231E+100</formula2>
    </dataValidation>
    <dataValidation allowBlank="1" showInputMessage="1" showErrorMessage="1" prompt="31 de diciembre de 20XN-1 (e)" sqref="C6 F6"/>
    <dataValidation allowBlank="1" showInputMessage="1" showErrorMessage="1" prompt="20XN (d)" sqref="B6 E6"/>
  </dataValidations>
  <pageMargins left="0.25" right="0.25" top="0.75" bottom="0.75" header="0.3" footer="0.3"/>
  <pageSetup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topLeftCell="A13" zoomScale="90" zoomScaleNormal="90" workbookViewId="0">
      <selection activeCell="A2" sqref="A2:H2"/>
    </sheetView>
  </sheetViews>
  <sheetFormatPr baseColWidth="10" defaultRowHeight="15"/>
  <cols>
    <col min="1" max="1" width="56.5703125" style="19" customWidth="1"/>
    <col min="2" max="2" width="20.7109375" style="19" customWidth="1"/>
    <col min="3" max="3" width="21.5703125" style="19" customWidth="1"/>
    <col min="4" max="4" width="20.7109375" style="19" customWidth="1"/>
    <col min="5" max="5" width="26.28515625" style="19" customWidth="1"/>
    <col min="6" max="6" width="22.28515625" style="19" customWidth="1"/>
    <col min="7" max="7" width="20.7109375" style="19" customWidth="1"/>
    <col min="8" max="8" width="31" style="19" customWidth="1"/>
    <col min="9" max="16384" width="11.42578125" style="19"/>
  </cols>
  <sheetData>
    <row r="1" spans="1:9" ht="26.25">
      <c r="A1" s="219" t="s">
        <v>338</v>
      </c>
      <c r="B1" s="219"/>
      <c r="C1" s="219"/>
      <c r="D1" s="219"/>
      <c r="E1" s="219"/>
      <c r="F1" s="219"/>
      <c r="G1" s="219"/>
      <c r="H1" s="219"/>
      <c r="I1" s="98"/>
    </row>
    <row r="2" spans="1:9">
      <c r="A2" s="206" t="s">
        <v>333</v>
      </c>
      <c r="B2" s="207"/>
      <c r="C2" s="207"/>
      <c r="D2" s="207"/>
      <c r="E2" s="207"/>
      <c r="F2" s="207"/>
      <c r="G2" s="207"/>
      <c r="H2" s="208"/>
    </row>
    <row r="3" spans="1:9">
      <c r="A3" s="209" t="s">
        <v>339</v>
      </c>
      <c r="B3" s="210"/>
      <c r="C3" s="210"/>
      <c r="D3" s="210"/>
      <c r="E3" s="210"/>
      <c r="F3" s="210"/>
      <c r="G3" s="210"/>
      <c r="H3" s="211"/>
    </row>
    <row r="4" spans="1:9">
      <c r="A4" s="212" t="s">
        <v>340</v>
      </c>
      <c r="B4" s="213"/>
      <c r="C4" s="213"/>
      <c r="D4" s="213"/>
      <c r="E4" s="213"/>
      <c r="F4" s="213"/>
      <c r="G4" s="213"/>
      <c r="H4" s="214"/>
    </row>
    <row r="5" spans="1:9">
      <c r="A5" s="215" t="s">
        <v>3</v>
      </c>
      <c r="B5" s="216"/>
      <c r="C5" s="216"/>
      <c r="D5" s="216"/>
      <c r="E5" s="216"/>
      <c r="F5" s="216"/>
      <c r="G5" s="216"/>
      <c r="H5" s="217"/>
    </row>
    <row r="6" spans="1:9" ht="45">
      <c r="A6" s="105" t="s">
        <v>341</v>
      </c>
      <c r="B6" s="106" t="s">
        <v>342</v>
      </c>
      <c r="C6" s="105" t="s">
        <v>343</v>
      </c>
      <c r="D6" s="105" t="s">
        <v>344</v>
      </c>
      <c r="E6" s="105" t="s">
        <v>345</v>
      </c>
      <c r="F6" s="105" t="s">
        <v>346</v>
      </c>
      <c r="G6" s="105" t="s">
        <v>347</v>
      </c>
      <c r="H6" s="92" t="s">
        <v>348</v>
      </c>
      <c r="I6" s="107"/>
    </row>
    <row r="7" spans="1:9">
      <c r="A7" s="103"/>
      <c r="B7" s="103"/>
      <c r="C7" s="103"/>
      <c r="D7" s="103"/>
      <c r="E7" s="103"/>
      <c r="F7" s="103"/>
      <c r="G7" s="103"/>
      <c r="H7" s="103"/>
      <c r="I7" s="107"/>
    </row>
    <row r="8" spans="1:9">
      <c r="A8" s="108" t="s">
        <v>349</v>
      </c>
      <c r="B8" s="109">
        <f>B9+B13</f>
        <v>0</v>
      </c>
      <c r="C8" s="109">
        <f>C9+C13</f>
        <v>0</v>
      </c>
      <c r="D8" s="109">
        <f t="shared" ref="D8:H8" si="0">D9+D13</f>
        <v>0</v>
      </c>
      <c r="E8" s="109">
        <f t="shared" si="0"/>
        <v>0</v>
      </c>
      <c r="F8" s="109">
        <f>F9+F13</f>
        <v>0</v>
      </c>
      <c r="G8" s="109">
        <f t="shared" si="0"/>
        <v>0</v>
      </c>
      <c r="H8" s="109">
        <f t="shared" si="0"/>
        <v>0</v>
      </c>
    </row>
    <row r="9" spans="1:9">
      <c r="A9" s="110" t="s">
        <v>350</v>
      </c>
      <c r="B9" s="111">
        <f>SUM(B10:B12)</f>
        <v>0</v>
      </c>
      <c r="C9" s="111">
        <f t="shared" ref="C9:H13" si="1">SUM(C10:C12)</f>
        <v>0</v>
      </c>
      <c r="D9" s="111">
        <f t="shared" si="1"/>
        <v>0</v>
      </c>
      <c r="E9" s="111">
        <f t="shared" si="1"/>
        <v>0</v>
      </c>
      <c r="F9" s="111">
        <f>B9+C9-D9+E9</f>
        <v>0</v>
      </c>
      <c r="G9" s="111">
        <f t="shared" si="1"/>
        <v>0</v>
      </c>
      <c r="H9" s="111">
        <f t="shared" si="1"/>
        <v>0</v>
      </c>
    </row>
    <row r="10" spans="1:9">
      <c r="A10" s="112" t="s">
        <v>351</v>
      </c>
      <c r="B10" s="113">
        <v>0</v>
      </c>
      <c r="C10" s="113">
        <v>0</v>
      </c>
      <c r="D10" s="113">
        <v>0</v>
      </c>
      <c r="E10" s="113">
        <v>0</v>
      </c>
      <c r="F10" s="111">
        <f>B10+C10-D10+E10</f>
        <v>0</v>
      </c>
      <c r="G10" s="113">
        <v>0</v>
      </c>
      <c r="H10" s="113">
        <v>0</v>
      </c>
    </row>
    <row r="11" spans="1:9">
      <c r="A11" s="112" t="s">
        <v>352</v>
      </c>
      <c r="B11" s="113">
        <v>0</v>
      </c>
      <c r="C11" s="111">
        <v>0</v>
      </c>
      <c r="D11" s="113">
        <v>0</v>
      </c>
      <c r="E11" s="113">
        <v>0</v>
      </c>
      <c r="F11" s="111">
        <f>B11+C11-D11+E11</f>
        <v>0</v>
      </c>
      <c r="G11" s="113">
        <v>0</v>
      </c>
      <c r="H11" s="111">
        <v>0</v>
      </c>
    </row>
    <row r="12" spans="1:9">
      <c r="A12" s="112" t="s">
        <v>353</v>
      </c>
      <c r="B12" s="113">
        <v>0</v>
      </c>
      <c r="C12" s="111">
        <v>0</v>
      </c>
      <c r="D12" s="113">
        <v>0</v>
      </c>
      <c r="E12" s="113">
        <v>0</v>
      </c>
      <c r="F12" s="111">
        <f>B12+C12-D12+E12</f>
        <v>0</v>
      </c>
      <c r="G12" s="113">
        <v>0</v>
      </c>
      <c r="H12" s="111">
        <v>0</v>
      </c>
    </row>
    <row r="13" spans="1:9">
      <c r="A13" s="110" t="s">
        <v>354</v>
      </c>
      <c r="B13" s="111">
        <f>SUM(B14:B16)</f>
        <v>0</v>
      </c>
      <c r="C13" s="111">
        <f t="shared" ref="C13:H13" si="2">SUM(C14:C16)</f>
        <v>0</v>
      </c>
      <c r="D13" s="111">
        <f t="shared" si="2"/>
        <v>0</v>
      </c>
      <c r="E13" s="111">
        <f t="shared" si="2"/>
        <v>0</v>
      </c>
      <c r="F13" s="111">
        <f t="shared" ref="F13" si="3">B13+C13-D13+E13</f>
        <v>0</v>
      </c>
      <c r="G13" s="111">
        <f t="shared" si="1"/>
        <v>0</v>
      </c>
      <c r="H13" s="111">
        <f t="shared" si="2"/>
        <v>0</v>
      </c>
    </row>
    <row r="14" spans="1:9">
      <c r="A14" s="112" t="s">
        <v>355</v>
      </c>
      <c r="B14" s="113">
        <v>0</v>
      </c>
      <c r="C14" s="113">
        <v>0</v>
      </c>
      <c r="D14" s="113">
        <v>0</v>
      </c>
      <c r="E14" s="113">
        <v>0</v>
      </c>
      <c r="F14" s="111">
        <f>B14+C14-D14+E14</f>
        <v>0</v>
      </c>
      <c r="G14" s="111">
        <v>0</v>
      </c>
      <c r="H14" s="113">
        <v>0</v>
      </c>
    </row>
    <row r="15" spans="1:9">
      <c r="A15" s="112" t="s">
        <v>356</v>
      </c>
      <c r="B15" s="113">
        <v>0</v>
      </c>
      <c r="C15" s="113">
        <v>0</v>
      </c>
      <c r="D15" s="113">
        <v>0</v>
      </c>
      <c r="E15" s="113">
        <v>0</v>
      </c>
      <c r="F15" s="111">
        <f>B15+C15-D15+E15</f>
        <v>0</v>
      </c>
      <c r="G15" s="111">
        <v>0</v>
      </c>
      <c r="H15" s="111">
        <v>0</v>
      </c>
    </row>
    <row r="16" spans="1:9">
      <c r="A16" s="112" t="s">
        <v>357</v>
      </c>
      <c r="B16" s="113">
        <v>0</v>
      </c>
      <c r="C16" s="113">
        <v>0</v>
      </c>
      <c r="D16" s="113">
        <v>0</v>
      </c>
      <c r="E16" s="113">
        <v>0</v>
      </c>
      <c r="F16" s="111">
        <f>B16+C16-D16+E16</f>
        <v>0</v>
      </c>
      <c r="G16" s="111">
        <v>0</v>
      </c>
      <c r="H16" s="111">
        <v>0</v>
      </c>
    </row>
    <row r="17" spans="1:8">
      <c r="A17" s="38"/>
      <c r="B17" s="114"/>
      <c r="C17" s="114"/>
      <c r="D17" s="114"/>
      <c r="E17" s="114"/>
      <c r="F17" s="114"/>
      <c r="G17" s="114"/>
      <c r="H17" s="114"/>
    </row>
    <row r="18" spans="1:8">
      <c r="A18" s="108" t="s">
        <v>358</v>
      </c>
      <c r="B18" s="109">
        <v>58735.98</v>
      </c>
      <c r="C18" s="115"/>
      <c r="D18" s="115"/>
      <c r="E18" s="115"/>
      <c r="F18" s="109">
        <v>3853.74</v>
      </c>
      <c r="G18" s="115"/>
      <c r="H18" s="115"/>
    </row>
    <row r="19" spans="1:8">
      <c r="A19" s="100"/>
      <c r="B19" s="116"/>
      <c r="C19" s="116"/>
      <c r="D19" s="116"/>
      <c r="E19" s="116"/>
      <c r="F19" s="116"/>
      <c r="G19" s="116"/>
      <c r="H19" s="116"/>
    </row>
    <row r="20" spans="1:8">
      <c r="A20" s="108" t="s">
        <v>359</v>
      </c>
      <c r="B20" s="109">
        <f>B8+B18</f>
        <v>58735.98</v>
      </c>
      <c r="C20" s="109">
        <f t="shared" ref="C20:H20" si="4">C8+C18</f>
        <v>0</v>
      </c>
      <c r="D20" s="109">
        <f t="shared" si="4"/>
        <v>0</v>
      </c>
      <c r="E20" s="109">
        <f t="shared" si="4"/>
        <v>0</v>
      </c>
      <c r="F20" s="109">
        <f>F8+F18</f>
        <v>3853.74</v>
      </c>
      <c r="G20" s="109">
        <f t="shared" si="4"/>
        <v>0</v>
      </c>
      <c r="H20" s="109">
        <f t="shared" si="4"/>
        <v>0</v>
      </c>
    </row>
    <row r="21" spans="1:8">
      <c r="A21" s="38"/>
      <c r="B21" s="117"/>
      <c r="C21" s="117"/>
      <c r="D21" s="117"/>
      <c r="E21" s="117"/>
      <c r="F21" s="117"/>
      <c r="G21" s="117"/>
      <c r="H21" s="117"/>
    </row>
    <row r="22" spans="1:8" ht="17.25">
      <c r="A22" s="108" t="s">
        <v>360</v>
      </c>
      <c r="B22" s="109">
        <f t="shared" ref="B22:H22" si="5">SUM(B23:B25)</f>
        <v>0</v>
      </c>
      <c r="C22" s="109">
        <f t="shared" si="5"/>
        <v>0</v>
      </c>
      <c r="D22" s="109">
        <f t="shared" si="5"/>
        <v>0</v>
      </c>
      <c r="E22" s="109">
        <f t="shared" si="5"/>
        <v>0</v>
      </c>
      <c r="F22" s="109">
        <f t="shared" si="5"/>
        <v>0</v>
      </c>
      <c r="G22" s="109">
        <f t="shared" si="5"/>
        <v>0</v>
      </c>
      <c r="H22" s="109">
        <f t="shared" si="5"/>
        <v>0</v>
      </c>
    </row>
    <row r="23" spans="1:8">
      <c r="A23" s="118" t="s">
        <v>361</v>
      </c>
      <c r="B23" s="111">
        <v>0</v>
      </c>
      <c r="C23" s="111">
        <v>0</v>
      </c>
      <c r="D23" s="111">
        <v>0</v>
      </c>
      <c r="E23" s="111">
        <v>0</v>
      </c>
      <c r="F23" s="111">
        <f>B23+C23-D23+E23</f>
        <v>0</v>
      </c>
      <c r="G23" s="111">
        <v>0</v>
      </c>
      <c r="H23" s="111">
        <v>0</v>
      </c>
    </row>
    <row r="24" spans="1:8">
      <c r="A24" s="118" t="s">
        <v>362</v>
      </c>
      <c r="B24" s="111">
        <v>0</v>
      </c>
      <c r="C24" s="111">
        <v>0</v>
      </c>
      <c r="D24" s="111">
        <v>0</v>
      </c>
      <c r="E24" s="111">
        <v>0</v>
      </c>
      <c r="F24" s="111">
        <f>B24+C24-D24+E24</f>
        <v>0</v>
      </c>
      <c r="G24" s="111">
        <v>0</v>
      </c>
      <c r="H24" s="111">
        <v>0</v>
      </c>
    </row>
    <row r="25" spans="1:8">
      <c r="A25" s="118" t="s">
        <v>363</v>
      </c>
      <c r="B25" s="111">
        <v>0</v>
      </c>
      <c r="C25" s="111">
        <v>0</v>
      </c>
      <c r="D25" s="111">
        <v>0</v>
      </c>
      <c r="E25" s="111">
        <v>0</v>
      </c>
      <c r="F25" s="111">
        <f>B25+C25-D25+E25</f>
        <v>0</v>
      </c>
      <c r="G25" s="111">
        <v>0</v>
      </c>
      <c r="H25" s="111">
        <v>0</v>
      </c>
    </row>
    <row r="26" spans="1:8">
      <c r="A26" s="17" t="s">
        <v>102</v>
      </c>
      <c r="B26" s="117"/>
      <c r="C26" s="117"/>
      <c r="D26" s="117"/>
      <c r="E26" s="117"/>
      <c r="F26" s="117"/>
      <c r="G26" s="117"/>
      <c r="H26" s="117"/>
    </row>
    <row r="27" spans="1:8" ht="17.25">
      <c r="A27" s="108" t="s">
        <v>364</v>
      </c>
      <c r="B27" s="109">
        <f>SUM(B28:B30)</f>
        <v>0</v>
      </c>
      <c r="C27" s="109">
        <f t="shared" ref="C27:H27" si="6">SUM(C28:C30)</f>
        <v>0</v>
      </c>
      <c r="D27" s="109">
        <f t="shared" si="6"/>
        <v>0</v>
      </c>
      <c r="E27" s="109">
        <f t="shared" si="6"/>
        <v>0</v>
      </c>
      <c r="F27" s="109">
        <f t="shared" si="6"/>
        <v>0</v>
      </c>
      <c r="G27" s="109">
        <f t="shared" si="6"/>
        <v>0</v>
      </c>
      <c r="H27" s="109">
        <f t="shared" si="6"/>
        <v>0</v>
      </c>
    </row>
    <row r="28" spans="1:8">
      <c r="A28" s="118" t="s">
        <v>365</v>
      </c>
      <c r="B28" s="111">
        <v>0</v>
      </c>
      <c r="C28" s="111">
        <v>0</v>
      </c>
      <c r="D28" s="111">
        <v>0</v>
      </c>
      <c r="E28" s="111">
        <v>0</v>
      </c>
      <c r="F28" s="111">
        <f>B28+C28-D28+E28</f>
        <v>0</v>
      </c>
      <c r="G28" s="111">
        <v>0</v>
      </c>
      <c r="H28" s="111">
        <v>0</v>
      </c>
    </row>
    <row r="29" spans="1:8">
      <c r="A29" s="118" t="s">
        <v>366</v>
      </c>
      <c r="B29" s="111">
        <v>0</v>
      </c>
      <c r="C29" s="111">
        <v>0</v>
      </c>
      <c r="D29" s="111">
        <v>0</v>
      </c>
      <c r="E29" s="111">
        <v>0</v>
      </c>
      <c r="F29" s="111">
        <f>B29+C29-D29+E29</f>
        <v>0</v>
      </c>
      <c r="G29" s="111">
        <v>0</v>
      </c>
      <c r="H29" s="111">
        <v>0</v>
      </c>
    </row>
    <row r="30" spans="1:8">
      <c r="A30" s="118" t="s">
        <v>367</v>
      </c>
      <c r="B30" s="111">
        <v>0</v>
      </c>
      <c r="C30" s="111">
        <v>0</v>
      </c>
      <c r="D30" s="111">
        <v>0</v>
      </c>
      <c r="E30" s="111">
        <v>0</v>
      </c>
      <c r="F30" s="111">
        <f>B30+C30-D30+E30</f>
        <v>0</v>
      </c>
      <c r="G30" s="111">
        <v>0</v>
      </c>
      <c r="H30" s="111">
        <v>0</v>
      </c>
    </row>
    <row r="31" spans="1:8">
      <c r="A31" s="119" t="s">
        <v>102</v>
      </c>
      <c r="B31" s="120"/>
      <c r="C31" s="120"/>
      <c r="D31" s="120"/>
      <c r="E31" s="120"/>
      <c r="F31" s="120"/>
      <c r="G31" s="120"/>
      <c r="H31" s="120"/>
    </row>
    <row r="32" spans="1:8">
      <c r="A32" s="98"/>
    </row>
    <row r="33" spans="1:8">
      <c r="A33" s="218" t="s">
        <v>368</v>
      </c>
      <c r="B33" s="218"/>
      <c r="C33" s="218"/>
      <c r="D33" s="218"/>
      <c r="E33" s="218"/>
      <c r="F33" s="218"/>
      <c r="G33" s="218"/>
      <c r="H33" s="218"/>
    </row>
    <row r="34" spans="1:8">
      <c r="A34" s="218"/>
      <c r="B34" s="218"/>
      <c r="C34" s="218"/>
      <c r="D34" s="218"/>
      <c r="E34" s="218"/>
      <c r="F34" s="218"/>
      <c r="G34" s="218"/>
      <c r="H34" s="218"/>
    </row>
    <row r="35" spans="1:8">
      <c r="A35" s="218"/>
      <c r="B35" s="218"/>
      <c r="C35" s="218"/>
      <c r="D35" s="218"/>
      <c r="E35" s="218"/>
      <c r="F35" s="218"/>
      <c r="G35" s="218"/>
      <c r="H35" s="218"/>
    </row>
    <row r="36" spans="1:8">
      <c r="A36" s="218"/>
      <c r="B36" s="218"/>
      <c r="C36" s="218"/>
      <c r="D36" s="218"/>
      <c r="E36" s="218"/>
      <c r="F36" s="218"/>
      <c r="G36" s="218"/>
      <c r="H36" s="218"/>
    </row>
    <row r="37" spans="1:8">
      <c r="A37" s="218"/>
      <c r="B37" s="218"/>
      <c r="C37" s="218"/>
      <c r="D37" s="218"/>
      <c r="E37" s="218"/>
      <c r="F37" s="218"/>
      <c r="G37" s="218"/>
      <c r="H37" s="218"/>
    </row>
    <row r="38" spans="1:8">
      <c r="A38" s="98"/>
    </row>
    <row r="39" spans="1:8" ht="30">
      <c r="A39" s="105" t="s">
        <v>369</v>
      </c>
      <c r="B39" s="105" t="s">
        <v>370</v>
      </c>
      <c r="C39" s="105" t="s">
        <v>371</v>
      </c>
      <c r="D39" s="105" t="s">
        <v>372</v>
      </c>
      <c r="E39" s="105" t="s">
        <v>373</v>
      </c>
      <c r="F39" s="92" t="s">
        <v>374</v>
      </c>
    </row>
    <row r="40" spans="1:8">
      <c r="A40" s="100"/>
      <c r="B40" s="121"/>
      <c r="C40" s="121"/>
      <c r="D40" s="121"/>
      <c r="E40" s="121"/>
      <c r="F40" s="121"/>
    </row>
    <row r="41" spans="1:8">
      <c r="A41" s="108" t="s">
        <v>375</v>
      </c>
      <c r="B41" s="122">
        <f>SUM(B42:B45)</f>
        <v>0</v>
      </c>
      <c r="C41" s="122">
        <f t="shared" ref="C41:F41" si="7">SUM(C42:C45)</f>
        <v>0</v>
      </c>
      <c r="D41" s="122">
        <f t="shared" si="7"/>
        <v>0</v>
      </c>
      <c r="E41" s="122">
        <f t="shared" si="7"/>
        <v>0</v>
      </c>
      <c r="F41" s="122">
        <f t="shared" si="7"/>
        <v>0</v>
      </c>
    </row>
    <row r="42" spans="1:8">
      <c r="A42" s="118" t="s">
        <v>376</v>
      </c>
      <c r="B42" s="123"/>
      <c r="C42" s="123"/>
      <c r="D42" s="123"/>
      <c r="E42" s="123"/>
      <c r="F42" s="123"/>
      <c r="G42" s="124"/>
      <c r="H42" s="124"/>
    </row>
    <row r="43" spans="1:8">
      <c r="A43" s="118" t="s">
        <v>377</v>
      </c>
      <c r="B43" s="123"/>
      <c r="C43" s="123"/>
      <c r="D43" s="123"/>
      <c r="E43" s="123"/>
      <c r="F43" s="123"/>
      <c r="G43" s="124"/>
      <c r="H43" s="124"/>
    </row>
    <row r="44" spans="1:8">
      <c r="A44" s="118" t="s">
        <v>378</v>
      </c>
      <c r="B44" s="123"/>
      <c r="C44" s="123"/>
      <c r="D44" s="123"/>
      <c r="E44" s="123"/>
      <c r="F44" s="123"/>
      <c r="G44" s="124"/>
      <c r="H44" s="124"/>
    </row>
    <row r="45" spans="1:8">
      <c r="A45" s="125" t="s">
        <v>102</v>
      </c>
      <c r="B45" s="104"/>
      <c r="C45" s="104"/>
      <c r="D45" s="104"/>
      <c r="E45" s="104"/>
      <c r="F45" s="104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="90" zoomScaleNormal="90" workbookViewId="0">
      <selection activeCell="A2" sqref="A2:K2"/>
    </sheetView>
  </sheetViews>
  <sheetFormatPr baseColWidth="10" defaultRowHeight="15"/>
  <cols>
    <col min="1" max="1" width="57" style="19" customWidth="1"/>
    <col min="2" max="11" width="21.7109375" style="19" customWidth="1"/>
    <col min="12" max="16384" width="11.42578125" style="19"/>
  </cols>
  <sheetData>
    <row r="1" spans="1:12" ht="21">
      <c r="A1" s="205" t="s">
        <v>379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126"/>
    </row>
    <row r="2" spans="1:12">
      <c r="A2" s="206" t="s">
        <v>333</v>
      </c>
      <c r="B2" s="207"/>
      <c r="C2" s="207"/>
      <c r="D2" s="207"/>
      <c r="E2" s="207"/>
      <c r="F2" s="207"/>
      <c r="G2" s="207"/>
      <c r="H2" s="207"/>
      <c r="I2" s="207"/>
      <c r="J2" s="207"/>
      <c r="K2" s="208"/>
    </row>
    <row r="3" spans="1:12">
      <c r="A3" s="209" t="s">
        <v>380</v>
      </c>
      <c r="B3" s="210"/>
      <c r="C3" s="210"/>
      <c r="D3" s="210"/>
      <c r="E3" s="210"/>
      <c r="F3" s="210"/>
      <c r="G3" s="210"/>
      <c r="H3" s="210"/>
      <c r="I3" s="210"/>
      <c r="J3" s="210"/>
      <c r="K3" s="211"/>
    </row>
    <row r="4" spans="1:12">
      <c r="A4" s="212" t="s">
        <v>334</v>
      </c>
      <c r="B4" s="213"/>
      <c r="C4" s="213"/>
      <c r="D4" s="213"/>
      <c r="E4" s="213"/>
      <c r="F4" s="213"/>
      <c r="G4" s="213"/>
      <c r="H4" s="213"/>
      <c r="I4" s="213"/>
      <c r="J4" s="213"/>
      <c r="K4" s="214"/>
    </row>
    <row r="5" spans="1:12">
      <c r="A5" s="209" t="s">
        <v>3</v>
      </c>
      <c r="B5" s="210"/>
      <c r="C5" s="210"/>
      <c r="D5" s="210"/>
      <c r="E5" s="210"/>
      <c r="F5" s="210"/>
      <c r="G5" s="210"/>
      <c r="H5" s="210"/>
      <c r="I5" s="210"/>
      <c r="J5" s="210"/>
      <c r="K5" s="211"/>
    </row>
    <row r="6" spans="1:12" ht="75">
      <c r="A6" s="92" t="s">
        <v>381</v>
      </c>
      <c r="B6" s="92" t="s">
        <v>382</v>
      </c>
      <c r="C6" s="92" t="s">
        <v>383</v>
      </c>
      <c r="D6" s="92" t="s">
        <v>384</v>
      </c>
      <c r="E6" s="92" t="s">
        <v>385</v>
      </c>
      <c r="F6" s="92" t="s">
        <v>386</v>
      </c>
      <c r="G6" s="92" t="s">
        <v>387</v>
      </c>
      <c r="H6" s="92" t="s">
        <v>388</v>
      </c>
      <c r="I6" s="99" t="s">
        <v>389</v>
      </c>
      <c r="J6" s="99" t="s">
        <v>390</v>
      </c>
      <c r="K6" s="99" t="s">
        <v>391</v>
      </c>
    </row>
    <row r="7" spans="1:12">
      <c r="A7" s="127"/>
      <c r="B7" s="121"/>
      <c r="C7" s="121"/>
      <c r="D7" s="121"/>
      <c r="E7" s="121"/>
      <c r="F7" s="121"/>
      <c r="G7" s="121"/>
      <c r="H7" s="121"/>
      <c r="I7" s="121"/>
      <c r="J7" s="121"/>
      <c r="K7" s="121"/>
    </row>
    <row r="8" spans="1:12">
      <c r="A8" s="101" t="s">
        <v>392</v>
      </c>
      <c r="B8" s="128"/>
      <c r="C8" s="128"/>
      <c r="D8" s="128"/>
      <c r="E8" s="80">
        <f>SUM(E9:E12)</f>
        <v>0</v>
      </c>
      <c r="F8" s="128"/>
      <c r="G8" s="80">
        <f>SUM(G9:G12)</f>
        <v>0</v>
      </c>
      <c r="H8" s="80">
        <f>SUM(H9:H12)</f>
        <v>0</v>
      </c>
      <c r="I8" s="80">
        <f>SUM(I9:I12)</f>
        <v>0</v>
      </c>
      <c r="J8" s="80">
        <f>SUM(J9:J12)</f>
        <v>0</v>
      </c>
      <c r="K8" s="80">
        <f>SUM(K9:K12)</f>
        <v>0</v>
      </c>
    </row>
    <row r="9" spans="1:12">
      <c r="A9" s="129" t="s">
        <v>393</v>
      </c>
      <c r="B9" s="130"/>
      <c r="C9" s="130"/>
      <c r="D9" s="130"/>
      <c r="E9" s="78">
        <v>0</v>
      </c>
      <c r="F9" s="123"/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124"/>
    </row>
    <row r="10" spans="1:12">
      <c r="A10" s="129" t="s">
        <v>394</v>
      </c>
      <c r="B10" s="130"/>
      <c r="C10" s="130"/>
      <c r="D10" s="130"/>
      <c r="E10" s="78">
        <v>0</v>
      </c>
      <c r="F10" s="123"/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124"/>
    </row>
    <row r="11" spans="1:12">
      <c r="A11" s="129" t="s">
        <v>395</v>
      </c>
      <c r="B11" s="130"/>
      <c r="C11" s="130"/>
      <c r="D11" s="130"/>
      <c r="E11" s="78">
        <v>0</v>
      </c>
      <c r="F11" s="123"/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124"/>
    </row>
    <row r="12" spans="1:12">
      <c r="A12" s="129" t="s">
        <v>396</v>
      </c>
      <c r="B12" s="130"/>
      <c r="C12" s="130"/>
      <c r="D12" s="130"/>
      <c r="E12" s="78">
        <v>0</v>
      </c>
      <c r="F12" s="123"/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124"/>
    </row>
    <row r="13" spans="1:12">
      <c r="A13" s="131" t="s">
        <v>102</v>
      </c>
      <c r="B13" s="132"/>
      <c r="C13" s="132"/>
      <c r="D13" s="132"/>
      <c r="E13" s="79"/>
      <c r="F13" s="38"/>
      <c r="G13" s="79"/>
      <c r="H13" s="79"/>
      <c r="I13" s="79"/>
      <c r="J13" s="79"/>
      <c r="K13" s="79"/>
    </row>
    <row r="14" spans="1:12">
      <c r="A14" s="101" t="s">
        <v>397</v>
      </c>
      <c r="B14" s="128"/>
      <c r="C14" s="128"/>
      <c r="D14" s="128"/>
      <c r="E14" s="80">
        <f>SUM(E15:E18)</f>
        <v>0</v>
      </c>
      <c r="F14" s="128"/>
      <c r="G14" s="80">
        <f>SUM(G15:G18)</f>
        <v>0</v>
      </c>
      <c r="H14" s="80">
        <f>SUM(H15:H18)</f>
        <v>0</v>
      </c>
      <c r="I14" s="80">
        <f>SUM(I15:I18)</f>
        <v>0</v>
      </c>
      <c r="J14" s="80">
        <f>SUM(J15:J18)</f>
        <v>0</v>
      </c>
      <c r="K14" s="80">
        <f>SUM(K15:K18)</f>
        <v>0</v>
      </c>
    </row>
    <row r="15" spans="1:12">
      <c r="A15" s="129" t="s">
        <v>398</v>
      </c>
      <c r="B15" s="130"/>
      <c r="C15" s="130"/>
      <c r="D15" s="130"/>
      <c r="E15" s="78">
        <v>0</v>
      </c>
      <c r="F15" s="123"/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124"/>
    </row>
    <row r="16" spans="1:12">
      <c r="A16" s="129" t="s">
        <v>399</v>
      </c>
      <c r="B16" s="130"/>
      <c r="C16" s="130"/>
      <c r="D16" s="130"/>
      <c r="E16" s="78">
        <v>0</v>
      </c>
      <c r="F16" s="123"/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124"/>
    </row>
    <row r="17" spans="1:11">
      <c r="A17" s="129" t="s">
        <v>400</v>
      </c>
      <c r="B17" s="130"/>
      <c r="C17" s="130"/>
      <c r="D17" s="130"/>
      <c r="E17" s="78">
        <v>0</v>
      </c>
      <c r="F17" s="123"/>
      <c r="G17" s="78">
        <v>0</v>
      </c>
      <c r="H17" s="78">
        <v>0</v>
      </c>
      <c r="I17" s="78">
        <v>0</v>
      </c>
      <c r="J17" s="78">
        <v>0</v>
      </c>
      <c r="K17" s="78">
        <v>0</v>
      </c>
    </row>
    <row r="18" spans="1:11">
      <c r="A18" s="129" t="s">
        <v>401</v>
      </c>
      <c r="B18" s="130"/>
      <c r="C18" s="130"/>
      <c r="D18" s="130"/>
      <c r="E18" s="78">
        <v>0</v>
      </c>
      <c r="F18" s="123"/>
      <c r="G18" s="78">
        <v>0</v>
      </c>
      <c r="H18" s="78">
        <v>0</v>
      </c>
      <c r="I18" s="78">
        <v>0</v>
      </c>
      <c r="J18" s="78">
        <v>0</v>
      </c>
      <c r="K18" s="78">
        <v>0</v>
      </c>
    </row>
    <row r="19" spans="1:11">
      <c r="A19" s="131" t="s">
        <v>102</v>
      </c>
      <c r="B19" s="132"/>
      <c r="C19" s="132"/>
      <c r="D19" s="132"/>
      <c r="E19" s="79"/>
      <c r="F19" s="38"/>
      <c r="G19" s="79"/>
      <c r="H19" s="79"/>
      <c r="I19" s="79"/>
      <c r="J19" s="79"/>
      <c r="K19" s="79"/>
    </row>
    <row r="20" spans="1:11">
      <c r="A20" s="101" t="s">
        <v>402</v>
      </c>
      <c r="B20" s="128"/>
      <c r="C20" s="128"/>
      <c r="D20" s="128"/>
      <c r="E20" s="80">
        <f>E8+E14</f>
        <v>0</v>
      </c>
      <c r="F20" s="128"/>
      <c r="G20" s="80">
        <f>G8+G14</f>
        <v>0</v>
      </c>
      <c r="H20" s="80">
        <f>H8+H14</f>
        <v>0</v>
      </c>
      <c r="I20" s="80">
        <f>I8+I14</f>
        <v>0</v>
      </c>
      <c r="J20" s="80">
        <f>J8+J14</f>
        <v>0</v>
      </c>
      <c r="K20" s="80">
        <f>K8+K14</f>
        <v>0</v>
      </c>
    </row>
    <row r="21" spans="1:11">
      <c r="A21" s="29"/>
      <c r="B21" s="133"/>
      <c r="C21" s="133"/>
      <c r="D21" s="133"/>
      <c r="E21" s="133"/>
      <c r="F21" s="133"/>
      <c r="G21" s="134"/>
      <c r="H21" s="134"/>
      <c r="I21" s="134"/>
      <c r="J21" s="134"/>
      <c r="K21" s="134"/>
    </row>
  </sheetData>
  <mergeCells count="5">
    <mergeCell ref="A1:K1"/>
    <mergeCell ref="A2:K2"/>
    <mergeCell ref="A3:K3"/>
    <mergeCell ref="A4:K4"/>
    <mergeCell ref="A5:K5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zoomScaleNormal="100" workbookViewId="0">
      <selection activeCell="A72" sqref="A72"/>
    </sheetView>
  </sheetViews>
  <sheetFormatPr baseColWidth="10" defaultRowHeight="15"/>
  <cols>
    <col min="1" max="1" width="100.7109375" style="19" customWidth="1"/>
    <col min="2" max="2" width="25.7109375" style="19" customWidth="1"/>
    <col min="3" max="3" width="27.140625" style="19" customWidth="1"/>
    <col min="4" max="4" width="24.7109375" style="19" customWidth="1"/>
    <col min="5" max="16384" width="11.42578125" style="19"/>
  </cols>
  <sheetData>
    <row r="1" spans="1:11" ht="21">
      <c r="A1" s="205" t="s">
        <v>403</v>
      </c>
      <c r="B1" s="205"/>
      <c r="C1" s="205"/>
      <c r="D1" s="205"/>
      <c r="E1" s="126"/>
      <c r="F1" s="126"/>
      <c r="G1" s="126"/>
      <c r="H1" s="126"/>
      <c r="I1" s="126"/>
      <c r="J1" s="126"/>
      <c r="K1" s="126"/>
    </row>
    <row r="2" spans="1:11">
      <c r="A2" s="206" t="s">
        <v>333</v>
      </c>
      <c r="B2" s="207"/>
      <c r="C2" s="207"/>
      <c r="D2" s="208"/>
    </row>
    <row r="3" spans="1:11">
      <c r="A3" s="209" t="s">
        <v>404</v>
      </c>
      <c r="B3" s="210"/>
      <c r="C3" s="210"/>
      <c r="D3" s="211"/>
    </row>
    <row r="4" spans="1:11">
      <c r="A4" s="212" t="s">
        <v>334</v>
      </c>
      <c r="B4" s="213"/>
      <c r="C4" s="213"/>
      <c r="D4" s="214"/>
    </row>
    <row r="5" spans="1:11">
      <c r="A5" s="215" t="s">
        <v>3</v>
      </c>
      <c r="B5" s="216"/>
      <c r="C5" s="216"/>
      <c r="D5" s="217"/>
    </row>
    <row r="7" spans="1:11" ht="30">
      <c r="A7" s="135" t="s">
        <v>4</v>
      </c>
      <c r="B7" s="92" t="s">
        <v>405</v>
      </c>
      <c r="C7" s="92" t="s">
        <v>10</v>
      </c>
      <c r="D7" s="92" t="s">
        <v>406</v>
      </c>
    </row>
    <row r="8" spans="1:11">
      <c r="A8" s="39" t="s">
        <v>407</v>
      </c>
      <c r="B8" s="136">
        <f>SUM(B9:B11)</f>
        <v>5974589</v>
      </c>
      <c r="C8" s="136">
        <f>SUM(C9:C11)</f>
        <v>5181431.3</v>
      </c>
      <c r="D8" s="136">
        <f>SUM(D9:D11)</f>
        <v>5181431.3</v>
      </c>
    </row>
    <row r="9" spans="1:11">
      <c r="A9" s="37" t="s">
        <v>408</v>
      </c>
      <c r="B9" s="137">
        <v>5974589</v>
      </c>
      <c r="C9" s="137">
        <v>5181431.3</v>
      </c>
      <c r="D9" s="137">
        <v>5181431.3</v>
      </c>
    </row>
    <row r="10" spans="1:11">
      <c r="A10" s="37" t="s">
        <v>409</v>
      </c>
      <c r="B10" s="137">
        <v>0</v>
      </c>
      <c r="C10" s="137">
        <v>0</v>
      </c>
      <c r="D10" s="137">
        <v>0</v>
      </c>
    </row>
    <row r="11" spans="1:11">
      <c r="A11" s="37" t="s">
        <v>410</v>
      </c>
      <c r="B11" s="138">
        <f>B44</f>
        <v>0</v>
      </c>
      <c r="C11" s="138">
        <f>C44</f>
        <v>0</v>
      </c>
      <c r="D11" s="138">
        <f>D44</f>
        <v>0</v>
      </c>
    </row>
    <row r="12" spans="1:11">
      <c r="A12" s="102"/>
      <c r="B12" s="139"/>
      <c r="C12" s="139"/>
      <c r="D12" s="139"/>
    </row>
    <row r="13" spans="1:11">
      <c r="A13" s="39" t="s">
        <v>411</v>
      </c>
      <c r="B13" s="136">
        <f>SUM(B14:B15)</f>
        <v>5974589</v>
      </c>
      <c r="C13" s="136">
        <f t="shared" ref="C13:D13" si="0">SUM(C14:C15)</f>
        <v>4806762.6900000004</v>
      </c>
      <c r="D13" s="136">
        <f t="shared" si="0"/>
        <v>4806762.6900000004</v>
      </c>
    </row>
    <row r="14" spans="1:11">
      <c r="A14" s="37" t="s">
        <v>412</v>
      </c>
      <c r="B14" s="137">
        <v>5974589</v>
      </c>
      <c r="C14" s="137">
        <v>4806762.6900000004</v>
      </c>
      <c r="D14" s="137">
        <v>4806762.6900000004</v>
      </c>
    </row>
    <row r="15" spans="1:11">
      <c r="A15" s="37" t="s">
        <v>413</v>
      </c>
      <c r="B15" s="137">
        <v>0</v>
      </c>
      <c r="C15" s="137">
        <v>0</v>
      </c>
      <c r="D15" s="137">
        <v>0</v>
      </c>
    </row>
    <row r="16" spans="1:11">
      <c r="A16" s="102"/>
      <c r="B16" s="139"/>
      <c r="C16" s="139"/>
      <c r="D16" s="139"/>
    </row>
    <row r="17" spans="1:4">
      <c r="A17" s="39" t="s">
        <v>414</v>
      </c>
      <c r="B17" s="140">
        <v>0</v>
      </c>
      <c r="C17" s="136">
        <f>C18+C19</f>
        <v>358814.02</v>
      </c>
      <c r="D17" s="136">
        <f>D18+D19</f>
        <v>358814.02</v>
      </c>
    </row>
    <row r="18" spans="1:4">
      <c r="A18" s="37" t="s">
        <v>415</v>
      </c>
      <c r="B18" s="141">
        <v>0</v>
      </c>
      <c r="C18" s="137">
        <v>358814.02</v>
      </c>
      <c r="D18" s="137">
        <v>358814.02</v>
      </c>
    </row>
    <row r="19" spans="1:4">
      <c r="A19" s="37" t="s">
        <v>416</v>
      </c>
      <c r="B19" s="141">
        <v>0</v>
      </c>
      <c r="C19" s="137">
        <v>0</v>
      </c>
      <c r="D19" s="137">
        <v>0</v>
      </c>
    </row>
    <row r="20" spans="1:4">
      <c r="A20" s="102"/>
      <c r="B20" s="139"/>
      <c r="C20" s="139"/>
      <c r="D20" s="139"/>
    </row>
    <row r="21" spans="1:4">
      <c r="A21" s="39" t="s">
        <v>417</v>
      </c>
      <c r="B21" s="136">
        <f>B8-B13+B17</f>
        <v>0</v>
      </c>
      <c r="C21" s="136">
        <f>C8-C13+C17</f>
        <v>733482.62999999942</v>
      </c>
      <c r="D21" s="136">
        <f>D8-D13+D17</f>
        <v>733482.62999999942</v>
      </c>
    </row>
    <row r="22" spans="1:4">
      <c r="A22" s="39"/>
      <c r="B22" s="139"/>
      <c r="C22" s="139"/>
      <c r="D22" s="139"/>
    </row>
    <row r="23" spans="1:4">
      <c r="A23" s="39" t="s">
        <v>418</v>
      </c>
      <c r="B23" s="136">
        <f>B21-B11</f>
        <v>0</v>
      </c>
      <c r="C23" s="136">
        <f>C21-C11</f>
        <v>733482.62999999942</v>
      </c>
      <c r="D23" s="136">
        <f>D21-D11</f>
        <v>733482.62999999942</v>
      </c>
    </row>
    <row r="24" spans="1:4">
      <c r="A24" s="39"/>
      <c r="B24" s="142"/>
      <c r="C24" s="142"/>
      <c r="D24" s="142"/>
    </row>
    <row r="25" spans="1:4">
      <c r="A25" s="143" t="s">
        <v>419</v>
      </c>
      <c r="B25" s="136">
        <f>B23-B17</f>
        <v>0</v>
      </c>
      <c r="C25" s="136">
        <f>C23-C17</f>
        <v>374668.6099999994</v>
      </c>
      <c r="D25" s="136">
        <f>D23-D17</f>
        <v>374668.6099999994</v>
      </c>
    </row>
    <row r="26" spans="1:4">
      <c r="A26" s="144"/>
      <c r="B26" s="145"/>
      <c r="C26" s="145"/>
      <c r="D26" s="145"/>
    </row>
    <row r="27" spans="1:4">
      <c r="A27" s="98"/>
      <c r="B27" s="146"/>
      <c r="C27" s="146"/>
      <c r="D27" s="146"/>
    </row>
    <row r="28" spans="1:4">
      <c r="A28" s="135" t="s">
        <v>420</v>
      </c>
      <c r="B28" s="147" t="s">
        <v>421</v>
      </c>
      <c r="C28" s="147" t="s">
        <v>10</v>
      </c>
      <c r="D28" s="147" t="s">
        <v>92</v>
      </c>
    </row>
    <row r="29" spans="1:4">
      <c r="A29" s="39" t="s">
        <v>422</v>
      </c>
      <c r="B29" s="148">
        <f>SUM(B30:B31)</f>
        <v>0</v>
      </c>
      <c r="C29" s="148">
        <f>SUM(C30:C31)</f>
        <v>0</v>
      </c>
      <c r="D29" s="148">
        <f>SUM(D30:D31)</f>
        <v>0</v>
      </c>
    </row>
    <row r="30" spans="1:4">
      <c r="A30" s="37" t="s">
        <v>423</v>
      </c>
      <c r="B30" s="149">
        <v>0</v>
      </c>
      <c r="C30" s="149">
        <v>0</v>
      </c>
      <c r="D30" s="149">
        <v>0</v>
      </c>
    </row>
    <row r="31" spans="1:4">
      <c r="A31" s="37" t="s">
        <v>424</v>
      </c>
      <c r="B31" s="149">
        <v>0</v>
      </c>
      <c r="C31" s="149">
        <v>0</v>
      </c>
      <c r="D31" s="149">
        <v>0</v>
      </c>
    </row>
    <row r="32" spans="1:4">
      <c r="A32" s="38"/>
      <c r="B32" s="150"/>
      <c r="C32" s="150"/>
      <c r="D32" s="150"/>
    </row>
    <row r="33" spans="1:4">
      <c r="A33" s="39" t="s">
        <v>425</v>
      </c>
      <c r="B33" s="148">
        <f>B25+B29</f>
        <v>0</v>
      </c>
      <c r="C33" s="148">
        <f>C25+C29</f>
        <v>374668.6099999994</v>
      </c>
      <c r="D33" s="148">
        <f>D25+D29</f>
        <v>374668.6099999994</v>
      </c>
    </row>
    <row r="34" spans="1:4">
      <c r="A34" s="29"/>
      <c r="B34" s="151"/>
      <c r="C34" s="151"/>
      <c r="D34" s="151"/>
    </row>
    <row r="35" spans="1:4">
      <c r="A35" s="98"/>
      <c r="B35" s="146"/>
      <c r="C35" s="146"/>
      <c r="D35" s="146"/>
    </row>
    <row r="36" spans="1:4" ht="30">
      <c r="A36" s="135" t="s">
        <v>420</v>
      </c>
      <c r="B36" s="147" t="s">
        <v>426</v>
      </c>
      <c r="C36" s="147" t="s">
        <v>10</v>
      </c>
      <c r="D36" s="147" t="s">
        <v>406</v>
      </c>
    </row>
    <row r="37" spans="1:4">
      <c r="A37" s="39" t="s">
        <v>427</v>
      </c>
      <c r="B37" s="148">
        <f>SUM(B38:B39)</f>
        <v>0</v>
      </c>
      <c r="C37" s="148">
        <f>SUM(C38:C39)</f>
        <v>0</v>
      </c>
      <c r="D37" s="148">
        <f>SUM(D38:D39)</f>
        <v>0</v>
      </c>
    </row>
    <row r="38" spans="1:4">
      <c r="A38" s="37" t="s">
        <v>428</v>
      </c>
      <c r="B38" s="149">
        <v>0</v>
      </c>
      <c r="C38" s="149">
        <v>0</v>
      </c>
      <c r="D38" s="149">
        <v>0</v>
      </c>
    </row>
    <row r="39" spans="1:4">
      <c r="A39" s="37" t="s">
        <v>429</v>
      </c>
      <c r="B39" s="149">
        <v>0</v>
      </c>
      <c r="C39" s="149">
        <v>0</v>
      </c>
      <c r="D39" s="149">
        <v>0</v>
      </c>
    </row>
    <row r="40" spans="1:4">
      <c r="A40" s="39" t="s">
        <v>430</v>
      </c>
      <c r="B40" s="148">
        <f>SUM(B41:B42)</f>
        <v>0</v>
      </c>
      <c r="C40" s="148">
        <f>SUM(C41:C42)</f>
        <v>0</v>
      </c>
      <c r="D40" s="148">
        <f>SUM(D41:D42)</f>
        <v>0</v>
      </c>
    </row>
    <row r="41" spans="1:4">
      <c r="A41" s="37" t="s">
        <v>431</v>
      </c>
      <c r="B41" s="149">
        <v>0</v>
      </c>
      <c r="C41" s="149">
        <v>0</v>
      </c>
      <c r="D41" s="149">
        <v>0</v>
      </c>
    </row>
    <row r="42" spans="1:4">
      <c r="A42" s="37" t="s">
        <v>432</v>
      </c>
      <c r="B42" s="149">
        <v>0</v>
      </c>
      <c r="C42" s="149">
        <v>0</v>
      </c>
      <c r="D42" s="149">
        <v>0</v>
      </c>
    </row>
    <row r="43" spans="1:4">
      <c r="A43" s="38"/>
      <c r="B43" s="150"/>
      <c r="C43" s="150"/>
      <c r="D43" s="150"/>
    </row>
    <row r="44" spans="1:4">
      <c r="A44" s="39" t="s">
        <v>433</v>
      </c>
      <c r="B44" s="148">
        <f>B37-B40</f>
        <v>0</v>
      </c>
      <c r="C44" s="148">
        <f>C37-C40</f>
        <v>0</v>
      </c>
      <c r="D44" s="148">
        <f>D37-D40</f>
        <v>0</v>
      </c>
    </row>
    <row r="45" spans="1:4">
      <c r="A45" s="152"/>
      <c r="B45" s="153"/>
      <c r="C45" s="153"/>
      <c r="D45" s="153"/>
    </row>
    <row r="46" spans="1:4">
      <c r="B46" s="146"/>
      <c r="C46" s="146"/>
      <c r="D46" s="146"/>
    </row>
    <row r="47" spans="1:4" ht="30">
      <c r="A47" s="135" t="s">
        <v>420</v>
      </c>
      <c r="B47" s="147" t="s">
        <v>426</v>
      </c>
      <c r="C47" s="147" t="s">
        <v>10</v>
      </c>
      <c r="D47" s="147" t="s">
        <v>406</v>
      </c>
    </row>
    <row r="48" spans="1:4">
      <c r="A48" s="154" t="s">
        <v>434</v>
      </c>
      <c r="B48" s="155">
        <v>5974589</v>
      </c>
      <c r="C48" s="155">
        <v>5181431.3</v>
      </c>
      <c r="D48" s="155">
        <v>5181431.3</v>
      </c>
    </row>
    <row r="49" spans="1:4">
      <c r="A49" s="156" t="s">
        <v>435</v>
      </c>
      <c r="B49" s="148">
        <f>B50-B51</f>
        <v>0</v>
      </c>
      <c r="C49" s="148">
        <f>C50-C51</f>
        <v>0</v>
      </c>
      <c r="D49" s="148">
        <f>D50-D51</f>
        <v>0</v>
      </c>
    </row>
    <row r="50" spans="1:4">
      <c r="A50" s="157" t="s">
        <v>428</v>
      </c>
      <c r="B50" s="149">
        <v>0</v>
      </c>
      <c r="C50" s="149">
        <v>0</v>
      </c>
      <c r="D50" s="149">
        <v>0</v>
      </c>
    </row>
    <row r="51" spans="1:4">
      <c r="A51" s="157" t="s">
        <v>431</v>
      </c>
      <c r="B51" s="149">
        <v>0</v>
      </c>
      <c r="C51" s="149">
        <v>0</v>
      </c>
      <c r="D51" s="149">
        <v>0</v>
      </c>
    </row>
    <row r="52" spans="1:4">
      <c r="A52" s="38"/>
      <c r="B52" s="150"/>
      <c r="C52" s="150"/>
      <c r="D52" s="150"/>
    </row>
    <row r="53" spans="1:4">
      <c r="A53" s="37" t="s">
        <v>412</v>
      </c>
      <c r="B53" s="149">
        <v>5974589</v>
      </c>
      <c r="C53" s="149">
        <v>4806762.6900000004</v>
      </c>
      <c r="D53" s="149">
        <v>4806762.6900000004</v>
      </c>
    </row>
    <row r="54" spans="1:4">
      <c r="A54" s="38"/>
      <c r="B54" s="150"/>
      <c r="C54" s="150"/>
      <c r="D54" s="150"/>
    </row>
    <row r="55" spans="1:4">
      <c r="A55" s="37" t="s">
        <v>415</v>
      </c>
      <c r="B55" s="158"/>
      <c r="C55" s="149">
        <v>358814.02</v>
      </c>
      <c r="D55" s="149">
        <v>358814.02</v>
      </c>
    </row>
    <row r="56" spans="1:4">
      <c r="A56" s="38"/>
      <c r="B56" s="150"/>
      <c r="C56" s="150"/>
      <c r="D56" s="150"/>
    </row>
    <row r="57" spans="1:4">
      <c r="A57" s="143" t="s">
        <v>630</v>
      </c>
      <c r="B57" s="148">
        <f>B48+B49-B53+B55</f>
        <v>0</v>
      </c>
      <c r="C57" s="148">
        <f>C48+C49-C53+C55</f>
        <v>733482.62999999942</v>
      </c>
      <c r="D57" s="148">
        <f>D48+D49-D53+D55</f>
        <v>733482.62999999942</v>
      </c>
    </row>
    <row r="58" spans="1:4">
      <c r="A58" s="159"/>
      <c r="B58" s="160"/>
      <c r="C58" s="160"/>
      <c r="D58" s="160"/>
    </row>
    <row r="59" spans="1:4">
      <c r="A59" s="143" t="s">
        <v>436</v>
      </c>
      <c r="B59" s="148">
        <f>B57-B49</f>
        <v>0</v>
      </c>
      <c r="C59" s="148">
        <f>C57-C49</f>
        <v>733482.62999999942</v>
      </c>
      <c r="D59" s="148">
        <f>D57-D49</f>
        <v>733482.62999999942</v>
      </c>
    </row>
    <row r="60" spans="1:4">
      <c r="A60" s="29"/>
      <c r="B60" s="153"/>
      <c r="C60" s="153"/>
      <c r="D60" s="153"/>
    </row>
    <row r="61" spans="1:4">
      <c r="B61" s="161"/>
      <c r="C61" s="161"/>
      <c r="D61" s="161"/>
    </row>
    <row r="62" spans="1:4" ht="30">
      <c r="A62" s="135" t="s">
        <v>420</v>
      </c>
      <c r="B62" s="147" t="s">
        <v>426</v>
      </c>
      <c r="C62" s="147" t="s">
        <v>10</v>
      </c>
      <c r="D62" s="147" t="s">
        <v>406</v>
      </c>
    </row>
    <row r="63" spans="1:4">
      <c r="A63" s="154" t="s">
        <v>409</v>
      </c>
      <c r="B63" s="162">
        <v>0</v>
      </c>
      <c r="C63" s="162">
        <v>0</v>
      </c>
      <c r="D63" s="162">
        <v>0</v>
      </c>
    </row>
    <row r="64" spans="1:4" ht="30">
      <c r="A64" s="156" t="s">
        <v>437</v>
      </c>
      <c r="B64" s="136">
        <f>B65-B66</f>
        <v>0</v>
      </c>
      <c r="C64" s="136">
        <f>C65-C66</f>
        <v>0</v>
      </c>
      <c r="D64" s="136">
        <f>D65-D66</f>
        <v>0</v>
      </c>
    </row>
    <row r="65" spans="1:4">
      <c r="A65" s="157" t="s">
        <v>429</v>
      </c>
      <c r="B65" s="137">
        <v>0</v>
      </c>
      <c r="C65" s="137">
        <v>0</v>
      </c>
      <c r="D65" s="137">
        <v>0</v>
      </c>
    </row>
    <row r="66" spans="1:4">
      <c r="A66" s="157" t="s">
        <v>432</v>
      </c>
      <c r="B66" s="137">
        <v>0</v>
      </c>
      <c r="C66" s="137">
        <v>0</v>
      </c>
      <c r="D66" s="137">
        <v>0</v>
      </c>
    </row>
    <row r="67" spans="1:4">
      <c r="A67" s="38"/>
      <c r="B67" s="139"/>
      <c r="C67" s="139"/>
      <c r="D67" s="139"/>
    </row>
    <row r="68" spans="1:4">
      <c r="A68" s="37" t="s">
        <v>438</v>
      </c>
      <c r="B68" s="137">
        <v>0</v>
      </c>
      <c r="C68" s="137">
        <v>0</v>
      </c>
      <c r="D68" s="137">
        <v>0</v>
      </c>
    </row>
    <row r="69" spans="1:4">
      <c r="A69" s="38"/>
      <c r="B69" s="139"/>
      <c r="C69" s="139"/>
      <c r="D69" s="139"/>
    </row>
    <row r="70" spans="1:4">
      <c r="A70" s="37" t="s">
        <v>416</v>
      </c>
      <c r="B70" s="163">
        <v>0</v>
      </c>
      <c r="C70" s="137">
        <v>0</v>
      </c>
      <c r="D70" s="137">
        <v>0</v>
      </c>
    </row>
    <row r="71" spans="1:4">
      <c r="A71" s="38"/>
      <c r="B71" s="139"/>
      <c r="C71" s="139"/>
      <c r="D71" s="139"/>
    </row>
    <row r="72" spans="1:4">
      <c r="A72" s="143" t="s">
        <v>631</v>
      </c>
      <c r="B72" s="136">
        <f>B63+B64-B68+B70</f>
        <v>0</v>
      </c>
      <c r="C72" s="136">
        <f>C63+C64-C68+C70</f>
        <v>0</v>
      </c>
      <c r="D72" s="136">
        <f>D63+D64-D68+D70</f>
        <v>0</v>
      </c>
    </row>
    <row r="73" spans="1:4">
      <c r="A73" s="38"/>
      <c r="B73" s="139"/>
      <c r="C73" s="139"/>
      <c r="D73" s="139"/>
    </row>
    <row r="74" spans="1:4">
      <c r="A74" s="143" t="s">
        <v>439</v>
      </c>
      <c r="B74" s="136">
        <f>B72-B64</f>
        <v>0</v>
      </c>
      <c r="C74" s="136">
        <f>C72-C64</f>
        <v>0</v>
      </c>
      <c r="D74" s="136">
        <f>D72-D64</f>
        <v>0</v>
      </c>
    </row>
    <row r="75" spans="1:4">
      <c r="A75" s="29"/>
      <c r="B75" s="164"/>
      <c r="C75" s="164"/>
      <c r="D75" s="164"/>
    </row>
  </sheetData>
  <mergeCells count="5">
    <mergeCell ref="A1:D1"/>
    <mergeCell ref="A2:D2"/>
    <mergeCell ref="A3:D3"/>
    <mergeCell ref="A4:D4"/>
    <mergeCell ref="A5:D5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topLeftCell="A31" zoomScale="90" zoomScaleNormal="90" workbookViewId="0">
      <selection activeCell="A37" sqref="A37"/>
    </sheetView>
  </sheetViews>
  <sheetFormatPr baseColWidth="10" defaultRowHeight="15"/>
  <cols>
    <col min="1" max="1" width="85.42578125" style="19" customWidth="1"/>
    <col min="2" max="2" width="21" style="19" customWidth="1"/>
    <col min="3" max="3" width="20.28515625" style="19" customWidth="1"/>
    <col min="4" max="6" width="21.140625" style="19" customWidth="1"/>
    <col min="7" max="7" width="19.85546875" style="19" customWidth="1"/>
    <col min="8" max="16384" width="11.42578125" style="19"/>
  </cols>
  <sheetData>
    <row r="1" spans="1:8" ht="21">
      <c r="A1" s="223" t="s">
        <v>440</v>
      </c>
      <c r="B1" s="223"/>
      <c r="C1" s="223"/>
      <c r="D1" s="223"/>
      <c r="E1" s="223"/>
      <c r="F1" s="223"/>
      <c r="G1" s="223"/>
      <c r="H1" s="165"/>
    </row>
    <row r="2" spans="1:8">
      <c r="A2" s="206" t="s">
        <v>333</v>
      </c>
      <c r="B2" s="207"/>
      <c r="C2" s="207"/>
      <c r="D2" s="207"/>
      <c r="E2" s="207"/>
      <c r="F2" s="207"/>
      <c r="G2" s="208"/>
    </row>
    <row r="3" spans="1:8">
      <c r="A3" s="209" t="s">
        <v>441</v>
      </c>
      <c r="B3" s="210"/>
      <c r="C3" s="210"/>
      <c r="D3" s="210"/>
      <c r="E3" s="210"/>
      <c r="F3" s="210"/>
      <c r="G3" s="211"/>
    </row>
    <row r="4" spans="1:8">
      <c r="A4" s="212" t="s">
        <v>334</v>
      </c>
      <c r="B4" s="213"/>
      <c r="C4" s="213"/>
      <c r="D4" s="213"/>
      <c r="E4" s="213"/>
      <c r="F4" s="213"/>
      <c r="G4" s="214"/>
    </row>
    <row r="5" spans="1:8">
      <c r="A5" s="215" t="s">
        <v>3</v>
      </c>
      <c r="B5" s="216"/>
      <c r="C5" s="216"/>
      <c r="D5" s="216"/>
      <c r="E5" s="216"/>
      <c r="F5" s="216"/>
      <c r="G5" s="217"/>
    </row>
    <row r="6" spans="1:8">
      <c r="A6" s="220" t="s">
        <v>442</v>
      </c>
      <c r="B6" s="222" t="s">
        <v>443</v>
      </c>
      <c r="C6" s="222"/>
      <c r="D6" s="222"/>
      <c r="E6" s="222"/>
      <c r="F6" s="222"/>
      <c r="G6" s="222" t="s">
        <v>444</v>
      </c>
    </row>
    <row r="7" spans="1:8" ht="30">
      <c r="A7" s="221"/>
      <c r="B7" s="22" t="s">
        <v>445</v>
      </c>
      <c r="C7" s="92" t="s">
        <v>90</v>
      </c>
      <c r="D7" s="22" t="s">
        <v>91</v>
      </c>
      <c r="E7" s="22" t="s">
        <v>10</v>
      </c>
      <c r="F7" s="22" t="s">
        <v>446</v>
      </c>
      <c r="G7" s="222"/>
    </row>
    <row r="8" spans="1:8">
      <c r="A8" s="36" t="s">
        <v>447</v>
      </c>
      <c r="B8" s="166"/>
      <c r="C8" s="166"/>
      <c r="D8" s="166"/>
      <c r="E8" s="166"/>
      <c r="F8" s="166"/>
      <c r="G8" s="166"/>
    </row>
    <row r="9" spans="1:8">
      <c r="A9" s="37" t="s">
        <v>448</v>
      </c>
      <c r="B9" s="149">
        <v>0</v>
      </c>
      <c r="C9" s="149">
        <v>0</v>
      </c>
      <c r="D9" s="167">
        <f>B9+C9</f>
        <v>0</v>
      </c>
      <c r="E9" s="149">
        <v>0</v>
      </c>
      <c r="F9" s="149">
        <v>0</v>
      </c>
      <c r="G9" s="167">
        <f>F9-B9</f>
        <v>0</v>
      </c>
      <c r="H9" s="168"/>
    </row>
    <row r="10" spans="1:8">
      <c r="A10" s="37" t="s">
        <v>449</v>
      </c>
      <c r="B10" s="149">
        <v>0</v>
      </c>
      <c r="C10" s="149">
        <v>0</v>
      </c>
      <c r="D10" s="167">
        <f t="shared" ref="D10:D15" si="0">B10+C10</f>
        <v>0</v>
      </c>
      <c r="E10" s="149">
        <v>0</v>
      </c>
      <c r="F10" s="149">
        <v>0</v>
      </c>
      <c r="G10" s="167">
        <f t="shared" ref="G10:G39" si="1">F10-B10</f>
        <v>0</v>
      </c>
    </row>
    <row r="11" spans="1:8">
      <c r="A11" s="37" t="s">
        <v>450</v>
      </c>
      <c r="B11" s="149">
        <v>0</v>
      </c>
      <c r="C11" s="149">
        <v>0</v>
      </c>
      <c r="D11" s="167">
        <f t="shared" si="0"/>
        <v>0</v>
      </c>
      <c r="E11" s="149">
        <v>0</v>
      </c>
      <c r="F11" s="149">
        <v>0</v>
      </c>
      <c r="G11" s="167">
        <f t="shared" si="1"/>
        <v>0</v>
      </c>
    </row>
    <row r="12" spans="1:8">
      <c r="A12" s="37" t="s">
        <v>451</v>
      </c>
      <c r="B12" s="149">
        <v>0</v>
      </c>
      <c r="C12" s="149">
        <v>0</v>
      </c>
      <c r="D12" s="167">
        <f t="shared" si="0"/>
        <v>0</v>
      </c>
      <c r="E12" s="149">
        <v>0</v>
      </c>
      <c r="F12" s="149">
        <v>0</v>
      </c>
      <c r="G12" s="167">
        <f t="shared" si="1"/>
        <v>0</v>
      </c>
    </row>
    <row r="13" spans="1:8">
      <c r="A13" s="37" t="s">
        <v>452</v>
      </c>
      <c r="B13" s="149">
        <v>100</v>
      </c>
      <c r="C13" s="149">
        <v>0</v>
      </c>
      <c r="D13" s="167">
        <f t="shared" si="0"/>
        <v>100</v>
      </c>
      <c r="E13" s="149">
        <v>29.8</v>
      </c>
      <c r="F13" s="149">
        <v>29.8</v>
      </c>
      <c r="G13" s="167">
        <f t="shared" si="1"/>
        <v>-70.2</v>
      </c>
    </row>
    <row r="14" spans="1:8">
      <c r="A14" s="37" t="s">
        <v>453</v>
      </c>
      <c r="B14" s="149">
        <v>0</v>
      </c>
      <c r="C14" s="149">
        <v>0</v>
      </c>
      <c r="D14" s="167">
        <f t="shared" si="0"/>
        <v>0</v>
      </c>
      <c r="E14" s="149">
        <v>0</v>
      </c>
      <c r="F14" s="149">
        <v>0</v>
      </c>
      <c r="G14" s="167">
        <f t="shared" si="1"/>
        <v>0</v>
      </c>
    </row>
    <row r="15" spans="1:8">
      <c r="A15" s="37" t="s">
        <v>632</v>
      </c>
      <c r="B15" s="149">
        <v>880000</v>
      </c>
      <c r="C15" s="149">
        <v>0</v>
      </c>
      <c r="D15" s="167">
        <f t="shared" si="0"/>
        <v>880000</v>
      </c>
      <c r="E15" s="149">
        <v>901031.5</v>
      </c>
      <c r="F15" s="149">
        <v>901031.5</v>
      </c>
      <c r="G15" s="167">
        <f t="shared" si="1"/>
        <v>21031.5</v>
      </c>
    </row>
    <row r="16" spans="1:8">
      <c r="A16" s="169" t="s">
        <v>454</v>
      </c>
      <c r="B16" s="167">
        <f t="shared" ref="B16:F16" si="2">SUM(B17:B27)</f>
        <v>0</v>
      </c>
      <c r="C16" s="167">
        <f t="shared" si="2"/>
        <v>0</v>
      </c>
      <c r="D16" s="167">
        <f t="shared" si="2"/>
        <v>0</v>
      </c>
      <c r="E16" s="167">
        <f t="shared" si="2"/>
        <v>0</v>
      </c>
      <c r="F16" s="167">
        <f t="shared" si="2"/>
        <v>0</v>
      </c>
      <c r="G16" s="167">
        <f t="shared" si="1"/>
        <v>0</v>
      </c>
    </row>
    <row r="17" spans="1:7">
      <c r="A17" s="40" t="s">
        <v>455</v>
      </c>
      <c r="B17" s="149">
        <v>0</v>
      </c>
      <c r="C17" s="149">
        <v>0</v>
      </c>
      <c r="D17" s="167">
        <f t="shared" ref="D17:D27" si="3">B17+C17</f>
        <v>0</v>
      </c>
      <c r="E17" s="149">
        <v>0</v>
      </c>
      <c r="F17" s="149">
        <v>0</v>
      </c>
      <c r="G17" s="167">
        <f t="shared" si="1"/>
        <v>0</v>
      </c>
    </row>
    <row r="18" spans="1:7">
      <c r="A18" s="40" t="s">
        <v>456</v>
      </c>
      <c r="B18" s="149">
        <v>0</v>
      </c>
      <c r="C18" s="149">
        <v>0</v>
      </c>
      <c r="D18" s="167">
        <f t="shared" si="3"/>
        <v>0</v>
      </c>
      <c r="E18" s="149">
        <v>0</v>
      </c>
      <c r="F18" s="149">
        <v>0</v>
      </c>
      <c r="G18" s="167">
        <f t="shared" si="1"/>
        <v>0</v>
      </c>
    </row>
    <row r="19" spans="1:7">
      <c r="A19" s="40" t="s">
        <v>457</v>
      </c>
      <c r="B19" s="149">
        <v>0</v>
      </c>
      <c r="C19" s="149">
        <v>0</v>
      </c>
      <c r="D19" s="167">
        <f t="shared" si="3"/>
        <v>0</v>
      </c>
      <c r="E19" s="149">
        <v>0</v>
      </c>
      <c r="F19" s="149">
        <v>0</v>
      </c>
      <c r="G19" s="167">
        <f t="shared" si="1"/>
        <v>0</v>
      </c>
    </row>
    <row r="20" spans="1:7">
      <c r="A20" s="40" t="s">
        <v>458</v>
      </c>
      <c r="B20" s="167">
        <v>0</v>
      </c>
      <c r="C20" s="167">
        <v>0</v>
      </c>
      <c r="D20" s="167">
        <f t="shared" si="3"/>
        <v>0</v>
      </c>
      <c r="E20" s="167">
        <v>0</v>
      </c>
      <c r="F20" s="167">
        <v>0</v>
      </c>
      <c r="G20" s="167">
        <f t="shared" si="1"/>
        <v>0</v>
      </c>
    </row>
    <row r="21" spans="1:7">
      <c r="A21" s="40" t="s">
        <v>459</v>
      </c>
      <c r="B21" s="167">
        <v>0</v>
      </c>
      <c r="C21" s="167">
        <v>0</v>
      </c>
      <c r="D21" s="167">
        <f t="shared" si="3"/>
        <v>0</v>
      </c>
      <c r="E21" s="167">
        <v>0</v>
      </c>
      <c r="F21" s="167">
        <v>0</v>
      </c>
      <c r="G21" s="167">
        <f t="shared" si="1"/>
        <v>0</v>
      </c>
    </row>
    <row r="22" spans="1:7">
      <c r="A22" s="40" t="s">
        <v>460</v>
      </c>
      <c r="B22" s="149">
        <v>0</v>
      </c>
      <c r="C22" s="149">
        <v>0</v>
      </c>
      <c r="D22" s="167">
        <f t="shared" si="3"/>
        <v>0</v>
      </c>
      <c r="E22" s="149">
        <v>0</v>
      </c>
      <c r="F22" s="149">
        <v>0</v>
      </c>
      <c r="G22" s="167">
        <f t="shared" si="1"/>
        <v>0</v>
      </c>
    </row>
    <row r="23" spans="1:7">
      <c r="A23" s="40" t="s">
        <v>461</v>
      </c>
      <c r="B23" s="167">
        <v>0</v>
      </c>
      <c r="C23" s="167">
        <v>0</v>
      </c>
      <c r="D23" s="167">
        <f t="shared" si="3"/>
        <v>0</v>
      </c>
      <c r="E23" s="167">
        <v>0</v>
      </c>
      <c r="F23" s="167">
        <v>0</v>
      </c>
      <c r="G23" s="167">
        <f t="shared" si="1"/>
        <v>0</v>
      </c>
    </row>
    <row r="24" spans="1:7">
      <c r="A24" s="40" t="s">
        <v>462</v>
      </c>
      <c r="B24" s="167">
        <v>0</v>
      </c>
      <c r="C24" s="167">
        <v>0</v>
      </c>
      <c r="D24" s="167">
        <f t="shared" si="3"/>
        <v>0</v>
      </c>
      <c r="E24" s="167">
        <v>0</v>
      </c>
      <c r="F24" s="167">
        <v>0</v>
      </c>
      <c r="G24" s="167">
        <f t="shared" si="1"/>
        <v>0</v>
      </c>
    </row>
    <row r="25" spans="1:7">
      <c r="A25" s="40" t="s">
        <v>463</v>
      </c>
      <c r="B25" s="149">
        <v>0</v>
      </c>
      <c r="C25" s="149">
        <v>0</v>
      </c>
      <c r="D25" s="167">
        <f t="shared" si="3"/>
        <v>0</v>
      </c>
      <c r="E25" s="149">
        <v>0</v>
      </c>
      <c r="F25" s="149">
        <v>0</v>
      </c>
      <c r="G25" s="167">
        <f t="shared" si="1"/>
        <v>0</v>
      </c>
    </row>
    <row r="26" spans="1:7">
      <c r="A26" s="40" t="s">
        <v>464</v>
      </c>
      <c r="B26" s="149">
        <v>0</v>
      </c>
      <c r="C26" s="149">
        <v>0</v>
      </c>
      <c r="D26" s="167">
        <f t="shared" si="3"/>
        <v>0</v>
      </c>
      <c r="E26" s="149">
        <v>0</v>
      </c>
      <c r="F26" s="149">
        <v>0</v>
      </c>
      <c r="G26" s="167">
        <f t="shared" si="1"/>
        <v>0</v>
      </c>
    </row>
    <row r="27" spans="1:7">
      <c r="A27" s="40" t="s">
        <v>465</v>
      </c>
      <c r="B27" s="149">
        <v>0</v>
      </c>
      <c r="C27" s="149">
        <v>0</v>
      </c>
      <c r="D27" s="167">
        <f t="shared" si="3"/>
        <v>0</v>
      </c>
      <c r="E27" s="149">
        <v>0</v>
      </c>
      <c r="F27" s="149">
        <v>0</v>
      </c>
      <c r="G27" s="167">
        <f t="shared" si="1"/>
        <v>0</v>
      </c>
    </row>
    <row r="28" spans="1:7">
      <c r="A28" s="37" t="s">
        <v>466</v>
      </c>
      <c r="B28" s="167">
        <f>SUM(B29:B33)</f>
        <v>0</v>
      </c>
      <c r="C28" s="167">
        <f t="shared" ref="C28:F28" si="4">SUM(C29:C33)</f>
        <v>0</v>
      </c>
      <c r="D28" s="167">
        <f t="shared" si="4"/>
        <v>0</v>
      </c>
      <c r="E28" s="167">
        <f t="shared" si="4"/>
        <v>0</v>
      </c>
      <c r="F28" s="167">
        <f t="shared" si="4"/>
        <v>0</v>
      </c>
      <c r="G28" s="167">
        <f t="shared" si="1"/>
        <v>0</v>
      </c>
    </row>
    <row r="29" spans="1:7">
      <c r="A29" s="40" t="s">
        <v>467</v>
      </c>
      <c r="B29" s="149">
        <v>0</v>
      </c>
      <c r="C29" s="149">
        <v>0</v>
      </c>
      <c r="D29" s="167">
        <f t="shared" ref="D29:D33" si="5">B29+C29</f>
        <v>0</v>
      </c>
      <c r="E29" s="149">
        <v>0</v>
      </c>
      <c r="F29" s="149">
        <v>0</v>
      </c>
      <c r="G29" s="167">
        <f t="shared" si="1"/>
        <v>0</v>
      </c>
    </row>
    <row r="30" spans="1:7">
      <c r="A30" s="40" t="s">
        <v>468</v>
      </c>
      <c r="B30" s="149">
        <v>0</v>
      </c>
      <c r="C30" s="149">
        <v>0</v>
      </c>
      <c r="D30" s="167">
        <f t="shared" si="5"/>
        <v>0</v>
      </c>
      <c r="E30" s="149">
        <v>0</v>
      </c>
      <c r="F30" s="149">
        <v>0</v>
      </c>
      <c r="G30" s="167">
        <f t="shared" si="1"/>
        <v>0</v>
      </c>
    </row>
    <row r="31" spans="1:7">
      <c r="A31" s="40" t="s">
        <v>469</v>
      </c>
      <c r="B31" s="149">
        <v>0</v>
      </c>
      <c r="C31" s="149">
        <v>0</v>
      </c>
      <c r="D31" s="167">
        <f t="shared" si="5"/>
        <v>0</v>
      </c>
      <c r="E31" s="149">
        <v>0</v>
      </c>
      <c r="F31" s="149">
        <v>0</v>
      </c>
      <c r="G31" s="167">
        <f t="shared" si="1"/>
        <v>0</v>
      </c>
    </row>
    <row r="32" spans="1:7">
      <c r="A32" s="40" t="s">
        <v>470</v>
      </c>
      <c r="B32" s="167">
        <v>0</v>
      </c>
      <c r="C32" s="167">
        <v>0</v>
      </c>
      <c r="D32" s="167">
        <f t="shared" si="5"/>
        <v>0</v>
      </c>
      <c r="E32" s="167">
        <v>0</v>
      </c>
      <c r="F32" s="167">
        <v>0</v>
      </c>
      <c r="G32" s="167">
        <f t="shared" si="1"/>
        <v>0</v>
      </c>
    </row>
    <row r="33" spans="1:8">
      <c r="A33" s="40" t="s">
        <v>471</v>
      </c>
      <c r="B33" s="149">
        <v>0</v>
      </c>
      <c r="C33" s="149">
        <v>0</v>
      </c>
      <c r="D33" s="167">
        <f t="shared" si="5"/>
        <v>0</v>
      </c>
      <c r="E33" s="149">
        <v>0</v>
      </c>
      <c r="F33" s="149">
        <v>0</v>
      </c>
      <c r="G33" s="167">
        <f t="shared" si="1"/>
        <v>0</v>
      </c>
    </row>
    <row r="34" spans="1:8">
      <c r="A34" s="37" t="s">
        <v>633</v>
      </c>
      <c r="B34" s="149">
        <v>5094489</v>
      </c>
      <c r="C34" s="149">
        <v>192957.92</v>
      </c>
      <c r="D34" s="167">
        <f>B34+C34</f>
        <v>5287446.92</v>
      </c>
      <c r="E34" s="149">
        <v>4280370</v>
      </c>
      <c r="F34" s="149">
        <v>4280370</v>
      </c>
      <c r="G34" s="167">
        <f t="shared" si="1"/>
        <v>-814119</v>
      </c>
    </row>
    <row r="35" spans="1:8">
      <c r="A35" s="37" t="s">
        <v>472</v>
      </c>
      <c r="B35" s="167">
        <f>B36</f>
        <v>0</v>
      </c>
      <c r="C35" s="167">
        <f>C36</f>
        <v>0</v>
      </c>
      <c r="D35" s="167">
        <f>B35+C35</f>
        <v>0</v>
      </c>
      <c r="E35" s="167">
        <f>E36</f>
        <v>0</v>
      </c>
      <c r="F35" s="167">
        <f>F36</f>
        <v>0</v>
      </c>
      <c r="G35" s="167">
        <f t="shared" si="1"/>
        <v>0</v>
      </c>
    </row>
    <row r="36" spans="1:8">
      <c r="A36" s="40" t="s">
        <v>473</v>
      </c>
      <c r="B36" s="149">
        <v>0</v>
      </c>
      <c r="C36" s="149">
        <v>0</v>
      </c>
      <c r="D36" s="167">
        <f>B36+C36</f>
        <v>0</v>
      </c>
      <c r="E36" s="149">
        <v>0</v>
      </c>
      <c r="F36" s="149">
        <v>0</v>
      </c>
      <c r="G36" s="167">
        <f t="shared" si="1"/>
        <v>0</v>
      </c>
    </row>
    <row r="37" spans="1:8">
      <c r="A37" s="37" t="s">
        <v>474</v>
      </c>
      <c r="B37" s="167">
        <f>B38+B39</f>
        <v>0</v>
      </c>
      <c r="C37" s="167">
        <f t="shared" ref="C37:F37" si="6">C38+C39</f>
        <v>0</v>
      </c>
      <c r="D37" s="167">
        <f t="shared" si="6"/>
        <v>0</v>
      </c>
      <c r="E37" s="167">
        <f t="shared" si="6"/>
        <v>0</v>
      </c>
      <c r="F37" s="167">
        <f t="shared" si="6"/>
        <v>0</v>
      </c>
      <c r="G37" s="167">
        <f t="shared" si="1"/>
        <v>0</v>
      </c>
    </row>
    <row r="38" spans="1:8">
      <c r="A38" s="40" t="s">
        <v>475</v>
      </c>
      <c r="B38" s="167">
        <v>0</v>
      </c>
      <c r="C38" s="167">
        <v>0</v>
      </c>
      <c r="D38" s="167">
        <f>B38+C38</f>
        <v>0</v>
      </c>
      <c r="E38" s="167">
        <v>0</v>
      </c>
      <c r="F38" s="167">
        <v>0</v>
      </c>
      <c r="G38" s="167">
        <f t="shared" si="1"/>
        <v>0</v>
      </c>
    </row>
    <row r="39" spans="1:8">
      <c r="A39" s="40" t="s">
        <v>476</v>
      </c>
      <c r="B39" s="167">
        <v>0</v>
      </c>
      <c r="C39" s="167">
        <v>0</v>
      </c>
      <c r="D39" s="167">
        <f>B39+C39</f>
        <v>0</v>
      </c>
      <c r="E39" s="167">
        <v>0</v>
      </c>
      <c r="F39" s="167">
        <v>0</v>
      </c>
      <c r="G39" s="167">
        <f t="shared" si="1"/>
        <v>0</v>
      </c>
    </row>
    <row r="40" spans="1:8">
      <c r="A40" s="38"/>
      <c r="B40" s="167"/>
      <c r="C40" s="167"/>
      <c r="D40" s="167"/>
      <c r="E40" s="167"/>
      <c r="F40" s="167"/>
      <c r="G40" s="167"/>
    </row>
    <row r="41" spans="1:8">
      <c r="A41" s="39" t="s">
        <v>477</v>
      </c>
      <c r="B41" s="148">
        <f>B9+B10+B11+B12+B13+B14+B15+B16+B28++B34+B35+B37</f>
        <v>5974589</v>
      </c>
      <c r="C41" s="148">
        <f t="shared" ref="C41:G41" si="7">C9+C10+C11+C12+C13+C14+C15+C16+C28++C34+C35+C37</f>
        <v>192957.92</v>
      </c>
      <c r="D41" s="148">
        <f t="shared" si="7"/>
        <v>6167546.9199999999</v>
      </c>
      <c r="E41" s="148">
        <f t="shared" si="7"/>
        <v>5181431.3</v>
      </c>
      <c r="F41" s="148">
        <f t="shared" si="7"/>
        <v>5181431.3</v>
      </c>
      <c r="G41" s="148">
        <f t="shared" si="7"/>
        <v>-793157.7</v>
      </c>
    </row>
    <row r="42" spans="1:8">
      <c r="A42" s="39" t="s">
        <v>478</v>
      </c>
      <c r="B42" s="170"/>
      <c r="C42" s="170"/>
      <c r="D42" s="170"/>
      <c r="E42" s="170"/>
      <c r="F42" s="170"/>
      <c r="G42" s="148">
        <f>IF((F41-B41)&lt;0,0,(F41-B41))</f>
        <v>0</v>
      </c>
      <c r="H42" s="168"/>
    </row>
    <row r="43" spans="1:8">
      <c r="A43" s="38"/>
      <c r="B43" s="150"/>
      <c r="C43" s="150"/>
      <c r="D43" s="150"/>
      <c r="E43" s="150"/>
      <c r="F43" s="150"/>
      <c r="G43" s="150"/>
    </row>
    <row r="44" spans="1:8">
      <c r="A44" s="39" t="s">
        <v>479</v>
      </c>
      <c r="B44" s="150"/>
      <c r="C44" s="150"/>
      <c r="D44" s="150"/>
      <c r="E44" s="150"/>
      <c r="F44" s="150"/>
      <c r="G44" s="150"/>
    </row>
    <row r="45" spans="1:8">
      <c r="A45" s="37" t="s">
        <v>480</v>
      </c>
      <c r="B45" s="167">
        <f>SUM(B46:B53)</f>
        <v>0</v>
      </c>
      <c r="C45" s="167">
        <f t="shared" ref="C45:F45" si="8">SUM(C46:C53)</f>
        <v>0</v>
      </c>
      <c r="D45" s="167">
        <f t="shared" si="8"/>
        <v>0</v>
      </c>
      <c r="E45" s="167">
        <f t="shared" si="8"/>
        <v>0</v>
      </c>
      <c r="F45" s="167">
        <f t="shared" si="8"/>
        <v>0</v>
      </c>
      <c r="G45" s="167">
        <f>F45-B45</f>
        <v>0</v>
      </c>
    </row>
    <row r="46" spans="1:8">
      <c r="A46" s="32" t="s">
        <v>481</v>
      </c>
      <c r="B46" s="167">
        <v>0</v>
      </c>
      <c r="C46" s="167">
        <v>0</v>
      </c>
      <c r="D46" s="167">
        <f>B46+C46</f>
        <v>0</v>
      </c>
      <c r="E46" s="167">
        <v>0</v>
      </c>
      <c r="F46" s="167">
        <v>0</v>
      </c>
      <c r="G46" s="167">
        <f>F46-B46</f>
        <v>0</v>
      </c>
    </row>
    <row r="47" spans="1:8">
      <c r="A47" s="32" t="s">
        <v>482</v>
      </c>
      <c r="B47" s="167">
        <v>0</v>
      </c>
      <c r="C47" s="167">
        <v>0</v>
      </c>
      <c r="D47" s="167">
        <f t="shared" ref="D47:D53" si="9">B47+C47</f>
        <v>0</v>
      </c>
      <c r="E47" s="167">
        <v>0</v>
      </c>
      <c r="F47" s="167">
        <v>0</v>
      </c>
      <c r="G47" s="167">
        <f t="shared" ref="G47:G48" si="10">F47-B47</f>
        <v>0</v>
      </c>
    </row>
    <row r="48" spans="1:8">
      <c r="A48" s="32" t="s">
        <v>483</v>
      </c>
      <c r="B48" s="149">
        <v>0</v>
      </c>
      <c r="C48" s="149">
        <v>0</v>
      </c>
      <c r="D48" s="167">
        <f t="shared" si="9"/>
        <v>0</v>
      </c>
      <c r="E48" s="149">
        <v>0</v>
      </c>
      <c r="F48" s="149">
        <v>0</v>
      </c>
      <c r="G48" s="167">
        <f t="shared" si="10"/>
        <v>0</v>
      </c>
    </row>
    <row r="49" spans="1:7" ht="30">
      <c r="A49" s="32" t="s">
        <v>484</v>
      </c>
      <c r="B49" s="149">
        <v>0</v>
      </c>
      <c r="C49" s="149">
        <v>0</v>
      </c>
      <c r="D49" s="167">
        <f t="shared" si="9"/>
        <v>0</v>
      </c>
      <c r="E49" s="149">
        <v>0</v>
      </c>
      <c r="F49" s="149">
        <v>0</v>
      </c>
      <c r="G49" s="167">
        <f>F49-B49</f>
        <v>0</v>
      </c>
    </row>
    <row r="50" spans="1:7">
      <c r="A50" s="32" t="s">
        <v>485</v>
      </c>
      <c r="B50" s="167">
        <v>0</v>
      </c>
      <c r="C50" s="167">
        <v>0</v>
      </c>
      <c r="D50" s="167">
        <f t="shared" si="9"/>
        <v>0</v>
      </c>
      <c r="E50" s="167">
        <v>0</v>
      </c>
      <c r="F50" s="167">
        <v>0</v>
      </c>
      <c r="G50" s="167">
        <f t="shared" ref="G50:G63" si="11">F50-B50</f>
        <v>0</v>
      </c>
    </row>
    <row r="51" spans="1:7">
      <c r="A51" s="32" t="s">
        <v>486</v>
      </c>
      <c r="B51" s="167">
        <v>0</v>
      </c>
      <c r="C51" s="167">
        <v>0</v>
      </c>
      <c r="D51" s="167">
        <f t="shared" si="9"/>
        <v>0</v>
      </c>
      <c r="E51" s="167">
        <v>0</v>
      </c>
      <c r="F51" s="167">
        <v>0</v>
      </c>
      <c r="G51" s="167">
        <f t="shared" si="11"/>
        <v>0</v>
      </c>
    </row>
    <row r="52" spans="1:7" ht="30">
      <c r="A52" s="24" t="s">
        <v>487</v>
      </c>
      <c r="B52" s="167">
        <v>0</v>
      </c>
      <c r="C52" s="167">
        <v>0</v>
      </c>
      <c r="D52" s="167">
        <f t="shared" si="9"/>
        <v>0</v>
      </c>
      <c r="E52" s="167">
        <v>0</v>
      </c>
      <c r="F52" s="167">
        <v>0</v>
      </c>
      <c r="G52" s="167">
        <f t="shared" si="11"/>
        <v>0</v>
      </c>
    </row>
    <row r="53" spans="1:7">
      <c r="A53" s="40" t="s">
        <v>488</v>
      </c>
      <c r="B53" s="167">
        <v>0</v>
      </c>
      <c r="C53" s="167">
        <v>0</v>
      </c>
      <c r="D53" s="167">
        <f t="shared" si="9"/>
        <v>0</v>
      </c>
      <c r="E53" s="167">
        <v>0</v>
      </c>
      <c r="F53" s="167">
        <v>0</v>
      </c>
      <c r="G53" s="167">
        <f t="shared" si="11"/>
        <v>0</v>
      </c>
    </row>
    <row r="54" spans="1:7">
      <c r="A54" s="37" t="s">
        <v>489</v>
      </c>
      <c r="B54" s="167">
        <f>SUM(B55:B58)</f>
        <v>0</v>
      </c>
      <c r="C54" s="167">
        <f t="shared" ref="C54:F54" si="12">SUM(C55:C58)</f>
        <v>0</v>
      </c>
      <c r="D54" s="167">
        <f t="shared" si="12"/>
        <v>0</v>
      </c>
      <c r="E54" s="167">
        <f t="shared" si="12"/>
        <v>0</v>
      </c>
      <c r="F54" s="167">
        <f t="shared" si="12"/>
        <v>0</v>
      </c>
      <c r="G54" s="167">
        <f t="shared" si="11"/>
        <v>0</v>
      </c>
    </row>
    <row r="55" spans="1:7">
      <c r="A55" s="24" t="s">
        <v>490</v>
      </c>
      <c r="B55" s="167">
        <v>0</v>
      </c>
      <c r="C55" s="167">
        <v>0</v>
      </c>
      <c r="D55" s="167">
        <f t="shared" ref="D55:D58" si="13">B55+C55</f>
        <v>0</v>
      </c>
      <c r="E55" s="167">
        <v>0</v>
      </c>
      <c r="F55" s="167">
        <v>0</v>
      </c>
      <c r="G55" s="167">
        <f t="shared" si="11"/>
        <v>0</v>
      </c>
    </row>
    <row r="56" spans="1:7">
      <c r="A56" s="32" t="s">
        <v>491</v>
      </c>
      <c r="B56" s="167">
        <v>0</v>
      </c>
      <c r="C56" s="167">
        <v>0</v>
      </c>
      <c r="D56" s="167">
        <f t="shared" si="13"/>
        <v>0</v>
      </c>
      <c r="E56" s="167">
        <v>0</v>
      </c>
      <c r="F56" s="167">
        <v>0</v>
      </c>
      <c r="G56" s="167">
        <f t="shared" si="11"/>
        <v>0</v>
      </c>
    </row>
    <row r="57" spans="1:7">
      <c r="A57" s="32" t="s">
        <v>492</v>
      </c>
      <c r="B57" s="167">
        <v>0</v>
      </c>
      <c r="C57" s="167">
        <v>0</v>
      </c>
      <c r="D57" s="167">
        <f t="shared" si="13"/>
        <v>0</v>
      </c>
      <c r="E57" s="167">
        <v>0</v>
      </c>
      <c r="F57" s="167">
        <v>0</v>
      </c>
      <c r="G57" s="167">
        <f t="shared" si="11"/>
        <v>0</v>
      </c>
    </row>
    <row r="58" spans="1:7">
      <c r="A58" s="24" t="s">
        <v>493</v>
      </c>
      <c r="B58" s="149">
        <v>0</v>
      </c>
      <c r="C58" s="149">
        <v>0</v>
      </c>
      <c r="D58" s="167">
        <f t="shared" si="13"/>
        <v>0</v>
      </c>
      <c r="E58" s="149">
        <v>0</v>
      </c>
      <c r="F58" s="149">
        <v>0</v>
      </c>
      <c r="G58" s="167">
        <f t="shared" si="11"/>
        <v>0</v>
      </c>
    </row>
    <row r="59" spans="1:7">
      <c r="A59" s="37" t="s">
        <v>494</v>
      </c>
      <c r="B59" s="167">
        <f>B60+B61</f>
        <v>0</v>
      </c>
      <c r="C59" s="167">
        <f t="shared" ref="C59:F59" si="14">C60+C61</f>
        <v>0</v>
      </c>
      <c r="D59" s="167">
        <f t="shared" si="14"/>
        <v>0</v>
      </c>
      <c r="E59" s="167">
        <f t="shared" si="14"/>
        <v>0</v>
      </c>
      <c r="F59" s="167">
        <f t="shared" si="14"/>
        <v>0</v>
      </c>
      <c r="G59" s="167">
        <f t="shared" si="11"/>
        <v>0</v>
      </c>
    </row>
    <row r="60" spans="1:7">
      <c r="A60" s="32" t="s">
        <v>495</v>
      </c>
      <c r="B60" s="149">
        <v>0</v>
      </c>
      <c r="C60" s="149">
        <v>0</v>
      </c>
      <c r="D60" s="167">
        <f t="shared" ref="D60:D63" si="15">B60+C60</f>
        <v>0</v>
      </c>
      <c r="E60" s="149">
        <v>0</v>
      </c>
      <c r="F60" s="149">
        <v>0</v>
      </c>
      <c r="G60" s="167">
        <f t="shared" si="11"/>
        <v>0</v>
      </c>
    </row>
    <row r="61" spans="1:7">
      <c r="A61" s="32" t="s">
        <v>496</v>
      </c>
      <c r="B61" s="149">
        <v>0</v>
      </c>
      <c r="C61" s="149">
        <v>0</v>
      </c>
      <c r="D61" s="167">
        <f t="shared" si="15"/>
        <v>0</v>
      </c>
      <c r="E61" s="149">
        <v>0</v>
      </c>
      <c r="F61" s="149">
        <v>0</v>
      </c>
      <c r="G61" s="167">
        <f t="shared" si="11"/>
        <v>0</v>
      </c>
    </row>
    <row r="62" spans="1:7">
      <c r="A62" s="37" t="s">
        <v>634</v>
      </c>
      <c r="B62" s="149">
        <v>0</v>
      </c>
      <c r="C62" s="149">
        <v>0</v>
      </c>
      <c r="D62" s="167">
        <f t="shared" si="15"/>
        <v>0</v>
      </c>
      <c r="E62" s="149">
        <v>0</v>
      </c>
      <c r="F62" s="149">
        <v>0</v>
      </c>
      <c r="G62" s="167">
        <f t="shared" si="11"/>
        <v>0</v>
      </c>
    </row>
    <row r="63" spans="1:7">
      <c r="A63" s="37" t="s">
        <v>497</v>
      </c>
      <c r="B63" s="149">
        <v>0</v>
      </c>
      <c r="C63" s="149">
        <v>0</v>
      </c>
      <c r="D63" s="167">
        <f t="shared" si="15"/>
        <v>0</v>
      </c>
      <c r="E63" s="149">
        <v>0</v>
      </c>
      <c r="F63" s="149">
        <v>0</v>
      </c>
      <c r="G63" s="167">
        <f t="shared" si="11"/>
        <v>0</v>
      </c>
    </row>
    <row r="64" spans="1:7">
      <c r="A64" s="38"/>
      <c r="B64" s="150"/>
      <c r="C64" s="150"/>
      <c r="D64" s="150"/>
      <c r="E64" s="150"/>
      <c r="F64" s="150"/>
      <c r="G64" s="150"/>
    </row>
    <row r="65" spans="1:7">
      <c r="A65" s="39" t="s">
        <v>498</v>
      </c>
      <c r="B65" s="148">
        <f>B45+B54+B59+B62+B63</f>
        <v>0</v>
      </c>
      <c r="C65" s="148">
        <f t="shared" ref="C65:F65" si="16">C45+C54+C59+C62+C63</f>
        <v>0</v>
      </c>
      <c r="D65" s="148">
        <f t="shared" si="16"/>
        <v>0</v>
      </c>
      <c r="E65" s="148">
        <f t="shared" si="16"/>
        <v>0</v>
      </c>
      <c r="F65" s="148">
        <f t="shared" si="16"/>
        <v>0</v>
      </c>
      <c r="G65" s="148">
        <f>F65-B65</f>
        <v>0</v>
      </c>
    </row>
    <row r="66" spans="1:7">
      <c r="A66" s="38"/>
      <c r="B66" s="150"/>
      <c r="C66" s="150"/>
      <c r="D66" s="150"/>
      <c r="E66" s="150"/>
      <c r="F66" s="150"/>
      <c r="G66" s="150"/>
    </row>
    <row r="67" spans="1:7">
      <c r="A67" s="39" t="s">
        <v>499</v>
      </c>
      <c r="B67" s="148">
        <f>B68</f>
        <v>0</v>
      </c>
      <c r="C67" s="148">
        <f t="shared" ref="C67:G67" si="17">C68</f>
        <v>0</v>
      </c>
      <c r="D67" s="148">
        <f t="shared" si="17"/>
        <v>0</v>
      </c>
      <c r="E67" s="148">
        <f t="shared" si="17"/>
        <v>0</v>
      </c>
      <c r="F67" s="148">
        <f t="shared" si="17"/>
        <v>0</v>
      </c>
      <c r="G67" s="148">
        <f t="shared" si="17"/>
        <v>0</v>
      </c>
    </row>
    <row r="68" spans="1:7">
      <c r="A68" s="37" t="s">
        <v>500</v>
      </c>
      <c r="B68" s="149">
        <v>0</v>
      </c>
      <c r="C68" s="149">
        <v>0</v>
      </c>
      <c r="D68" s="167">
        <f>B68+C68</f>
        <v>0</v>
      </c>
      <c r="E68" s="149">
        <v>0</v>
      </c>
      <c r="F68" s="149">
        <v>0</v>
      </c>
      <c r="G68" s="167">
        <f t="shared" ref="G68" si="18">F68-B68</f>
        <v>0</v>
      </c>
    </row>
    <row r="69" spans="1:7">
      <c r="A69" s="38"/>
      <c r="B69" s="150"/>
      <c r="C69" s="150"/>
      <c r="D69" s="150"/>
      <c r="E69" s="150"/>
      <c r="F69" s="150"/>
      <c r="G69" s="150"/>
    </row>
    <row r="70" spans="1:7">
      <c r="A70" s="39" t="s">
        <v>501</v>
      </c>
      <c r="B70" s="148">
        <f>B41+B65+B67</f>
        <v>5974589</v>
      </c>
      <c r="C70" s="148">
        <f t="shared" ref="C70:G70" si="19">C41+C65+C67</f>
        <v>192957.92</v>
      </c>
      <c r="D70" s="148">
        <f t="shared" si="19"/>
        <v>6167546.9199999999</v>
      </c>
      <c r="E70" s="148">
        <f t="shared" si="19"/>
        <v>5181431.3</v>
      </c>
      <c r="F70" s="148">
        <f t="shared" si="19"/>
        <v>5181431.3</v>
      </c>
      <c r="G70" s="148">
        <f t="shared" si="19"/>
        <v>-793157.7</v>
      </c>
    </row>
    <row r="71" spans="1:7">
      <c r="A71" s="38"/>
      <c r="B71" s="150"/>
      <c r="C71" s="150"/>
      <c r="D71" s="150"/>
      <c r="E71" s="150"/>
      <c r="F71" s="150"/>
      <c r="G71" s="150"/>
    </row>
    <row r="72" spans="1:7">
      <c r="A72" s="39" t="s">
        <v>502</v>
      </c>
      <c r="B72" s="150"/>
      <c r="C72" s="150"/>
      <c r="D72" s="150"/>
      <c r="E72" s="150"/>
      <c r="F72" s="150"/>
      <c r="G72" s="150"/>
    </row>
    <row r="73" spans="1:7" ht="30">
      <c r="A73" s="171" t="s">
        <v>503</v>
      </c>
      <c r="B73" s="149">
        <v>0</v>
      </c>
      <c r="C73" s="149">
        <v>0</v>
      </c>
      <c r="D73" s="167">
        <f t="shared" ref="D73:D74" si="20">B73+C73</f>
        <v>0</v>
      </c>
      <c r="E73" s="149">
        <v>0</v>
      </c>
      <c r="F73" s="149">
        <v>0</v>
      </c>
      <c r="G73" s="167">
        <f t="shared" ref="G73:G74" si="21">F73-B73</f>
        <v>0</v>
      </c>
    </row>
    <row r="74" spans="1:7" ht="30">
      <c r="A74" s="171" t="s">
        <v>504</v>
      </c>
      <c r="B74" s="149">
        <v>0</v>
      </c>
      <c r="C74" s="149">
        <v>0</v>
      </c>
      <c r="D74" s="167">
        <f t="shared" si="20"/>
        <v>0</v>
      </c>
      <c r="E74" s="149">
        <v>0</v>
      </c>
      <c r="F74" s="149">
        <v>0</v>
      </c>
      <c r="G74" s="167">
        <f t="shared" si="21"/>
        <v>0</v>
      </c>
    </row>
    <row r="75" spans="1:7">
      <c r="A75" s="143" t="s">
        <v>505</v>
      </c>
      <c r="B75" s="148">
        <f>B73+B74</f>
        <v>0</v>
      </c>
      <c r="C75" s="148">
        <f t="shared" ref="C75:G75" si="22">C73+C74</f>
        <v>0</v>
      </c>
      <c r="D75" s="148">
        <f t="shared" si="22"/>
        <v>0</v>
      </c>
      <c r="E75" s="148">
        <f t="shared" si="22"/>
        <v>0</v>
      </c>
      <c r="F75" s="148">
        <f t="shared" si="22"/>
        <v>0</v>
      </c>
      <c r="G75" s="148">
        <f t="shared" si="22"/>
        <v>0</v>
      </c>
    </row>
    <row r="76" spans="1:7">
      <c r="A76" s="29"/>
      <c r="B76" s="164"/>
      <c r="C76" s="164"/>
      <c r="D76" s="164"/>
      <c r="E76" s="164"/>
      <c r="F76" s="164"/>
      <c r="G76" s="164"/>
    </row>
    <row r="77" spans="1:7">
      <c r="B77" s="172"/>
      <c r="C77" s="172"/>
      <c r="D77" s="172"/>
      <c r="E77" s="172"/>
      <c r="F77" s="172"/>
      <c r="G77" s="172"/>
    </row>
    <row r="78" spans="1:7">
      <c r="A78" s="173" t="s">
        <v>506</v>
      </c>
      <c r="B78" s="174">
        <v>0</v>
      </c>
      <c r="C78" s="174">
        <v>0</v>
      </c>
      <c r="D78" s="174">
        <f>B78+C78</f>
        <v>0</v>
      </c>
      <c r="E78" s="174">
        <v>0</v>
      </c>
      <c r="F78" s="174">
        <v>0</v>
      </c>
      <c r="G78" s="175">
        <f>F78-B78</f>
        <v>0</v>
      </c>
    </row>
    <row r="79" spans="1:7">
      <c r="B79" s="172"/>
      <c r="C79" s="172"/>
      <c r="D79" s="172"/>
      <c r="E79" s="172"/>
      <c r="F79" s="172"/>
      <c r="G79" s="176"/>
    </row>
    <row r="80" spans="1:7">
      <c r="B80" s="177"/>
      <c r="C80" s="177"/>
      <c r="D80" s="177"/>
      <c r="E80" s="177"/>
      <c r="F80" s="177"/>
      <c r="G80" s="177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showGridLines="0" topLeftCell="A10" zoomScale="85" zoomScaleNormal="85" workbookViewId="0">
      <selection activeCell="A37" sqref="A37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224" t="s">
        <v>0</v>
      </c>
      <c r="B1" s="223"/>
      <c r="C1" s="223"/>
      <c r="D1" s="223"/>
      <c r="E1" s="223"/>
      <c r="F1" s="223"/>
      <c r="G1" s="223"/>
    </row>
    <row r="2" spans="1:8">
      <c r="A2" s="227" t="s">
        <v>333</v>
      </c>
      <c r="B2" s="227"/>
      <c r="C2" s="227"/>
      <c r="D2" s="227"/>
      <c r="E2" s="227"/>
      <c r="F2" s="227"/>
      <c r="G2" s="227"/>
    </row>
    <row r="3" spans="1:8">
      <c r="A3" s="228" t="s">
        <v>1</v>
      </c>
      <c r="B3" s="228"/>
      <c r="C3" s="228"/>
      <c r="D3" s="228"/>
      <c r="E3" s="228"/>
      <c r="F3" s="228"/>
      <c r="G3" s="228"/>
    </row>
    <row r="4" spans="1:8">
      <c r="A4" s="228" t="s">
        <v>2</v>
      </c>
      <c r="B4" s="228"/>
      <c r="C4" s="228"/>
      <c r="D4" s="228"/>
      <c r="E4" s="228"/>
      <c r="F4" s="228"/>
      <c r="G4" s="228"/>
    </row>
    <row r="5" spans="1:8">
      <c r="A5" s="229" t="s">
        <v>334</v>
      </c>
      <c r="B5" s="229"/>
      <c r="C5" s="229"/>
      <c r="D5" s="229"/>
      <c r="E5" s="229"/>
      <c r="F5" s="229"/>
      <c r="G5" s="229"/>
    </row>
    <row r="6" spans="1:8">
      <c r="A6" s="221" t="s">
        <v>3</v>
      </c>
      <c r="B6" s="221"/>
      <c r="C6" s="221"/>
      <c r="D6" s="221"/>
      <c r="E6" s="221"/>
      <c r="F6" s="221"/>
      <c r="G6" s="221"/>
    </row>
    <row r="7" spans="1:8">
      <c r="A7" s="225" t="s">
        <v>4</v>
      </c>
      <c r="B7" s="225" t="s">
        <v>5</v>
      </c>
      <c r="C7" s="225"/>
      <c r="D7" s="225"/>
      <c r="E7" s="225"/>
      <c r="F7" s="225"/>
      <c r="G7" s="226" t="s">
        <v>6</v>
      </c>
    </row>
    <row r="8" spans="1:8" ht="30">
      <c r="A8" s="225"/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225"/>
    </row>
    <row r="9" spans="1:8">
      <c r="A9" s="7" t="s">
        <v>12</v>
      </c>
      <c r="B9" s="74">
        <f>B10+B18+B189+B28+B38+B48+B58+B62+B71+B75</f>
        <v>5974589</v>
      </c>
      <c r="C9" s="74">
        <f t="shared" ref="C9:G9" si="0">C10+C18+C189+C28+C38+C48+C58+C62+C71+C75</f>
        <v>659505.03</v>
      </c>
      <c r="D9" s="74">
        <f t="shared" si="0"/>
        <v>6634094.0300000003</v>
      </c>
      <c r="E9" s="74">
        <f t="shared" si="0"/>
        <v>4806762.6900000004</v>
      </c>
      <c r="F9" s="74">
        <f t="shared" si="0"/>
        <v>4806762.6900000004</v>
      </c>
      <c r="G9" s="74">
        <f t="shared" si="0"/>
        <v>1827331.34</v>
      </c>
    </row>
    <row r="10" spans="1:8">
      <c r="A10" s="8" t="s">
        <v>13</v>
      </c>
      <c r="B10" s="75">
        <f>SUM(B11:B17)</f>
        <v>3822961.8000000003</v>
      </c>
      <c r="C10" s="75">
        <f t="shared" ref="C10:G10" si="1">SUM(C11:C17)</f>
        <v>30600.370000000003</v>
      </c>
      <c r="D10" s="75">
        <f t="shared" si="1"/>
        <v>3853562.1700000004</v>
      </c>
      <c r="E10" s="75">
        <f t="shared" si="1"/>
        <v>2439898.6800000002</v>
      </c>
      <c r="F10" s="75">
        <f t="shared" si="1"/>
        <v>2439898.6800000002</v>
      </c>
      <c r="G10" s="75">
        <f t="shared" si="1"/>
        <v>1413663.4900000002</v>
      </c>
    </row>
    <row r="11" spans="1:8">
      <c r="A11" s="9" t="s">
        <v>14</v>
      </c>
      <c r="B11" s="93">
        <v>2793647.95</v>
      </c>
      <c r="C11" s="93">
        <v>0</v>
      </c>
      <c r="D11" s="75">
        <f>B11+C11</f>
        <v>2793647.95</v>
      </c>
      <c r="E11" s="93">
        <v>1966364.96</v>
      </c>
      <c r="F11" s="93">
        <v>1966364.96</v>
      </c>
      <c r="G11" s="75">
        <f>D11-E11</f>
        <v>827282.99000000022</v>
      </c>
      <c r="H11" s="45" t="s">
        <v>154</v>
      </c>
    </row>
    <row r="12" spans="1:8">
      <c r="A12" s="9" t="s">
        <v>15</v>
      </c>
      <c r="B12" s="93">
        <v>28000</v>
      </c>
      <c r="C12" s="93">
        <v>15950</v>
      </c>
      <c r="D12" s="75">
        <f t="shared" ref="D12:D17" si="2">B12+C12</f>
        <v>43950</v>
      </c>
      <c r="E12" s="93">
        <v>36014</v>
      </c>
      <c r="F12" s="93">
        <v>36014</v>
      </c>
      <c r="G12" s="75">
        <f t="shared" ref="G12:G17" si="3">D12-E12</f>
        <v>7936</v>
      </c>
      <c r="H12" s="45" t="s">
        <v>155</v>
      </c>
    </row>
    <row r="13" spans="1:8">
      <c r="A13" s="9" t="s">
        <v>16</v>
      </c>
      <c r="B13" s="93">
        <v>523345.33</v>
      </c>
      <c r="C13" s="93">
        <v>0</v>
      </c>
      <c r="D13" s="75">
        <f t="shared" si="2"/>
        <v>523345.33</v>
      </c>
      <c r="E13" s="93">
        <v>132580.37</v>
      </c>
      <c r="F13" s="93">
        <v>132580.37</v>
      </c>
      <c r="G13" s="75">
        <f t="shared" si="3"/>
        <v>390764.96</v>
      </c>
      <c r="H13" s="45" t="s">
        <v>156</v>
      </c>
    </row>
    <row r="14" spans="1:8">
      <c r="A14" s="9" t="s">
        <v>17</v>
      </c>
      <c r="B14" s="75">
        <v>0</v>
      </c>
      <c r="C14" s="75">
        <v>0</v>
      </c>
      <c r="D14" s="75">
        <f t="shared" si="2"/>
        <v>0</v>
      </c>
      <c r="E14" s="75">
        <v>0</v>
      </c>
      <c r="F14" s="75">
        <v>0</v>
      </c>
      <c r="G14" s="75">
        <f t="shared" si="3"/>
        <v>0</v>
      </c>
      <c r="H14" s="45" t="s">
        <v>157</v>
      </c>
    </row>
    <row r="15" spans="1:8">
      <c r="A15" s="9" t="s">
        <v>18</v>
      </c>
      <c r="B15" s="93">
        <v>477968.52</v>
      </c>
      <c r="C15" s="93">
        <v>14650.37</v>
      </c>
      <c r="D15" s="75">
        <f t="shared" si="2"/>
        <v>492618.89</v>
      </c>
      <c r="E15" s="93">
        <v>304939.34999999998</v>
      </c>
      <c r="F15" s="93">
        <v>304939.34999999998</v>
      </c>
      <c r="G15" s="75">
        <f t="shared" si="3"/>
        <v>187679.54000000004</v>
      </c>
      <c r="H15" s="45" t="s">
        <v>158</v>
      </c>
    </row>
    <row r="16" spans="1:8">
      <c r="A16" s="9" t="s">
        <v>19</v>
      </c>
      <c r="B16" s="75">
        <v>0</v>
      </c>
      <c r="C16" s="75">
        <v>0</v>
      </c>
      <c r="D16" s="75">
        <f t="shared" si="2"/>
        <v>0</v>
      </c>
      <c r="E16" s="75">
        <v>0</v>
      </c>
      <c r="F16" s="75">
        <v>0</v>
      </c>
      <c r="G16" s="75">
        <f t="shared" si="3"/>
        <v>0</v>
      </c>
      <c r="H16" s="45" t="s">
        <v>159</v>
      </c>
    </row>
    <row r="17" spans="1:8">
      <c r="A17" s="9" t="s">
        <v>20</v>
      </c>
      <c r="B17" s="75">
        <v>0</v>
      </c>
      <c r="C17" s="75">
        <v>0</v>
      </c>
      <c r="D17" s="75">
        <f t="shared" si="2"/>
        <v>0</v>
      </c>
      <c r="E17" s="75">
        <v>0</v>
      </c>
      <c r="F17" s="75">
        <v>0</v>
      </c>
      <c r="G17" s="75">
        <f t="shared" si="3"/>
        <v>0</v>
      </c>
      <c r="H17" s="45" t="s">
        <v>160</v>
      </c>
    </row>
    <row r="18" spans="1:8">
      <c r="A18" s="8" t="s">
        <v>21</v>
      </c>
      <c r="B18" s="75">
        <f>SUM(B19:B27)</f>
        <v>842000</v>
      </c>
      <c r="C18" s="75">
        <f t="shared" ref="C18:G18" si="4">SUM(C19:C27)</f>
        <v>205731.86</v>
      </c>
      <c r="D18" s="75">
        <f t="shared" si="4"/>
        <v>1047731.86</v>
      </c>
      <c r="E18" s="75">
        <f t="shared" si="4"/>
        <v>899613.97999999986</v>
      </c>
      <c r="F18" s="75">
        <f t="shared" si="4"/>
        <v>899613.97999999986</v>
      </c>
      <c r="G18" s="75">
        <f t="shared" si="4"/>
        <v>148117.88</v>
      </c>
    </row>
    <row r="19" spans="1:8">
      <c r="A19" s="9" t="s">
        <v>22</v>
      </c>
      <c r="B19" s="93">
        <v>66000</v>
      </c>
      <c r="C19" s="93">
        <v>74816.03</v>
      </c>
      <c r="D19" s="75">
        <f t="shared" ref="D19:D27" si="5">B19+C19</f>
        <v>140816.03</v>
      </c>
      <c r="E19" s="93">
        <v>126452.81</v>
      </c>
      <c r="F19" s="93">
        <v>126452.81</v>
      </c>
      <c r="G19" s="75">
        <f t="shared" ref="G19:G27" si="6">D19-E19</f>
        <v>14363.220000000001</v>
      </c>
      <c r="H19" s="46" t="s">
        <v>161</v>
      </c>
    </row>
    <row r="20" spans="1:8">
      <c r="A20" s="9" t="s">
        <v>23</v>
      </c>
      <c r="B20" s="93">
        <v>17500</v>
      </c>
      <c r="C20" s="93">
        <v>-17207</v>
      </c>
      <c r="D20" s="75">
        <f t="shared" si="5"/>
        <v>293</v>
      </c>
      <c r="E20" s="93">
        <v>293</v>
      </c>
      <c r="F20" s="93">
        <v>293</v>
      </c>
      <c r="G20" s="75">
        <f t="shared" si="6"/>
        <v>0</v>
      </c>
      <c r="H20" s="46" t="s">
        <v>162</v>
      </c>
    </row>
    <row r="21" spans="1:8">
      <c r="A21" s="9" t="s">
        <v>24</v>
      </c>
      <c r="B21" s="75">
        <v>0</v>
      </c>
      <c r="C21" s="75">
        <v>0</v>
      </c>
      <c r="D21" s="75">
        <f t="shared" si="5"/>
        <v>0</v>
      </c>
      <c r="E21" s="75">
        <v>0</v>
      </c>
      <c r="F21" s="75">
        <v>0</v>
      </c>
      <c r="G21" s="75">
        <f t="shared" si="6"/>
        <v>0</v>
      </c>
      <c r="H21" s="46" t="s">
        <v>163</v>
      </c>
    </row>
    <row r="22" spans="1:8">
      <c r="A22" s="9" t="s">
        <v>25</v>
      </c>
      <c r="B22" s="93">
        <v>136500</v>
      </c>
      <c r="C22" s="93">
        <v>26959.83</v>
      </c>
      <c r="D22" s="75">
        <f t="shared" si="5"/>
        <v>163459.83000000002</v>
      </c>
      <c r="E22" s="93">
        <v>132024.92000000001</v>
      </c>
      <c r="F22" s="93">
        <v>132024.92000000001</v>
      </c>
      <c r="G22" s="75">
        <f t="shared" si="6"/>
        <v>31434.910000000003</v>
      </c>
      <c r="H22" s="46" t="s">
        <v>164</v>
      </c>
    </row>
    <row r="23" spans="1:8">
      <c r="A23" s="9" t="s">
        <v>26</v>
      </c>
      <c r="B23" s="93">
        <v>60000</v>
      </c>
      <c r="C23" s="93">
        <v>14614</v>
      </c>
      <c r="D23" s="75">
        <f t="shared" si="5"/>
        <v>74614</v>
      </c>
      <c r="E23" s="93">
        <v>34005</v>
      </c>
      <c r="F23" s="93">
        <v>34005</v>
      </c>
      <c r="G23" s="75">
        <f t="shared" si="6"/>
        <v>40609</v>
      </c>
      <c r="H23" s="46" t="s">
        <v>165</v>
      </c>
    </row>
    <row r="24" spans="1:8">
      <c r="A24" s="9" t="s">
        <v>27</v>
      </c>
      <c r="B24" s="93">
        <v>370000</v>
      </c>
      <c r="C24" s="93">
        <v>56049</v>
      </c>
      <c r="D24" s="75">
        <f t="shared" si="5"/>
        <v>426049</v>
      </c>
      <c r="E24" s="93">
        <v>426048.42</v>
      </c>
      <c r="F24" s="93">
        <v>426048.42</v>
      </c>
      <c r="G24" s="75">
        <f t="shared" si="6"/>
        <v>0.58000000001629815</v>
      </c>
      <c r="H24" s="46" t="s">
        <v>166</v>
      </c>
    </row>
    <row r="25" spans="1:8">
      <c r="A25" s="9" t="s">
        <v>28</v>
      </c>
      <c r="B25" s="93">
        <v>95000</v>
      </c>
      <c r="C25" s="93">
        <v>25500</v>
      </c>
      <c r="D25" s="75">
        <f t="shared" si="5"/>
        <v>120500</v>
      </c>
      <c r="E25" s="93">
        <v>82890.5</v>
      </c>
      <c r="F25" s="93">
        <v>82890.5</v>
      </c>
      <c r="G25" s="75">
        <f t="shared" si="6"/>
        <v>37609.5</v>
      </c>
      <c r="H25" s="46" t="s">
        <v>167</v>
      </c>
    </row>
    <row r="26" spans="1:8">
      <c r="A26" s="9" t="s">
        <v>29</v>
      </c>
      <c r="B26" s="75">
        <v>0</v>
      </c>
      <c r="C26" s="75">
        <v>0</v>
      </c>
      <c r="D26" s="75">
        <f t="shared" si="5"/>
        <v>0</v>
      </c>
      <c r="E26" s="75">
        <v>0</v>
      </c>
      <c r="F26" s="75">
        <v>0</v>
      </c>
      <c r="G26" s="75">
        <f t="shared" si="6"/>
        <v>0</v>
      </c>
      <c r="H26" s="46" t="s">
        <v>168</v>
      </c>
    </row>
    <row r="27" spans="1:8">
      <c r="A27" s="9" t="s">
        <v>30</v>
      </c>
      <c r="B27" s="93">
        <v>97000</v>
      </c>
      <c r="C27" s="93">
        <v>25000</v>
      </c>
      <c r="D27" s="75">
        <f t="shared" si="5"/>
        <v>122000</v>
      </c>
      <c r="E27" s="93">
        <v>97899.33</v>
      </c>
      <c r="F27" s="93">
        <v>97899.33</v>
      </c>
      <c r="G27" s="75">
        <f t="shared" si="6"/>
        <v>24100.67</v>
      </c>
      <c r="H27" s="46" t="s">
        <v>169</v>
      </c>
    </row>
    <row r="28" spans="1:8">
      <c r="A28" s="8" t="s">
        <v>31</v>
      </c>
      <c r="B28" s="75">
        <f>SUM(B29:B37)</f>
        <v>1167609.77</v>
      </c>
      <c r="C28" s="75">
        <f t="shared" ref="C28:G28" si="7">SUM(C29:C37)</f>
        <v>491172.8</v>
      </c>
      <c r="D28" s="75">
        <f t="shared" si="7"/>
        <v>1658782.57</v>
      </c>
      <c r="E28" s="75">
        <f t="shared" si="7"/>
        <v>1420780.5399999998</v>
      </c>
      <c r="F28" s="75">
        <f t="shared" si="7"/>
        <v>1420780.5399999998</v>
      </c>
      <c r="G28" s="75">
        <f t="shared" si="7"/>
        <v>238002.02999999997</v>
      </c>
    </row>
    <row r="29" spans="1:8">
      <c r="A29" s="9" t="s">
        <v>32</v>
      </c>
      <c r="B29" s="93">
        <v>350000</v>
      </c>
      <c r="C29" s="93">
        <v>10000</v>
      </c>
      <c r="D29" s="75">
        <f t="shared" ref="D29:D82" si="8">B29+C29</f>
        <v>360000</v>
      </c>
      <c r="E29" s="93">
        <v>253135</v>
      </c>
      <c r="F29" s="93">
        <v>253135</v>
      </c>
      <c r="G29" s="75">
        <f t="shared" ref="G29:G37" si="9">D29-E29</f>
        <v>106865</v>
      </c>
      <c r="H29" s="47" t="s">
        <v>170</v>
      </c>
    </row>
    <row r="30" spans="1:8">
      <c r="A30" s="9" t="s">
        <v>33</v>
      </c>
      <c r="B30" s="93">
        <v>29000</v>
      </c>
      <c r="C30" s="93">
        <v>-8000</v>
      </c>
      <c r="D30" s="75">
        <f t="shared" si="8"/>
        <v>21000</v>
      </c>
      <c r="E30" s="93">
        <v>17936.36</v>
      </c>
      <c r="F30" s="93">
        <v>17936.36</v>
      </c>
      <c r="G30" s="75">
        <f t="shared" si="9"/>
        <v>3063.6399999999994</v>
      </c>
      <c r="H30" s="47" t="s">
        <v>171</v>
      </c>
    </row>
    <row r="31" spans="1:8">
      <c r="A31" s="9" t="s">
        <v>34</v>
      </c>
      <c r="B31" s="93">
        <v>453150</v>
      </c>
      <c r="C31" s="93">
        <v>82812.350000000006</v>
      </c>
      <c r="D31" s="75">
        <f t="shared" si="8"/>
        <v>535962.35</v>
      </c>
      <c r="E31" s="93">
        <v>506568.07</v>
      </c>
      <c r="F31" s="93">
        <v>506568.07</v>
      </c>
      <c r="G31" s="75">
        <f t="shared" si="9"/>
        <v>29394.27999999997</v>
      </c>
      <c r="H31" s="47" t="s">
        <v>172</v>
      </c>
    </row>
    <row r="32" spans="1:8">
      <c r="A32" s="9" t="s">
        <v>35</v>
      </c>
      <c r="B32" s="93">
        <v>30000</v>
      </c>
      <c r="C32" s="93">
        <v>0</v>
      </c>
      <c r="D32" s="75">
        <f t="shared" si="8"/>
        <v>30000</v>
      </c>
      <c r="E32" s="93">
        <v>8705.2199999999993</v>
      </c>
      <c r="F32" s="93">
        <v>8705.2199999999993</v>
      </c>
      <c r="G32" s="75">
        <f t="shared" si="9"/>
        <v>21294.78</v>
      </c>
      <c r="H32" s="47" t="s">
        <v>173</v>
      </c>
    </row>
    <row r="33" spans="1:8">
      <c r="A33" s="9" t="s">
        <v>36</v>
      </c>
      <c r="B33" s="93">
        <v>66000</v>
      </c>
      <c r="C33" s="93">
        <v>49654.97</v>
      </c>
      <c r="D33" s="75">
        <f t="shared" si="8"/>
        <v>115654.97</v>
      </c>
      <c r="E33" s="93">
        <v>107697.27</v>
      </c>
      <c r="F33" s="93">
        <v>107697.27</v>
      </c>
      <c r="G33" s="75">
        <f t="shared" si="9"/>
        <v>7957.6999999999971</v>
      </c>
      <c r="H33" s="47" t="s">
        <v>174</v>
      </c>
    </row>
    <row r="34" spans="1:8">
      <c r="A34" s="9" t="s">
        <v>37</v>
      </c>
      <c r="B34" s="93">
        <v>5500</v>
      </c>
      <c r="C34" s="93">
        <v>10000</v>
      </c>
      <c r="D34" s="75">
        <f t="shared" si="8"/>
        <v>15500</v>
      </c>
      <c r="E34" s="93">
        <v>9317</v>
      </c>
      <c r="F34" s="93">
        <v>9317</v>
      </c>
      <c r="G34" s="75">
        <f t="shared" si="9"/>
        <v>6183</v>
      </c>
      <c r="H34" s="47" t="s">
        <v>175</v>
      </c>
    </row>
    <row r="35" spans="1:8">
      <c r="A35" s="9" t="s">
        <v>38</v>
      </c>
      <c r="B35" s="93">
        <v>30000</v>
      </c>
      <c r="C35" s="93">
        <v>30000</v>
      </c>
      <c r="D35" s="75">
        <f t="shared" si="8"/>
        <v>60000</v>
      </c>
      <c r="E35" s="93">
        <v>56184.87</v>
      </c>
      <c r="F35" s="93">
        <v>56184.87</v>
      </c>
      <c r="G35" s="75">
        <f t="shared" si="9"/>
        <v>3815.1299999999974</v>
      </c>
      <c r="H35" s="47" t="s">
        <v>176</v>
      </c>
    </row>
    <row r="36" spans="1:8">
      <c r="A36" s="9" t="s">
        <v>39</v>
      </c>
      <c r="B36" s="93">
        <v>130959.77</v>
      </c>
      <c r="C36" s="93">
        <v>316705.48</v>
      </c>
      <c r="D36" s="75">
        <f t="shared" si="8"/>
        <v>447665.25</v>
      </c>
      <c r="E36" s="93">
        <v>404453.62</v>
      </c>
      <c r="F36" s="93">
        <v>404453.62</v>
      </c>
      <c r="G36" s="75">
        <f t="shared" si="9"/>
        <v>43211.630000000005</v>
      </c>
      <c r="H36" s="47" t="s">
        <v>177</v>
      </c>
    </row>
    <row r="37" spans="1:8">
      <c r="A37" s="9" t="s">
        <v>40</v>
      </c>
      <c r="B37" s="93">
        <v>73000</v>
      </c>
      <c r="C37" s="93">
        <v>0</v>
      </c>
      <c r="D37" s="75">
        <f t="shared" si="8"/>
        <v>73000</v>
      </c>
      <c r="E37" s="93">
        <v>56783.13</v>
      </c>
      <c r="F37" s="93">
        <v>56783.13</v>
      </c>
      <c r="G37" s="75">
        <f t="shared" si="9"/>
        <v>16216.870000000003</v>
      </c>
      <c r="H37" s="47" t="s">
        <v>178</v>
      </c>
    </row>
    <row r="38" spans="1:8">
      <c r="A38" s="8" t="s">
        <v>41</v>
      </c>
      <c r="B38" s="75">
        <f>SUM(B39:B47)</f>
        <v>98000</v>
      </c>
      <c r="C38" s="75">
        <f t="shared" ref="C38:G38" si="10">SUM(C39:C47)</f>
        <v>-80000</v>
      </c>
      <c r="D38" s="75">
        <f t="shared" si="10"/>
        <v>18000</v>
      </c>
      <c r="E38" s="75">
        <f t="shared" si="10"/>
        <v>9000</v>
      </c>
      <c r="F38" s="75">
        <f t="shared" si="10"/>
        <v>9000</v>
      </c>
      <c r="G38" s="75">
        <f t="shared" si="10"/>
        <v>9000</v>
      </c>
    </row>
    <row r="39" spans="1:8">
      <c r="A39" s="9" t="s">
        <v>42</v>
      </c>
      <c r="B39" s="75">
        <v>0</v>
      </c>
      <c r="C39" s="75">
        <v>0</v>
      </c>
      <c r="D39" s="75">
        <f t="shared" si="8"/>
        <v>0</v>
      </c>
      <c r="E39" s="75">
        <v>0</v>
      </c>
      <c r="F39" s="75">
        <v>0</v>
      </c>
      <c r="G39" s="75">
        <f t="shared" ref="G39:G47" si="11">D39-E39</f>
        <v>0</v>
      </c>
      <c r="H39" s="48" t="s">
        <v>179</v>
      </c>
    </row>
    <row r="40" spans="1:8">
      <c r="A40" s="9" t="s">
        <v>43</v>
      </c>
      <c r="B40" s="75">
        <v>0</v>
      </c>
      <c r="C40" s="75">
        <v>0</v>
      </c>
      <c r="D40" s="75">
        <f t="shared" si="8"/>
        <v>0</v>
      </c>
      <c r="E40" s="75">
        <v>0</v>
      </c>
      <c r="F40" s="75">
        <v>0</v>
      </c>
      <c r="G40" s="75">
        <f t="shared" si="11"/>
        <v>0</v>
      </c>
      <c r="H40" s="48" t="s">
        <v>180</v>
      </c>
    </row>
    <row r="41" spans="1:8">
      <c r="A41" s="9" t="s">
        <v>44</v>
      </c>
      <c r="B41" s="75">
        <v>0</v>
      </c>
      <c r="C41" s="75">
        <v>0</v>
      </c>
      <c r="D41" s="75">
        <f t="shared" si="8"/>
        <v>0</v>
      </c>
      <c r="E41" s="75">
        <v>0</v>
      </c>
      <c r="F41" s="75">
        <v>0</v>
      </c>
      <c r="G41" s="75">
        <f t="shared" si="11"/>
        <v>0</v>
      </c>
      <c r="H41" s="48" t="s">
        <v>181</v>
      </c>
    </row>
    <row r="42" spans="1:8">
      <c r="A42" s="9" t="s">
        <v>45</v>
      </c>
      <c r="B42" s="93">
        <v>98000</v>
      </c>
      <c r="C42" s="93">
        <v>-80000</v>
      </c>
      <c r="D42" s="75">
        <f t="shared" si="8"/>
        <v>18000</v>
      </c>
      <c r="E42" s="93">
        <v>9000</v>
      </c>
      <c r="F42" s="93">
        <v>9000</v>
      </c>
      <c r="G42" s="75">
        <f t="shared" si="11"/>
        <v>9000</v>
      </c>
      <c r="H42" s="48" t="s">
        <v>182</v>
      </c>
    </row>
    <row r="43" spans="1:8">
      <c r="A43" s="9" t="s">
        <v>46</v>
      </c>
      <c r="B43" s="75">
        <v>0</v>
      </c>
      <c r="C43" s="75">
        <v>0</v>
      </c>
      <c r="D43" s="75">
        <f t="shared" si="8"/>
        <v>0</v>
      </c>
      <c r="E43" s="75">
        <v>0</v>
      </c>
      <c r="F43" s="75">
        <v>0</v>
      </c>
      <c r="G43" s="75">
        <f t="shared" si="11"/>
        <v>0</v>
      </c>
      <c r="H43" s="48" t="s">
        <v>183</v>
      </c>
    </row>
    <row r="44" spans="1:8">
      <c r="A44" s="9" t="s">
        <v>47</v>
      </c>
      <c r="B44" s="75">
        <v>0</v>
      </c>
      <c r="C44" s="75">
        <v>0</v>
      </c>
      <c r="D44" s="75">
        <f t="shared" si="8"/>
        <v>0</v>
      </c>
      <c r="E44" s="75">
        <v>0</v>
      </c>
      <c r="F44" s="75">
        <v>0</v>
      </c>
      <c r="G44" s="75">
        <f t="shared" si="11"/>
        <v>0</v>
      </c>
      <c r="H44" s="48" t="s">
        <v>184</v>
      </c>
    </row>
    <row r="45" spans="1:8">
      <c r="A45" s="9" t="s">
        <v>48</v>
      </c>
      <c r="B45" s="75">
        <v>0</v>
      </c>
      <c r="C45" s="75">
        <v>0</v>
      </c>
      <c r="D45" s="75">
        <f t="shared" si="8"/>
        <v>0</v>
      </c>
      <c r="E45" s="75">
        <v>0</v>
      </c>
      <c r="F45" s="75">
        <v>0</v>
      </c>
      <c r="G45" s="75">
        <f t="shared" si="11"/>
        <v>0</v>
      </c>
      <c r="H45" s="49"/>
    </row>
    <row r="46" spans="1:8">
      <c r="A46" s="9" t="s">
        <v>49</v>
      </c>
      <c r="B46" s="75">
        <v>0</v>
      </c>
      <c r="C46" s="75">
        <v>0</v>
      </c>
      <c r="D46" s="75">
        <f t="shared" si="8"/>
        <v>0</v>
      </c>
      <c r="E46" s="75">
        <v>0</v>
      </c>
      <c r="F46" s="75">
        <v>0</v>
      </c>
      <c r="G46" s="75">
        <f t="shared" si="11"/>
        <v>0</v>
      </c>
      <c r="H46" s="49"/>
    </row>
    <row r="47" spans="1:8">
      <c r="A47" s="9" t="s">
        <v>50</v>
      </c>
      <c r="B47" s="75">
        <v>0</v>
      </c>
      <c r="C47" s="75">
        <v>0</v>
      </c>
      <c r="D47" s="75">
        <f t="shared" si="8"/>
        <v>0</v>
      </c>
      <c r="E47" s="75">
        <v>0</v>
      </c>
      <c r="F47" s="75">
        <v>0</v>
      </c>
      <c r="G47" s="75">
        <f t="shared" si="11"/>
        <v>0</v>
      </c>
      <c r="H47" s="48" t="s">
        <v>185</v>
      </c>
    </row>
    <row r="48" spans="1:8">
      <c r="A48" s="8" t="s">
        <v>51</v>
      </c>
      <c r="B48" s="75">
        <f>SUM(B49:B57)</f>
        <v>44017.43</v>
      </c>
      <c r="C48" s="75">
        <f t="shared" ref="C48:G48" si="12">SUM(C49:C57)</f>
        <v>12000</v>
      </c>
      <c r="D48" s="75">
        <f t="shared" si="12"/>
        <v>56017.43</v>
      </c>
      <c r="E48" s="75">
        <f t="shared" si="12"/>
        <v>37469.49</v>
      </c>
      <c r="F48" s="75">
        <f t="shared" si="12"/>
        <v>37469.49</v>
      </c>
      <c r="G48" s="75">
        <f t="shared" si="12"/>
        <v>18547.940000000002</v>
      </c>
    </row>
    <row r="49" spans="1:8">
      <c r="A49" s="9" t="s">
        <v>52</v>
      </c>
      <c r="B49" s="93">
        <v>15000</v>
      </c>
      <c r="C49" s="93">
        <v>9266.27</v>
      </c>
      <c r="D49" s="75">
        <f t="shared" si="8"/>
        <v>24266.27</v>
      </c>
      <c r="E49" s="93">
        <v>19866.169999999998</v>
      </c>
      <c r="F49" s="93">
        <v>19866.169999999998</v>
      </c>
      <c r="G49" s="75">
        <f t="shared" ref="G49:G57" si="13">D49-E49</f>
        <v>4400.1000000000022</v>
      </c>
      <c r="H49" s="50" t="s">
        <v>186</v>
      </c>
    </row>
    <row r="50" spans="1:8">
      <c r="A50" s="9" t="s">
        <v>53</v>
      </c>
      <c r="B50" s="93">
        <v>2000</v>
      </c>
      <c r="C50" s="93">
        <v>0</v>
      </c>
      <c r="D50" s="75">
        <f t="shared" si="8"/>
        <v>2000</v>
      </c>
      <c r="E50" s="93">
        <v>0</v>
      </c>
      <c r="F50" s="93">
        <v>0</v>
      </c>
      <c r="G50" s="75">
        <f t="shared" si="13"/>
        <v>2000</v>
      </c>
      <c r="H50" s="50" t="s">
        <v>187</v>
      </c>
    </row>
    <row r="51" spans="1:8">
      <c r="A51" s="9" t="s">
        <v>54</v>
      </c>
      <c r="B51" s="75">
        <v>0</v>
      </c>
      <c r="C51" s="75">
        <v>0</v>
      </c>
      <c r="D51" s="75">
        <f t="shared" si="8"/>
        <v>0</v>
      </c>
      <c r="E51" s="75">
        <v>0</v>
      </c>
      <c r="F51" s="75">
        <v>0</v>
      </c>
      <c r="G51" s="75">
        <f t="shared" si="13"/>
        <v>0</v>
      </c>
      <c r="H51" s="50" t="s">
        <v>188</v>
      </c>
    </row>
    <row r="52" spans="1:8">
      <c r="A52" s="9" t="s">
        <v>55</v>
      </c>
      <c r="B52" s="93">
        <v>1000</v>
      </c>
      <c r="C52" s="93">
        <v>0</v>
      </c>
      <c r="D52" s="75">
        <f t="shared" si="8"/>
        <v>1000</v>
      </c>
      <c r="E52" s="93">
        <v>0</v>
      </c>
      <c r="F52" s="93">
        <v>0</v>
      </c>
      <c r="G52" s="75">
        <f t="shared" si="13"/>
        <v>1000</v>
      </c>
      <c r="H52" s="50" t="s">
        <v>189</v>
      </c>
    </row>
    <row r="53" spans="1:8">
      <c r="A53" s="9" t="s">
        <v>56</v>
      </c>
      <c r="B53" s="75">
        <v>0</v>
      </c>
      <c r="C53" s="75">
        <v>0</v>
      </c>
      <c r="D53" s="75">
        <f t="shared" si="8"/>
        <v>0</v>
      </c>
      <c r="E53" s="75">
        <v>0</v>
      </c>
      <c r="F53" s="75">
        <v>0</v>
      </c>
      <c r="G53" s="75">
        <f t="shared" si="13"/>
        <v>0</v>
      </c>
      <c r="H53" s="50" t="s">
        <v>190</v>
      </c>
    </row>
    <row r="54" spans="1:8">
      <c r="A54" s="9" t="s">
        <v>57</v>
      </c>
      <c r="B54" s="93">
        <v>26017.43</v>
      </c>
      <c r="C54" s="93">
        <v>2733.73</v>
      </c>
      <c r="D54" s="75">
        <f t="shared" si="8"/>
        <v>28751.16</v>
      </c>
      <c r="E54" s="93">
        <v>17603.32</v>
      </c>
      <c r="F54" s="93">
        <v>17603.32</v>
      </c>
      <c r="G54" s="75">
        <f t="shared" si="13"/>
        <v>11147.84</v>
      </c>
      <c r="H54" s="50" t="s">
        <v>191</v>
      </c>
    </row>
    <row r="55" spans="1:8">
      <c r="A55" s="9" t="s">
        <v>58</v>
      </c>
      <c r="B55" s="75">
        <v>0</v>
      </c>
      <c r="C55" s="75">
        <v>0</v>
      </c>
      <c r="D55" s="75">
        <f t="shared" si="8"/>
        <v>0</v>
      </c>
      <c r="E55" s="75">
        <v>0</v>
      </c>
      <c r="F55" s="75">
        <v>0</v>
      </c>
      <c r="G55" s="75">
        <f t="shared" si="13"/>
        <v>0</v>
      </c>
      <c r="H55" s="50" t="s">
        <v>192</v>
      </c>
    </row>
    <row r="56" spans="1:8">
      <c r="A56" s="9" t="s">
        <v>59</v>
      </c>
      <c r="B56" s="75">
        <v>0</v>
      </c>
      <c r="C56" s="75">
        <v>0</v>
      </c>
      <c r="D56" s="75">
        <f t="shared" si="8"/>
        <v>0</v>
      </c>
      <c r="E56" s="75">
        <v>0</v>
      </c>
      <c r="F56" s="75">
        <v>0</v>
      </c>
      <c r="G56" s="75">
        <f t="shared" si="13"/>
        <v>0</v>
      </c>
      <c r="H56" s="50" t="s">
        <v>193</v>
      </c>
    </row>
    <row r="57" spans="1:8">
      <c r="A57" s="9" t="s">
        <v>60</v>
      </c>
      <c r="B57" s="75">
        <v>0</v>
      </c>
      <c r="C57" s="75">
        <v>0</v>
      </c>
      <c r="D57" s="75">
        <f t="shared" si="8"/>
        <v>0</v>
      </c>
      <c r="E57" s="75">
        <v>0</v>
      </c>
      <c r="F57" s="75">
        <v>0</v>
      </c>
      <c r="G57" s="75">
        <f t="shared" si="13"/>
        <v>0</v>
      </c>
      <c r="H57" s="50" t="s">
        <v>194</v>
      </c>
    </row>
    <row r="58" spans="1:8">
      <c r="A58" s="8" t="s">
        <v>61</v>
      </c>
      <c r="B58" s="75">
        <f>SUM(B59:B61)</f>
        <v>0</v>
      </c>
      <c r="C58" s="75">
        <f t="shared" ref="C58:G58" si="14">SUM(C59:C61)</f>
        <v>0</v>
      </c>
      <c r="D58" s="75">
        <f t="shared" si="14"/>
        <v>0</v>
      </c>
      <c r="E58" s="75">
        <f t="shared" si="14"/>
        <v>0</v>
      </c>
      <c r="F58" s="75">
        <f t="shared" si="14"/>
        <v>0</v>
      </c>
      <c r="G58" s="75">
        <f t="shared" si="14"/>
        <v>0</v>
      </c>
    </row>
    <row r="59" spans="1:8">
      <c r="A59" s="9" t="s">
        <v>62</v>
      </c>
      <c r="B59" s="75">
        <v>0</v>
      </c>
      <c r="C59" s="75">
        <v>0</v>
      </c>
      <c r="D59" s="75">
        <f t="shared" si="8"/>
        <v>0</v>
      </c>
      <c r="E59" s="75">
        <v>0</v>
      </c>
      <c r="F59" s="75">
        <v>0</v>
      </c>
      <c r="G59" s="75">
        <f t="shared" ref="G59:G61" si="15">D59-E59</f>
        <v>0</v>
      </c>
      <c r="H59" s="51" t="s">
        <v>195</v>
      </c>
    </row>
    <row r="60" spans="1:8">
      <c r="A60" s="9" t="s">
        <v>63</v>
      </c>
      <c r="B60" s="75">
        <v>0</v>
      </c>
      <c r="C60" s="75">
        <v>0</v>
      </c>
      <c r="D60" s="75">
        <f t="shared" si="8"/>
        <v>0</v>
      </c>
      <c r="E60" s="75">
        <v>0</v>
      </c>
      <c r="F60" s="75">
        <v>0</v>
      </c>
      <c r="G60" s="75">
        <f t="shared" si="15"/>
        <v>0</v>
      </c>
      <c r="H60" s="51" t="s">
        <v>196</v>
      </c>
    </row>
    <row r="61" spans="1:8">
      <c r="A61" s="9" t="s">
        <v>64</v>
      </c>
      <c r="B61" s="75">
        <v>0</v>
      </c>
      <c r="C61" s="75">
        <v>0</v>
      </c>
      <c r="D61" s="75">
        <f t="shared" si="8"/>
        <v>0</v>
      </c>
      <c r="E61" s="75">
        <v>0</v>
      </c>
      <c r="F61" s="75">
        <v>0</v>
      </c>
      <c r="G61" s="75">
        <f t="shared" si="15"/>
        <v>0</v>
      </c>
      <c r="H61" s="51" t="s">
        <v>197</v>
      </c>
    </row>
    <row r="62" spans="1:8">
      <c r="A62" s="8" t="s">
        <v>65</v>
      </c>
      <c r="B62" s="75">
        <f>SUM(B63:B67,B69:B70)</f>
        <v>0</v>
      </c>
      <c r="C62" s="75">
        <f t="shared" ref="C62:G62" si="16">SUM(C63:C67,C69:C70)</f>
        <v>0</v>
      </c>
      <c r="D62" s="75">
        <f t="shared" si="16"/>
        <v>0</v>
      </c>
      <c r="E62" s="75">
        <f t="shared" si="16"/>
        <v>0</v>
      </c>
      <c r="F62" s="75">
        <f t="shared" si="16"/>
        <v>0</v>
      </c>
      <c r="G62" s="75">
        <f t="shared" si="16"/>
        <v>0</v>
      </c>
    </row>
    <row r="63" spans="1:8">
      <c r="A63" s="9" t="s">
        <v>66</v>
      </c>
      <c r="B63" s="75">
        <v>0</v>
      </c>
      <c r="C63" s="75">
        <v>0</v>
      </c>
      <c r="D63" s="75">
        <f t="shared" si="8"/>
        <v>0</v>
      </c>
      <c r="E63" s="75">
        <v>0</v>
      </c>
      <c r="F63" s="75">
        <v>0</v>
      </c>
      <c r="G63" s="75">
        <f t="shared" ref="G63:G70" si="17">D63-E63</f>
        <v>0</v>
      </c>
      <c r="H63" s="52" t="s">
        <v>198</v>
      </c>
    </row>
    <row r="64" spans="1:8">
      <c r="A64" s="9" t="s">
        <v>67</v>
      </c>
      <c r="B64" s="75">
        <v>0</v>
      </c>
      <c r="C64" s="75">
        <v>0</v>
      </c>
      <c r="D64" s="75">
        <f t="shared" si="8"/>
        <v>0</v>
      </c>
      <c r="E64" s="75">
        <v>0</v>
      </c>
      <c r="F64" s="75">
        <v>0</v>
      </c>
      <c r="G64" s="75">
        <f t="shared" si="17"/>
        <v>0</v>
      </c>
      <c r="H64" s="52" t="s">
        <v>199</v>
      </c>
    </row>
    <row r="65" spans="1:8">
      <c r="A65" s="9" t="s">
        <v>68</v>
      </c>
      <c r="B65" s="75">
        <v>0</v>
      </c>
      <c r="C65" s="75">
        <v>0</v>
      </c>
      <c r="D65" s="75">
        <f t="shared" si="8"/>
        <v>0</v>
      </c>
      <c r="E65" s="75">
        <v>0</v>
      </c>
      <c r="F65" s="75">
        <v>0</v>
      </c>
      <c r="G65" s="75">
        <f t="shared" si="17"/>
        <v>0</v>
      </c>
      <c r="H65" s="52" t="s">
        <v>200</v>
      </c>
    </row>
    <row r="66" spans="1:8">
      <c r="A66" s="9" t="s">
        <v>69</v>
      </c>
      <c r="B66" s="75">
        <v>0</v>
      </c>
      <c r="C66" s="75">
        <v>0</v>
      </c>
      <c r="D66" s="75">
        <f t="shared" si="8"/>
        <v>0</v>
      </c>
      <c r="E66" s="75">
        <v>0</v>
      </c>
      <c r="F66" s="75">
        <v>0</v>
      </c>
      <c r="G66" s="75">
        <f t="shared" si="17"/>
        <v>0</v>
      </c>
      <c r="H66" s="52" t="s">
        <v>201</v>
      </c>
    </row>
    <row r="67" spans="1:8">
      <c r="A67" s="9" t="s">
        <v>70</v>
      </c>
      <c r="B67" s="75">
        <v>0</v>
      </c>
      <c r="C67" s="75">
        <v>0</v>
      </c>
      <c r="D67" s="75">
        <f t="shared" si="8"/>
        <v>0</v>
      </c>
      <c r="E67" s="75">
        <v>0</v>
      </c>
      <c r="F67" s="75">
        <v>0</v>
      </c>
      <c r="G67" s="75">
        <f t="shared" si="17"/>
        <v>0</v>
      </c>
      <c r="H67" s="52" t="s">
        <v>202</v>
      </c>
    </row>
    <row r="68" spans="1:8">
      <c r="A68" s="9" t="s">
        <v>71</v>
      </c>
      <c r="B68" s="75">
        <v>0</v>
      </c>
      <c r="C68" s="75">
        <v>0</v>
      </c>
      <c r="D68" s="75">
        <f t="shared" si="8"/>
        <v>0</v>
      </c>
      <c r="E68" s="75">
        <v>0</v>
      </c>
      <c r="F68" s="75">
        <v>0</v>
      </c>
      <c r="G68" s="75">
        <f t="shared" si="17"/>
        <v>0</v>
      </c>
      <c r="H68" s="52"/>
    </row>
    <row r="69" spans="1:8">
      <c r="A69" s="9" t="s">
        <v>72</v>
      </c>
      <c r="B69" s="75">
        <v>0</v>
      </c>
      <c r="C69" s="75">
        <v>0</v>
      </c>
      <c r="D69" s="75">
        <f t="shared" si="8"/>
        <v>0</v>
      </c>
      <c r="E69" s="75">
        <v>0</v>
      </c>
      <c r="F69" s="75">
        <v>0</v>
      </c>
      <c r="G69" s="75">
        <f t="shared" si="17"/>
        <v>0</v>
      </c>
      <c r="H69" s="52" t="s">
        <v>203</v>
      </c>
    </row>
    <row r="70" spans="1:8">
      <c r="A70" s="9" t="s">
        <v>73</v>
      </c>
      <c r="B70" s="75">
        <v>0</v>
      </c>
      <c r="C70" s="75">
        <v>0</v>
      </c>
      <c r="D70" s="75">
        <f t="shared" si="8"/>
        <v>0</v>
      </c>
      <c r="E70" s="75">
        <v>0</v>
      </c>
      <c r="F70" s="75">
        <v>0</v>
      </c>
      <c r="G70" s="75">
        <f t="shared" si="17"/>
        <v>0</v>
      </c>
      <c r="H70" s="52" t="s">
        <v>204</v>
      </c>
    </row>
    <row r="71" spans="1:8">
      <c r="A71" s="8" t="s">
        <v>74</v>
      </c>
      <c r="B71" s="75">
        <f>SUM(B72:B74)</f>
        <v>0</v>
      </c>
      <c r="C71" s="75">
        <f t="shared" ref="C71:G71" si="18">SUM(C72:C74)</f>
        <v>0</v>
      </c>
      <c r="D71" s="75">
        <f t="shared" si="18"/>
        <v>0</v>
      </c>
      <c r="E71" s="75">
        <f t="shared" si="18"/>
        <v>0</v>
      </c>
      <c r="F71" s="75">
        <f t="shared" si="18"/>
        <v>0</v>
      </c>
      <c r="G71" s="75">
        <f t="shared" si="18"/>
        <v>0</v>
      </c>
    </row>
    <row r="72" spans="1:8">
      <c r="A72" s="9" t="s">
        <v>75</v>
      </c>
      <c r="B72" s="75">
        <v>0</v>
      </c>
      <c r="C72" s="75">
        <v>0</v>
      </c>
      <c r="D72" s="75">
        <f t="shared" si="8"/>
        <v>0</v>
      </c>
      <c r="E72" s="75">
        <v>0</v>
      </c>
      <c r="F72" s="75">
        <v>0</v>
      </c>
      <c r="G72" s="75">
        <f t="shared" ref="G72:G74" si="19">D72-E72</f>
        <v>0</v>
      </c>
      <c r="H72" s="53" t="s">
        <v>205</v>
      </c>
    </row>
    <row r="73" spans="1:8">
      <c r="A73" s="9" t="s">
        <v>76</v>
      </c>
      <c r="B73" s="75">
        <v>0</v>
      </c>
      <c r="C73" s="75">
        <v>0</v>
      </c>
      <c r="D73" s="75">
        <f t="shared" si="8"/>
        <v>0</v>
      </c>
      <c r="E73" s="75">
        <v>0</v>
      </c>
      <c r="F73" s="75">
        <v>0</v>
      </c>
      <c r="G73" s="75">
        <f t="shared" si="19"/>
        <v>0</v>
      </c>
      <c r="H73" s="53" t="s">
        <v>206</v>
      </c>
    </row>
    <row r="74" spans="1:8">
      <c r="A74" s="9" t="s">
        <v>77</v>
      </c>
      <c r="B74" s="75">
        <v>0</v>
      </c>
      <c r="C74" s="75">
        <v>0</v>
      </c>
      <c r="D74" s="75">
        <f t="shared" si="8"/>
        <v>0</v>
      </c>
      <c r="E74" s="75">
        <v>0</v>
      </c>
      <c r="F74" s="75">
        <v>0</v>
      </c>
      <c r="G74" s="75">
        <f t="shared" si="19"/>
        <v>0</v>
      </c>
      <c r="H74" s="53" t="s">
        <v>207</v>
      </c>
    </row>
    <row r="75" spans="1:8">
      <c r="A75" s="8" t="s">
        <v>78</v>
      </c>
      <c r="B75" s="75">
        <f>SUM(B76:B82)</f>
        <v>0</v>
      </c>
      <c r="C75" s="75">
        <f t="shared" ref="C75:G75" si="20">SUM(C76:C82)</f>
        <v>0</v>
      </c>
      <c r="D75" s="75">
        <f t="shared" si="20"/>
        <v>0</v>
      </c>
      <c r="E75" s="75">
        <f t="shared" si="20"/>
        <v>0</v>
      </c>
      <c r="F75" s="75">
        <f t="shared" si="20"/>
        <v>0</v>
      </c>
      <c r="G75" s="75">
        <f t="shared" si="20"/>
        <v>0</v>
      </c>
    </row>
    <row r="76" spans="1:8">
      <c r="A76" s="9" t="s">
        <v>79</v>
      </c>
      <c r="B76" s="75">
        <v>0</v>
      </c>
      <c r="C76" s="75">
        <v>0</v>
      </c>
      <c r="D76" s="75">
        <f t="shared" si="8"/>
        <v>0</v>
      </c>
      <c r="E76" s="75">
        <v>0</v>
      </c>
      <c r="F76" s="75">
        <v>0</v>
      </c>
      <c r="G76" s="75">
        <f t="shared" ref="G76:G82" si="21">D76-E76</f>
        <v>0</v>
      </c>
      <c r="H76" s="54" t="s">
        <v>208</v>
      </c>
    </row>
    <row r="77" spans="1:8">
      <c r="A77" s="9" t="s">
        <v>80</v>
      </c>
      <c r="B77" s="75">
        <v>0</v>
      </c>
      <c r="C77" s="75">
        <v>0</v>
      </c>
      <c r="D77" s="75">
        <f t="shared" si="8"/>
        <v>0</v>
      </c>
      <c r="E77" s="75">
        <v>0</v>
      </c>
      <c r="F77" s="75">
        <v>0</v>
      </c>
      <c r="G77" s="75">
        <f t="shared" si="21"/>
        <v>0</v>
      </c>
      <c r="H77" s="54" t="s">
        <v>209</v>
      </c>
    </row>
    <row r="78" spans="1:8">
      <c r="A78" s="9" t="s">
        <v>81</v>
      </c>
      <c r="B78" s="75">
        <v>0</v>
      </c>
      <c r="C78" s="75">
        <v>0</v>
      </c>
      <c r="D78" s="75">
        <f t="shared" si="8"/>
        <v>0</v>
      </c>
      <c r="E78" s="75">
        <v>0</v>
      </c>
      <c r="F78" s="75">
        <v>0</v>
      </c>
      <c r="G78" s="75">
        <f t="shared" si="21"/>
        <v>0</v>
      </c>
      <c r="H78" s="54" t="s">
        <v>210</v>
      </c>
    </row>
    <row r="79" spans="1:8">
      <c r="A79" s="9" t="s">
        <v>82</v>
      </c>
      <c r="B79" s="75">
        <v>0</v>
      </c>
      <c r="C79" s="75">
        <v>0</v>
      </c>
      <c r="D79" s="75">
        <f t="shared" si="8"/>
        <v>0</v>
      </c>
      <c r="E79" s="75">
        <v>0</v>
      </c>
      <c r="F79" s="75">
        <v>0</v>
      </c>
      <c r="G79" s="75">
        <f t="shared" si="21"/>
        <v>0</v>
      </c>
      <c r="H79" s="54" t="s">
        <v>211</v>
      </c>
    </row>
    <row r="80" spans="1:8">
      <c r="A80" s="9" t="s">
        <v>83</v>
      </c>
      <c r="B80" s="75">
        <v>0</v>
      </c>
      <c r="C80" s="75">
        <v>0</v>
      </c>
      <c r="D80" s="75">
        <f t="shared" si="8"/>
        <v>0</v>
      </c>
      <c r="E80" s="75">
        <v>0</v>
      </c>
      <c r="F80" s="75">
        <v>0</v>
      </c>
      <c r="G80" s="75">
        <f t="shared" si="21"/>
        <v>0</v>
      </c>
      <c r="H80" s="54" t="s">
        <v>212</v>
      </c>
    </row>
    <row r="81" spans="1:8">
      <c r="A81" s="9" t="s">
        <v>84</v>
      </c>
      <c r="B81" s="75">
        <v>0</v>
      </c>
      <c r="C81" s="75">
        <v>0</v>
      </c>
      <c r="D81" s="75">
        <f t="shared" si="8"/>
        <v>0</v>
      </c>
      <c r="E81" s="75">
        <v>0</v>
      </c>
      <c r="F81" s="75">
        <v>0</v>
      </c>
      <c r="G81" s="75">
        <f t="shared" si="21"/>
        <v>0</v>
      </c>
      <c r="H81" s="54" t="s">
        <v>213</v>
      </c>
    </row>
    <row r="82" spans="1:8">
      <c r="A82" s="9" t="s">
        <v>85</v>
      </c>
      <c r="B82" s="75">
        <v>0</v>
      </c>
      <c r="C82" s="75">
        <v>0</v>
      </c>
      <c r="D82" s="75">
        <f t="shared" si="8"/>
        <v>0</v>
      </c>
      <c r="E82" s="75">
        <v>0</v>
      </c>
      <c r="F82" s="75">
        <v>0</v>
      </c>
      <c r="G82" s="75">
        <f t="shared" si="21"/>
        <v>0</v>
      </c>
      <c r="H82" s="54" t="s">
        <v>214</v>
      </c>
    </row>
    <row r="83" spans="1:8">
      <c r="A83" s="10"/>
      <c r="B83" s="76"/>
      <c r="C83" s="76"/>
      <c r="D83" s="76"/>
      <c r="E83" s="76"/>
      <c r="F83" s="76"/>
      <c r="G83" s="76"/>
    </row>
    <row r="84" spans="1:8">
      <c r="A84" s="11" t="s">
        <v>86</v>
      </c>
      <c r="B84" s="74">
        <f>B85+B93+B103+B113+B123+B133+B137+B146+B150</f>
        <v>0</v>
      </c>
      <c r="C84" s="74">
        <f t="shared" ref="C84:G84" si="22">C85+C93+C103+C113+C123+C133+C137+C146+C150</f>
        <v>0</v>
      </c>
      <c r="D84" s="74">
        <f t="shared" si="22"/>
        <v>0</v>
      </c>
      <c r="E84" s="74">
        <f t="shared" si="22"/>
        <v>0</v>
      </c>
      <c r="F84" s="74">
        <f t="shared" si="22"/>
        <v>0</v>
      </c>
      <c r="G84" s="74">
        <f t="shared" si="22"/>
        <v>0</v>
      </c>
    </row>
    <row r="85" spans="1:8">
      <c r="A85" s="8" t="s">
        <v>13</v>
      </c>
      <c r="B85" s="75">
        <f>SUM(B86:B92)</f>
        <v>0</v>
      </c>
      <c r="C85" s="75">
        <f t="shared" ref="C85:G85" si="23">SUM(C86:C92)</f>
        <v>0</v>
      </c>
      <c r="D85" s="75">
        <f t="shared" si="23"/>
        <v>0</v>
      </c>
      <c r="E85" s="75">
        <f t="shared" si="23"/>
        <v>0</v>
      </c>
      <c r="F85" s="75">
        <f t="shared" si="23"/>
        <v>0</v>
      </c>
      <c r="G85" s="75">
        <f t="shared" si="23"/>
        <v>0</v>
      </c>
    </row>
    <row r="86" spans="1:8">
      <c r="A86" s="9" t="s">
        <v>14</v>
      </c>
      <c r="B86" s="75">
        <v>0</v>
      </c>
      <c r="C86" s="75">
        <v>0</v>
      </c>
      <c r="D86" s="75">
        <f t="shared" ref="D86:D92" si="24">B86+C86</f>
        <v>0</v>
      </c>
      <c r="E86" s="75">
        <v>0</v>
      </c>
      <c r="F86" s="75">
        <v>0</v>
      </c>
      <c r="G86" s="75">
        <f t="shared" ref="G86:G92" si="25">D86-E86</f>
        <v>0</v>
      </c>
      <c r="H86" s="55" t="s">
        <v>215</v>
      </c>
    </row>
    <row r="87" spans="1:8">
      <c r="A87" s="9" t="s">
        <v>15</v>
      </c>
      <c r="B87" s="75">
        <v>0</v>
      </c>
      <c r="C87" s="75">
        <v>0</v>
      </c>
      <c r="D87" s="75">
        <f t="shared" si="24"/>
        <v>0</v>
      </c>
      <c r="E87" s="75">
        <v>0</v>
      </c>
      <c r="F87" s="75">
        <v>0</v>
      </c>
      <c r="G87" s="75">
        <f t="shared" si="25"/>
        <v>0</v>
      </c>
      <c r="H87" s="55" t="s">
        <v>216</v>
      </c>
    </row>
    <row r="88" spans="1:8">
      <c r="A88" s="9" t="s">
        <v>16</v>
      </c>
      <c r="B88" s="75">
        <v>0</v>
      </c>
      <c r="C88" s="75">
        <v>0</v>
      </c>
      <c r="D88" s="75">
        <f t="shared" si="24"/>
        <v>0</v>
      </c>
      <c r="E88" s="75">
        <v>0</v>
      </c>
      <c r="F88" s="75">
        <v>0</v>
      </c>
      <c r="G88" s="75">
        <f t="shared" si="25"/>
        <v>0</v>
      </c>
      <c r="H88" s="55" t="s">
        <v>217</v>
      </c>
    </row>
    <row r="89" spans="1:8">
      <c r="A89" s="9" t="s">
        <v>17</v>
      </c>
      <c r="B89" s="75">
        <v>0</v>
      </c>
      <c r="C89" s="75">
        <v>0</v>
      </c>
      <c r="D89" s="75">
        <f t="shared" si="24"/>
        <v>0</v>
      </c>
      <c r="E89" s="75">
        <v>0</v>
      </c>
      <c r="F89" s="75">
        <v>0</v>
      </c>
      <c r="G89" s="75">
        <f t="shared" si="25"/>
        <v>0</v>
      </c>
      <c r="H89" s="55" t="s">
        <v>218</v>
      </c>
    </row>
    <row r="90" spans="1:8">
      <c r="A90" s="9" t="s">
        <v>18</v>
      </c>
      <c r="B90" s="75">
        <v>0</v>
      </c>
      <c r="C90" s="75">
        <v>0</v>
      </c>
      <c r="D90" s="75">
        <f t="shared" si="24"/>
        <v>0</v>
      </c>
      <c r="E90" s="75">
        <v>0</v>
      </c>
      <c r="F90" s="75">
        <v>0</v>
      </c>
      <c r="G90" s="75">
        <f t="shared" si="25"/>
        <v>0</v>
      </c>
      <c r="H90" s="55" t="s">
        <v>219</v>
      </c>
    </row>
    <row r="91" spans="1:8">
      <c r="A91" s="9" t="s">
        <v>19</v>
      </c>
      <c r="B91" s="75">
        <v>0</v>
      </c>
      <c r="C91" s="75">
        <v>0</v>
      </c>
      <c r="D91" s="75">
        <f t="shared" si="24"/>
        <v>0</v>
      </c>
      <c r="E91" s="75">
        <v>0</v>
      </c>
      <c r="F91" s="75">
        <v>0</v>
      </c>
      <c r="G91" s="75">
        <f t="shared" si="25"/>
        <v>0</v>
      </c>
      <c r="H91" s="55" t="s">
        <v>220</v>
      </c>
    </row>
    <row r="92" spans="1:8">
      <c r="A92" s="9" t="s">
        <v>20</v>
      </c>
      <c r="B92" s="75">
        <v>0</v>
      </c>
      <c r="C92" s="75">
        <v>0</v>
      </c>
      <c r="D92" s="75">
        <f t="shared" si="24"/>
        <v>0</v>
      </c>
      <c r="E92" s="75">
        <v>0</v>
      </c>
      <c r="F92" s="75">
        <v>0</v>
      </c>
      <c r="G92" s="75">
        <f t="shared" si="25"/>
        <v>0</v>
      </c>
      <c r="H92" s="55" t="s">
        <v>221</v>
      </c>
    </row>
    <row r="93" spans="1:8">
      <c r="A93" s="8" t="s">
        <v>21</v>
      </c>
      <c r="B93" s="75">
        <f>SUM(B94:B102)</f>
        <v>0</v>
      </c>
      <c r="C93" s="75">
        <f t="shared" ref="C93:G93" si="26">SUM(C94:C102)</f>
        <v>0</v>
      </c>
      <c r="D93" s="75">
        <f t="shared" si="26"/>
        <v>0</v>
      </c>
      <c r="E93" s="75">
        <f t="shared" si="26"/>
        <v>0</v>
      </c>
      <c r="F93" s="75">
        <f t="shared" si="26"/>
        <v>0</v>
      </c>
      <c r="G93" s="75">
        <f t="shared" si="26"/>
        <v>0</v>
      </c>
    </row>
    <row r="94" spans="1:8">
      <c r="A94" s="9" t="s">
        <v>22</v>
      </c>
      <c r="B94" s="75">
        <v>0</v>
      </c>
      <c r="C94" s="75">
        <v>0</v>
      </c>
      <c r="D94" s="75">
        <f t="shared" ref="D94:D102" si="27">B94+C94</f>
        <v>0</v>
      </c>
      <c r="E94" s="75">
        <v>0</v>
      </c>
      <c r="F94" s="75">
        <v>0</v>
      </c>
      <c r="G94" s="75">
        <f t="shared" ref="G94:G102" si="28">D94-E94</f>
        <v>0</v>
      </c>
      <c r="H94" s="56" t="s">
        <v>222</v>
      </c>
    </row>
    <row r="95" spans="1:8">
      <c r="A95" s="9" t="s">
        <v>23</v>
      </c>
      <c r="B95" s="75">
        <v>0</v>
      </c>
      <c r="C95" s="75">
        <v>0</v>
      </c>
      <c r="D95" s="75">
        <f t="shared" si="27"/>
        <v>0</v>
      </c>
      <c r="E95" s="75">
        <v>0</v>
      </c>
      <c r="F95" s="75">
        <v>0</v>
      </c>
      <c r="G95" s="75">
        <f t="shared" si="28"/>
        <v>0</v>
      </c>
      <c r="H95" s="56" t="s">
        <v>223</v>
      </c>
    </row>
    <row r="96" spans="1:8">
      <c r="A96" s="9" t="s">
        <v>24</v>
      </c>
      <c r="B96" s="75">
        <v>0</v>
      </c>
      <c r="C96" s="75">
        <v>0</v>
      </c>
      <c r="D96" s="75">
        <f t="shared" si="27"/>
        <v>0</v>
      </c>
      <c r="E96" s="75">
        <v>0</v>
      </c>
      <c r="F96" s="75">
        <v>0</v>
      </c>
      <c r="G96" s="75">
        <f t="shared" si="28"/>
        <v>0</v>
      </c>
      <c r="H96" s="56" t="s">
        <v>224</v>
      </c>
    </row>
    <row r="97" spans="1:8">
      <c r="A97" s="9" t="s">
        <v>25</v>
      </c>
      <c r="B97" s="75">
        <v>0</v>
      </c>
      <c r="C97" s="75">
        <v>0</v>
      </c>
      <c r="D97" s="75">
        <f t="shared" si="27"/>
        <v>0</v>
      </c>
      <c r="E97" s="75">
        <v>0</v>
      </c>
      <c r="F97" s="75">
        <v>0</v>
      </c>
      <c r="G97" s="75">
        <f t="shared" si="28"/>
        <v>0</v>
      </c>
      <c r="H97" s="56" t="s">
        <v>225</v>
      </c>
    </row>
    <row r="98" spans="1:8">
      <c r="A98" s="2" t="s">
        <v>26</v>
      </c>
      <c r="B98" s="75">
        <v>0</v>
      </c>
      <c r="C98" s="75">
        <v>0</v>
      </c>
      <c r="D98" s="75">
        <f t="shared" si="27"/>
        <v>0</v>
      </c>
      <c r="E98" s="75">
        <v>0</v>
      </c>
      <c r="F98" s="75">
        <v>0</v>
      </c>
      <c r="G98" s="75">
        <f t="shared" si="28"/>
        <v>0</v>
      </c>
      <c r="H98" s="56" t="s">
        <v>226</v>
      </c>
    </row>
    <row r="99" spans="1:8">
      <c r="A99" s="9" t="s">
        <v>27</v>
      </c>
      <c r="B99" s="75">
        <v>0</v>
      </c>
      <c r="C99" s="75">
        <v>0</v>
      </c>
      <c r="D99" s="75">
        <f t="shared" si="27"/>
        <v>0</v>
      </c>
      <c r="E99" s="75">
        <v>0</v>
      </c>
      <c r="F99" s="75">
        <v>0</v>
      </c>
      <c r="G99" s="75">
        <f t="shared" si="28"/>
        <v>0</v>
      </c>
      <c r="H99" s="56" t="s">
        <v>227</v>
      </c>
    </row>
    <row r="100" spans="1:8">
      <c r="A100" s="9" t="s">
        <v>28</v>
      </c>
      <c r="B100" s="75">
        <v>0</v>
      </c>
      <c r="C100" s="75">
        <v>0</v>
      </c>
      <c r="D100" s="75">
        <f t="shared" si="27"/>
        <v>0</v>
      </c>
      <c r="E100" s="75">
        <v>0</v>
      </c>
      <c r="F100" s="75">
        <v>0</v>
      </c>
      <c r="G100" s="75">
        <f t="shared" si="28"/>
        <v>0</v>
      </c>
      <c r="H100" s="56" t="s">
        <v>228</v>
      </c>
    </row>
    <row r="101" spans="1:8">
      <c r="A101" s="9" t="s">
        <v>29</v>
      </c>
      <c r="B101" s="75">
        <v>0</v>
      </c>
      <c r="C101" s="75">
        <v>0</v>
      </c>
      <c r="D101" s="75">
        <f t="shared" si="27"/>
        <v>0</v>
      </c>
      <c r="E101" s="75">
        <v>0</v>
      </c>
      <c r="F101" s="75">
        <v>0</v>
      </c>
      <c r="G101" s="75">
        <f t="shared" si="28"/>
        <v>0</v>
      </c>
      <c r="H101" s="56" t="s">
        <v>229</v>
      </c>
    </row>
    <row r="102" spans="1:8">
      <c r="A102" s="9" t="s">
        <v>30</v>
      </c>
      <c r="B102" s="75">
        <v>0</v>
      </c>
      <c r="C102" s="75">
        <v>0</v>
      </c>
      <c r="D102" s="75">
        <f t="shared" si="27"/>
        <v>0</v>
      </c>
      <c r="E102" s="75">
        <v>0</v>
      </c>
      <c r="F102" s="75">
        <v>0</v>
      </c>
      <c r="G102" s="75">
        <f t="shared" si="28"/>
        <v>0</v>
      </c>
      <c r="H102" s="56" t="s">
        <v>230</v>
      </c>
    </row>
    <row r="103" spans="1:8">
      <c r="A103" s="8" t="s">
        <v>31</v>
      </c>
      <c r="B103" s="75">
        <f>SUM(B104:B112)</f>
        <v>0</v>
      </c>
      <c r="C103" s="75">
        <f t="shared" ref="C103:G103" si="29">SUM(C104:C112)</f>
        <v>0</v>
      </c>
      <c r="D103" s="75">
        <f t="shared" si="29"/>
        <v>0</v>
      </c>
      <c r="E103" s="75">
        <f t="shared" si="29"/>
        <v>0</v>
      </c>
      <c r="F103" s="75">
        <f t="shared" si="29"/>
        <v>0</v>
      </c>
      <c r="G103" s="75">
        <f t="shared" si="29"/>
        <v>0</v>
      </c>
    </row>
    <row r="104" spans="1:8">
      <c r="A104" s="9" t="s">
        <v>32</v>
      </c>
      <c r="B104" s="75">
        <v>0</v>
      </c>
      <c r="C104" s="75">
        <v>0</v>
      </c>
      <c r="D104" s="75">
        <f t="shared" ref="D104:D112" si="30">B104+C104</f>
        <v>0</v>
      </c>
      <c r="E104" s="75">
        <v>0</v>
      </c>
      <c r="F104" s="75">
        <v>0</v>
      </c>
      <c r="G104" s="75">
        <f t="shared" ref="G104:G112" si="31">D104-E104</f>
        <v>0</v>
      </c>
      <c r="H104" s="57" t="s">
        <v>231</v>
      </c>
    </row>
    <row r="105" spans="1:8">
      <c r="A105" s="9" t="s">
        <v>33</v>
      </c>
      <c r="B105" s="75">
        <v>0</v>
      </c>
      <c r="C105" s="75">
        <v>0</v>
      </c>
      <c r="D105" s="75">
        <f t="shared" si="30"/>
        <v>0</v>
      </c>
      <c r="E105" s="75">
        <v>0</v>
      </c>
      <c r="F105" s="75">
        <v>0</v>
      </c>
      <c r="G105" s="75">
        <f t="shared" si="31"/>
        <v>0</v>
      </c>
      <c r="H105" s="57" t="s">
        <v>232</v>
      </c>
    </row>
    <row r="106" spans="1:8">
      <c r="A106" s="9" t="s">
        <v>34</v>
      </c>
      <c r="B106" s="75">
        <v>0</v>
      </c>
      <c r="C106" s="75">
        <v>0</v>
      </c>
      <c r="D106" s="75">
        <f t="shared" si="30"/>
        <v>0</v>
      </c>
      <c r="E106" s="75">
        <v>0</v>
      </c>
      <c r="F106" s="75">
        <v>0</v>
      </c>
      <c r="G106" s="75">
        <f t="shared" si="31"/>
        <v>0</v>
      </c>
      <c r="H106" s="57" t="s">
        <v>233</v>
      </c>
    </row>
    <row r="107" spans="1:8">
      <c r="A107" s="9" t="s">
        <v>35</v>
      </c>
      <c r="B107" s="75">
        <v>0</v>
      </c>
      <c r="C107" s="75">
        <v>0</v>
      </c>
      <c r="D107" s="75">
        <f t="shared" si="30"/>
        <v>0</v>
      </c>
      <c r="E107" s="75">
        <v>0</v>
      </c>
      <c r="F107" s="75">
        <v>0</v>
      </c>
      <c r="G107" s="75">
        <f t="shared" si="31"/>
        <v>0</v>
      </c>
      <c r="H107" s="57" t="s">
        <v>234</v>
      </c>
    </row>
    <row r="108" spans="1:8">
      <c r="A108" s="9" t="s">
        <v>36</v>
      </c>
      <c r="B108" s="75">
        <v>0</v>
      </c>
      <c r="C108" s="75">
        <v>0</v>
      </c>
      <c r="D108" s="75">
        <f t="shared" si="30"/>
        <v>0</v>
      </c>
      <c r="E108" s="75">
        <v>0</v>
      </c>
      <c r="F108" s="75">
        <v>0</v>
      </c>
      <c r="G108" s="75">
        <f t="shared" si="31"/>
        <v>0</v>
      </c>
      <c r="H108" s="57" t="s">
        <v>235</v>
      </c>
    </row>
    <row r="109" spans="1:8">
      <c r="A109" s="9" t="s">
        <v>37</v>
      </c>
      <c r="B109" s="75">
        <v>0</v>
      </c>
      <c r="C109" s="75">
        <v>0</v>
      </c>
      <c r="D109" s="75">
        <f t="shared" si="30"/>
        <v>0</v>
      </c>
      <c r="E109" s="75">
        <v>0</v>
      </c>
      <c r="F109" s="75">
        <v>0</v>
      </c>
      <c r="G109" s="75">
        <f t="shared" si="31"/>
        <v>0</v>
      </c>
      <c r="H109" s="57" t="s">
        <v>236</v>
      </c>
    </row>
    <row r="110" spans="1:8">
      <c r="A110" s="9" t="s">
        <v>38</v>
      </c>
      <c r="B110" s="75">
        <v>0</v>
      </c>
      <c r="C110" s="75">
        <v>0</v>
      </c>
      <c r="D110" s="75">
        <f t="shared" si="30"/>
        <v>0</v>
      </c>
      <c r="E110" s="75">
        <v>0</v>
      </c>
      <c r="F110" s="75">
        <v>0</v>
      </c>
      <c r="G110" s="75">
        <f t="shared" si="31"/>
        <v>0</v>
      </c>
      <c r="H110" s="57" t="s">
        <v>237</v>
      </c>
    </row>
    <row r="111" spans="1:8">
      <c r="A111" s="9" t="s">
        <v>39</v>
      </c>
      <c r="B111" s="75">
        <v>0</v>
      </c>
      <c r="C111" s="75">
        <v>0</v>
      </c>
      <c r="D111" s="75">
        <f t="shared" si="30"/>
        <v>0</v>
      </c>
      <c r="E111" s="75">
        <v>0</v>
      </c>
      <c r="F111" s="75">
        <v>0</v>
      </c>
      <c r="G111" s="75">
        <f t="shared" si="31"/>
        <v>0</v>
      </c>
      <c r="H111" s="57" t="s">
        <v>238</v>
      </c>
    </row>
    <row r="112" spans="1:8">
      <c r="A112" s="9" t="s">
        <v>40</v>
      </c>
      <c r="B112" s="75">
        <v>0</v>
      </c>
      <c r="C112" s="75">
        <v>0</v>
      </c>
      <c r="D112" s="75">
        <f t="shared" si="30"/>
        <v>0</v>
      </c>
      <c r="E112" s="75">
        <v>0</v>
      </c>
      <c r="F112" s="75">
        <v>0</v>
      </c>
      <c r="G112" s="75">
        <f t="shared" si="31"/>
        <v>0</v>
      </c>
      <c r="H112" s="57" t="s">
        <v>239</v>
      </c>
    </row>
    <row r="113" spans="1:8">
      <c r="A113" s="8" t="s">
        <v>41</v>
      </c>
      <c r="B113" s="75">
        <f>SUM(B114:B122)</f>
        <v>0</v>
      </c>
      <c r="C113" s="75">
        <f t="shared" ref="C113:G113" si="32">SUM(C114:C122)</f>
        <v>0</v>
      </c>
      <c r="D113" s="75">
        <f t="shared" si="32"/>
        <v>0</v>
      </c>
      <c r="E113" s="75">
        <f t="shared" si="32"/>
        <v>0</v>
      </c>
      <c r="F113" s="75">
        <f t="shared" si="32"/>
        <v>0</v>
      </c>
      <c r="G113" s="75">
        <f t="shared" si="32"/>
        <v>0</v>
      </c>
    </row>
    <row r="114" spans="1:8">
      <c r="A114" s="9" t="s">
        <v>42</v>
      </c>
      <c r="B114" s="75">
        <v>0</v>
      </c>
      <c r="C114" s="75">
        <v>0</v>
      </c>
      <c r="D114" s="75">
        <f t="shared" ref="D114:D122" si="33">B114+C114</f>
        <v>0</v>
      </c>
      <c r="E114" s="75">
        <v>0</v>
      </c>
      <c r="F114" s="75">
        <v>0</v>
      </c>
      <c r="G114" s="75">
        <f t="shared" ref="G114:G122" si="34">D114-E114</f>
        <v>0</v>
      </c>
      <c r="H114" s="58" t="s">
        <v>240</v>
      </c>
    </row>
    <row r="115" spans="1:8">
      <c r="A115" s="9" t="s">
        <v>43</v>
      </c>
      <c r="B115" s="75">
        <v>0</v>
      </c>
      <c r="C115" s="75">
        <v>0</v>
      </c>
      <c r="D115" s="75">
        <f t="shared" si="33"/>
        <v>0</v>
      </c>
      <c r="E115" s="75">
        <v>0</v>
      </c>
      <c r="F115" s="75">
        <v>0</v>
      </c>
      <c r="G115" s="75">
        <f t="shared" si="34"/>
        <v>0</v>
      </c>
      <c r="H115" s="58" t="s">
        <v>241</v>
      </c>
    </row>
    <row r="116" spans="1:8">
      <c r="A116" s="9" t="s">
        <v>44</v>
      </c>
      <c r="B116" s="75">
        <v>0</v>
      </c>
      <c r="C116" s="75">
        <v>0</v>
      </c>
      <c r="D116" s="75">
        <f t="shared" si="33"/>
        <v>0</v>
      </c>
      <c r="E116" s="75">
        <v>0</v>
      </c>
      <c r="F116" s="75">
        <v>0</v>
      </c>
      <c r="G116" s="75">
        <f t="shared" si="34"/>
        <v>0</v>
      </c>
      <c r="H116" s="58" t="s">
        <v>242</v>
      </c>
    </row>
    <row r="117" spans="1:8">
      <c r="A117" s="9" t="s">
        <v>45</v>
      </c>
      <c r="B117" s="75">
        <v>0</v>
      </c>
      <c r="C117" s="75">
        <v>0</v>
      </c>
      <c r="D117" s="75">
        <f t="shared" si="33"/>
        <v>0</v>
      </c>
      <c r="E117" s="75">
        <v>0</v>
      </c>
      <c r="F117" s="75">
        <v>0</v>
      </c>
      <c r="G117" s="75">
        <f t="shared" si="34"/>
        <v>0</v>
      </c>
      <c r="H117" s="58" t="s">
        <v>243</v>
      </c>
    </row>
    <row r="118" spans="1:8">
      <c r="A118" s="9" t="s">
        <v>46</v>
      </c>
      <c r="B118" s="75">
        <v>0</v>
      </c>
      <c r="C118" s="75">
        <v>0</v>
      </c>
      <c r="D118" s="75">
        <f t="shared" si="33"/>
        <v>0</v>
      </c>
      <c r="E118" s="75">
        <v>0</v>
      </c>
      <c r="F118" s="75">
        <v>0</v>
      </c>
      <c r="G118" s="75">
        <f t="shared" si="34"/>
        <v>0</v>
      </c>
      <c r="H118" s="58" t="s">
        <v>244</v>
      </c>
    </row>
    <row r="119" spans="1:8">
      <c r="A119" s="9" t="s">
        <v>47</v>
      </c>
      <c r="B119" s="75">
        <v>0</v>
      </c>
      <c r="C119" s="75">
        <v>0</v>
      </c>
      <c r="D119" s="75">
        <f t="shared" si="33"/>
        <v>0</v>
      </c>
      <c r="E119" s="75">
        <v>0</v>
      </c>
      <c r="F119" s="75">
        <v>0</v>
      </c>
      <c r="G119" s="75">
        <f t="shared" si="34"/>
        <v>0</v>
      </c>
      <c r="H119" s="58" t="s">
        <v>245</v>
      </c>
    </row>
    <row r="120" spans="1:8">
      <c r="A120" s="9" t="s">
        <v>48</v>
      </c>
      <c r="B120" s="75">
        <v>0</v>
      </c>
      <c r="C120" s="75">
        <v>0</v>
      </c>
      <c r="D120" s="75">
        <f t="shared" si="33"/>
        <v>0</v>
      </c>
      <c r="E120" s="75">
        <v>0</v>
      </c>
      <c r="F120" s="75">
        <v>0</v>
      </c>
      <c r="G120" s="75">
        <f t="shared" si="34"/>
        <v>0</v>
      </c>
      <c r="H120" s="59"/>
    </row>
    <row r="121" spans="1:8">
      <c r="A121" s="9" t="s">
        <v>49</v>
      </c>
      <c r="B121" s="75">
        <v>0</v>
      </c>
      <c r="C121" s="75">
        <v>0</v>
      </c>
      <c r="D121" s="75">
        <f t="shared" si="33"/>
        <v>0</v>
      </c>
      <c r="E121" s="75">
        <v>0</v>
      </c>
      <c r="F121" s="75">
        <v>0</v>
      </c>
      <c r="G121" s="75">
        <f t="shared" si="34"/>
        <v>0</v>
      </c>
      <c r="H121" s="59"/>
    </row>
    <row r="122" spans="1:8">
      <c r="A122" s="9" t="s">
        <v>50</v>
      </c>
      <c r="B122" s="75">
        <v>0</v>
      </c>
      <c r="C122" s="75">
        <v>0</v>
      </c>
      <c r="D122" s="75">
        <f t="shared" si="33"/>
        <v>0</v>
      </c>
      <c r="E122" s="75">
        <v>0</v>
      </c>
      <c r="F122" s="75">
        <v>0</v>
      </c>
      <c r="G122" s="75">
        <f t="shared" si="34"/>
        <v>0</v>
      </c>
      <c r="H122" s="58" t="s">
        <v>246</v>
      </c>
    </row>
    <row r="123" spans="1:8">
      <c r="A123" s="8" t="s">
        <v>51</v>
      </c>
      <c r="B123" s="75">
        <f>SUM(B124:B132)</f>
        <v>0</v>
      </c>
      <c r="C123" s="75">
        <f t="shared" ref="C123:G123" si="35">SUM(C124:C132)</f>
        <v>0</v>
      </c>
      <c r="D123" s="75">
        <f t="shared" si="35"/>
        <v>0</v>
      </c>
      <c r="E123" s="75">
        <f t="shared" si="35"/>
        <v>0</v>
      </c>
      <c r="F123" s="75">
        <f t="shared" si="35"/>
        <v>0</v>
      </c>
      <c r="G123" s="75">
        <f t="shared" si="35"/>
        <v>0</v>
      </c>
    </row>
    <row r="124" spans="1:8">
      <c r="A124" s="9" t="s">
        <v>52</v>
      </c>
      <c r="B124" s="75">
        <v>0</v>
      </c>
      <c r="C124" s="75">
        <v>0</v>
      </c>
      <c r="D124" s="75">
        <f t="shared" ref="D124:D132" si="36">B124+C124</f>
        <v>0</v>
      </c>
      <c r="E124" s="75">
        <v>0</v>
      </c>
      <c r="F124" s="75">
        <v>0</v>
      </c>
      <c r="G124" s="75">
        <f t="shared" ref="G124:G132" si="37">D124-E124</f>
        <v>0</v>
      </c>
      <c r="H124" s="60" t="s">
        <v>247</v>
      </c>
    </row>
    <row r="125" spans="1:8">
      <c r="A125" s="9" t="s">
        <v>53</v>
      </c>
      <c r="B125" s="75">
        <v>0</v>
      </c>
      <c r="C125" s="75">
        <v>0</v>
      </c>
      <c r="D125" s="75">
        <f t="shared" si="36"/>
        <v>0</v>
      </c>
      <c r="E125" s="75">
        <v>0</v>
      </c>
      <c r="F125" s="75">
        <v>0</v>
      </c>
      <c r="G125" s="75">
        <f t="shared" si="37"/>
        <v>0</v>
      </c>
      <c r="H125" s="60" t="s">
        <v>248</v>
      </c>
    </row>
    <row r="126" spans="1:8">
      <c r="A126" s="9" t="s">
        <v>54</v>
      </c>
      <c r="B126" s="75">
        <v>0</v>
      </c>
      <c r="C126" s="75">
        <v>0</v>
      </c>
      <c r="D126" s="75">
        <f t="shared" si="36"/>
        <v>0</v>
      </c>
      <c r="E126" s="75">
        <v>0</v>
      </c>
      <c r="F126" s="75">
        <v>0</v>
      </c>
      <c r="G126" s="75">
        <f t="shared" si="37"/>
        <v>0</v>
      </c>
      <c r="H126" s="60" t="s">
        <v>249</v>
      </c>
    </row>
    <row r="127" spans="1:8">
      <c r="A127" s="9" t="s">
        <v>55</v>
      </c>
      <c r="B127" s="75">
        <v>0</v>
      </c>
      <c r="C127" s="75">
        <v>0</v>
      </c>
      <c r="D127" s="75">
        <f t="shared" si="36"/>
        <v>0</v>
      </c>
      <c r="E127" s="75">
        <v>0</v>
      </c>
      <c r="F127" s="75">
        <v>0</v>
      </c>
      <c r="G127" s="75">
        <f t="shared" si="37"/>
        <v>0</v>
      </c>
      <c r="H127" s="60" t="s">
        <v>250</v>
      </c>
    </row>
    <row r="128" spans="1:8">
      <c r="A128" s="9" t="s">
        <v>56</v>
      </c>
      <c r="B128" s="75">
        <v>0</v>
      </c>
      <c r="C128" s="75">
        <v>0</v>
      </c>
      <c r="D128" s="75">
        <f t="shared" si="36"/>
        <v>0</v>
      </c>
      <c r="E128" s="75">
        <v>0</v>
      </c>
      <c r="F128" s="75">
        <v>0</v>
      </c>
      <c r="G128" s="75">
        <f t="shared" si="37"/>
        <v>0</v>
      </c>
      <c r="H128" s="60" t="s">
        <v>251</v>
      </c>
    </row>
    <row r="129" spans="1:8">
      <c r="A129" s="9" t="s">
        <v>57</v>
      </c>
      <c r="B129" s="75">
        <v>0</v>
      </c>
      <c r="C129" s="75">
        <v>0</v>
      </c>
      <c r="D129" s="75">
        <f t="shared" si="36"/>
        <v>0</v>
      </c>
      <c r="E129" s="75">
        <v>0</v>
      </c>
      <c r="F129" s="75">
        <v>0</v>
      </c>
      <c r="G129" s="75">
        <f t="shared" si="37"/>
        <v>0</v>
      </c>
      <c r="H129" s="60" t="s">
        <v>252</v>
      </c>
    </row>
    <row r="130" spans="1:8">
      <c r="A130" s="9" t="s">
        <v>58</v>
      </c>
      <c r="B130" s="75">
        <v>0</v>
      </c>
      <c r="C130" s="75">
        <v>0</v>
      </c>
      <c r="D130" s="75">
        <f t="shared" si="36"/>
        <v>0</v>
      </c>
      <c r="E130" s="75">
        <v>0</v>
      </c>
      <c r="F130" s="75">
        <v>0</v>
      </c>
      <c r="G130" s="75">
        <f t="shared" si="37"/>
        <v>0</v>
      </c>
      <c r="H130" s="60" t="s">
        <v>253</v>
      </c>
    </row>
    <row r="131" spans="1:8">
      <c r="A131" s="9" t="s">
        <v>59</v>
      </c>
      <c r="B131" s="75">
        <v>0</v>
      </c>
      <c r="C131" s="75">
        <v>0</v>
      </c>
      <c r="D131" s="75">
        <f t="shared" si="36"/>
        <v>0</v>
      </c>
      <c r="E131" s="75">
        <v>0</v>
      </c>
      <c r="F131" s="75">
        <v>0</v>
      </c>
      <c r="G131" s="75">
        <f t="shared" si="37"/>
        <v>0</v>
      </c>
      <c r="H131" s="60" t="s">
        <v>254</v>
      </c>
    </row>
    <row r="132" spans="1:8">
      <c r="A132" s="9" t="s">
        <v>60</v>
      </c>
      <c r="B132" s="75">
        <v>0</v>
      </c>
      <c r="C132" s="75">
        <v>0</v>
      </c>
      <c r="D132" s="75">
        <f t="shared" si="36"/>
        <v>0</v>
      </c>
      <c r="E132" s="75">
        <v>0</v>
      </c>
      <c r="F132" s="75">
        <v>0</v>
      </c>
      <c r="G132" s="75">
        <f t="shared" si="37"/>
        <v>0</v>
      </c>
      <c r="H132" s="60" t="s">
        <v>255</v>
      </c>
    </row>
    <row r="133" spans="1:8">
      <c r="A133" s="8" t="s">
        <v>61</v>
      </c>
      <c r="B133" s="75">
        <f>SUM(B134:B136)</f>
        <v>0</v>
      </c>
      <c r="C133" s="75">
        <f t="shared" ref="C133:G133" si="38">SUM(C134:C136)</f>
        <v>0</v>
      </c>
      <c r="D133" s="75">
        <f t="shared" si="38"/>
        <v>0</v>
      </c>
      <c r="E133" s="75">
        <f t="shared" si="38"/>
        <v>0</v>
      </c>
      <c r="F133" s="75">
        <f t="shared" si="38"/>
        <v>0</v>
      </c>
      <c r="G133" s="75">
        <f t="shared" si="38"/>
        <v>0</v>
      </c>
    </row>
    <row r="134" spans="1:8">
      <c r="A134" s="9" t="s">
        <v>62</v>
      </c>
      <c r="B134" s="75">
        <v>0</v>
      </c>
      <c r="C134" s="75">
        <v>0</v>
      </c>
      <c r="D134" s="75">
        <f t="shared" ref="D134:D157" si="39">B134+C134</f>
        <v>0</v>
      </c>
      <c r="E134" s="75">
        <v>0</v>
      </c>
      <c r="F134" s="75">
        <v>0</v>
      </c>
      <c r="G134" s="75">
        <f t="shared" ref="G134:G136" si="40">D134-E134</f>
        <v>0</v>
      </c>
      <c r="H134" s="61" t="s">
        <v>256</v>
      </c>
    </row>
    <row r="135" spans="1:8">
      <c r="A135" s="9" t="s">
        <v>63</v>
      </c>
      <c r="B135" s="75">
        <v>0</v>
      </c>
      <c r="C135" s="75">
        <v>0</v>
      </c>
      <c r="D135" s="75">
        <f t="shared" si="39"/>
        <v>0</v>
      </c>
      <c r="E135" s="75">
        <v>0</v>
      </c>
      <c r="F135" s="75">
        <v>0</v>
      </c>
      <c r="G135" s="75">
        <f t="shared" si="40"/>
        <v>0</v>
      </c>
      <c r="H135" s="61" t="s">
        <v>257</v>
      </c>
    </row>
    <row r="136" spans="1:8">
      <c r="A136" s="9" t="s">
        <v>64</v>
      </c>
      <c r="B136" s="75">
        <v>0</v>
      </c>
      <c r="C136" s="75">
        <v>0</v>
      </c>
      <c r="D136" s="75">
        <f t="shared" si="39"/>
        <v>0</v>
      </c>
      <c r="E136" s="75">
        <v>0</v>
      </c>
      <c r="F136" s="75">
        <v>0</v>
      </c>
      <c r="G136" s="75">
        <f t="shared" si="40"/>
        <v>0</v>
      </c>
      <c r="H136" s="61" t="s">
        <v>258</v>
      </c>
    </row>
    <row r="137" spans="1:8">
      <c r="A137" s="8" t="s">
        <v>65</v>
      </c>
      <c r="B137" s="75">
        <f>SUM(B138:B142,B144:B145)</f>
        <v>0</v>
      </c>
      <c r="C137" s="75">
        <f t="shared" ref="C137:G137" si="41">SUM(C138:C142,C144:C145)</f>
        <v>0</v>
      </c>
      <c r="D137" s="75">
        <f t="shared" si="41"/>
        <v>0</v>
      </c>
      <c r="E137" s="75">
        <f t="shared" si="41"/>
        <v>0</v>
      </c>
      <c r="F137" s="75">
        <f t="shared" si="41"/>
        <v>0</v>
      </c>
      <c r="G137" s="75">
        <f t="shared" si="41"/>
        <v>0</v>
      </c>
    </row>
    <row r="138" spans="1:8">
      <c r="A138" s="9" t="s">
        <v>66</v>
      </c>
      <c r="B138" s="75">
        <v>0</v>
      </c>
      <c r="C138" s="75">
        <v>0</v>
      </c>
      <c r="D138" s="75">
        <f t="shared" si="39"/>
        <v>0</v>
      </c>
      <c r="E138" s="75">
        <v>0</v>
      </c>
      <c r="F138" s="75">
        <v>0</v>
      </c>
      <c r="G138" s="75">
        <f t="shared" ref="G138:G145" si="42">D138-E138</f>
        <v>0</v>
      </c>
      <c r="H138" s="62" t="s">
        <v>259</v>
      </c>
    </row>
    <row r="139" spans="1:8">
      <c r="A139" s="9" t="s">
        <v>67</v>
      </c>
      <c r="B139" s="75">
        <v>0</v>
      </c>
      <c r="C139" s="75">
        <v>0</v>
      </c>
      <c r="D139" s="75">
        <f t="shared" si="39"/>
        <v>0</v>
      </c>
      <c r="E139" s="75">
        <v>0</v>
      </c>
      <c r="F139" s="75">
        <v>0</v>
      </c>
      <c r="G139" s="75">
        <f t="shared" si="42"/>
        <v>0</v>
      </c>
      <c r="H139" s="62" t="s">
        <v>260</v>
      </c>
    </row>
    <row r="140" spans="1:8">
      <c r="A140" s="9" t="s">
        <v>68</v>
      </c>
      <c r="B140" s="75">
        <v>0</v>
      </c>
      <c r="C140" s="75">
        <v>0</v>
      </c>
      <c r="D140" s="75">
        <f t="shared" si="39"/>
        <v>0</v>
      </c>
      <c r="E140" s="75">
        <v>0</v>
      </c>
      <c r="F140" s="75">
        <v>0</v>
      </c>
      <c r="G140" s="75">
        <f t="shared" si="42"/>
        <v>0</v>
      </c>
      <c r="H140" s="62" t="s">
        <v>261</v>
      </c>
    </row>
    <row r="141" spans="1:8">
      <c r="A141" s="9" t="s">
        <v>69</v>
      </c>
      <c r="B141" s="75">
        <v>0</v>
      </c>
      <c r="C141" s="75">
        <v>0</v>
      </c>
      <c r="D141" s="75">
        <f t="shared" si="39"/>
        <v>0</v>
      </c>
      <c r="E141" s="75">
        <v>0</v>
      </c>
      <c r="F141" s="75">
        <v>0</v>
      </c>
      <c r="G141" s="75">
        <f t="shared" si="42"/>
        <v>0</v>
      </c>
      <c r="H141" s="62" t="s">
        <v>262</v>
      </c>
    </row>
    <row r="142" spans="1:8">
      <c r="A142" s="9" t="s">
        <v>70</v>
      </c>
      <c r="B142" s="75">
        <v>0</v>
      </c>
      <c r="C142" s="75">
        <v>0</v>
      </c>
      <c r="D142" s="75">
        <f t="shared" si="39"/>
        <v>0</v>
      </c>
      <c r="E142" s="75">
        <v>0</v>
      </c>
      <c r="F142" s="75">
        <v>0</v>
      </c>
      <c r="G142" s="75">
        <f t="shared" si="42"/>
        <v>0</v>
      </c>
      <c r="H142" s="62" t="s">
        <v>263</v>
      </c>
    </row>
    <row r="143" spans="1:8">
      <c r="A143" s="9" t="s">
        <v>71</v>
      </c>
      <c r="B143" s="75">
        <v>0</v>
      </c>
      <c r="C143" s="75">
        <v>0</v>
      </c>
      <c r="D143" s="75">
        <f t="shared" si="39"/>
        <v>0</v>
      </c>
      <c r="E143" s="75">
        <v>0</v>
      </c>
      <c r="F143" s="75">
        <v>0</v>
      </c>
      <c r="G143" s="75">
        <f t="shared" si="42"/>
        <v>0</v>
      </c>
      <c r="H143" s="62"/>
    </row>
    <row r="144" spans="1:8">
      <c r="A144" s="9" t="s">
        <v>72</v>
      </c>
      <c r="B144" s="75">
        <v>0</v>
      </c>
      <c r="C144" s="75">
        <v>0</v>
      </c>
      <c r="D144" s="75">
        <f t="shared" si="39"/>
        <v>0</v>
      </c>
      <c r="E144" s="75">
        <v>0</v>
      </c>
      <c r="F144" s="75">
        <v>0</v>
      </c>
      <c r="G144" s="75">
        <f t="shared" si="42"/>
        <v>0</v>
      </c>
      <c r="H144" s="62" t="s">
        <v>264</v>
      </c>
    </row>
    <row r="145" spans="1:8">
      <c r="A145" s="9" t="s">
        <v>73</v>
      </c>
      <c r="B145" s="75">
        <v>0</v>
      </c>
      <c r="C145" s="75">
        <v>0</v>
      </c>
      <c r="D145" s="75">
        <f t="shared" si="39"/>
        <v>0</v>
      </c>
      <c r="E145" s="75">
        <v>0</v>
      </c>
      <c r="F145" s="75">
        <v>0</v>
      </c>
      <c r="G145" s="75">
        <f t="shared" si="42"/>
        <v>0</v>
      </c>
      <c r="H145" s="62" t="s">
        <v>265</v>
      </c>
    </row>
    <row r="146" spans="1:8">
      <c r="A146" s="8" t="s">
        <v>74</v>
      </c>
      <c r="B146" s="75">
        <f>SUM(B147:B149)</f>
        <v>0</v>
      </c>
      <c r="C146" s="75">
        <f t="shared" ref="C146:G146" si="43">SUM(C147:C149)</f>
        <v>0</v>
      </c>
      <c r="D146" s="75">
        <f t="shared" si="43"/>
        <v>0</v>
      </c>
      <c r="E146" s="75">
        <f t="shared" si="43"/>
        <v>0</v>
      </c>
      <c r="F146" s="75">
        <f t="shared" si="43"/>
        <v>0</v>
      </c>
      <c r="G146" s="75">
        <f t="shared" si="43"/>
        <v>0</v>
      </c>
    </row>
    <row r="147" spans="1:8">
      <c r="A147" s="9" t="s">
        <v>75</v>
      </c>
      <c r="B147" s="75">
        <v>0</v>
      </c>
      <c r="C147" s="75">
        <v>0</v>
      </c>
      <c r="D147" s="75">
        <f t="shared" si="39"/>
        <v>0</v>
      </c>
      <c r="E147" s="75">
        <v>0</v>
      </c>
      <c r="F147" s="75">
        <v>0</v>
      </c>
      <c r="G147" s="75">
        <f t="shared" ref="G147:G149" si="44">D147-E147</f>
        <v>0</v>
      </c>
      <c r="H147" s="63" t="s">
        <v>266</v>
      </c>
    </row>
    <row r="148" spans="1:8">
      <c r="A148" s="9" t="s">
        <v>76</v>
      </c>
      <c r="B148" s="75">
        <v>0</v>
      </c>
      <c r="C148" s="75">
        <v>0</v>
      </c>
      <c r="D148" s="75">
        <f t="shared" si="39"/>
        <v>0</v>
      </c>
      <c r="E148" s="75">
        <v>0</v>
      </c>
      <c r="F148" s="75">
        <v>0</v>
      </c>
      <c r="G148" s="75">
        <f t="shared" si="44"/>
        <v>0</v>
      </c>
      <c r="H148" s="63" t="s">
        <v>267</v>
      </c>
    </row>
    <row r="149" spans="1:8">
      <c r="A149" s="9" t="s">
        <v>77</v>
      </c>
      <c r="B149" s="75">
        <v>0</v>
      </c>
      <c r="C149" s="75">
        <v>0</v>
      </c>
      <c r="D149" s="75">
        <f t="shared" si="39"/>
        <v>0</v>
      </c>
      <c r="E149" s="75">
        <v>0</v>
      </c>
      <c r="F149" s="75">
        <v>0</v>
      </c>
      <c r="G149" s="75">
        <f t="shared" si="44"/>
        <v>0</v>
      </c>
      <c r="H149" s="63" t="s">
        <v>268</v>
      </c>
    </row>
    <row r="150" spans="1:8">
      <c r="A150" s="8" t="s">
        <v>78</v>
      </c>
      <c r="B150" s="75">
        <f>SUM(B151:B157)</f>
        <v>0</v>
      </c>
      <c r="C150" s="75">
        <f t="shared" ref="C150:G150" si="45">SUM(C151:C157)</f>
        <v>0</v>
      </c>
      <c r="D150" s="75">
        <f t="shared" si="45"/>
        <v>0</v>
      </c>
      <c r="E150" s="75">
        <f t="shared" si="45"/>
        <v>0</v>
      </c>
      <c r="F150" s="75">
        <f t="shared" si="45"/>
        <v>0</v>
      </c>
      <c r="G150" s="75">
        <f t="shared" si="45"/>
        <v>0</v>
      </c>
    </row>
    <row r="151" spans="1:8">
      <c r="A151" s="9" t="s">
        <v>79</v>
      </c>
      <c r="B151" s="75">
        <v>0</v>
      </c>
      <c r="C151" s="75">
        <v>0</v>
      </c>
      <c r="D151" s="75">
        <f t="shared" si="39"/>
        <v>0</v>
      </c>
      <c r="E151" s="75">
        <v>0</v>
      </c>
      <c r="F151" s="75">
        <v>0</v>
      </c>
      <c r="G151" s="75">
        <f t="shared" ref="G151:G157" si="46">D151-E151</f>
        <v>0</v>
      </c>
      <c r="H151" s="64" t="s">
        <v>269</v>
      </c>
    </row>
    <row r="152" spans="1:8">
      <c r="A152" s="9" t="s">
        <v>80</v>
      </c>
      <c r="B152" s="75">
        <v>0</v>
      </c>
      <c r="C152" s="75">
        <v>0</v>
      </c>
      <c r="D152" s="75">
        <f t="shared" si="39"/>
        <v>0</v>
      </c>
      <c r="E152" s="75">
        <v>0</v>
      </c>
      <c r="F152" s="75">
        <v>0</v>
      </c>
      <c r="G152" s="75">
        <f t="shared" si="46"/>
        <v>0</v>
      </c>
      <c r="H152" s="64" t="s">
        <v>270</v>
      </c>
    </row>
    <row r="153" spans="1:8">
      <c r="A153" s="9" t="s">
        <v>81</v>
      </c>
      <c r="B153" s="75">
        <v>0</v>
      </c>
      <c r="C153" s="75">
        <v>0</v>
      </c>
      <c r="D153" s="75">
        <f t="shared" si="39"/>
        <v>0</v>
      </c>
      <c r="E153" s="75">
        <v>0</v>
      </c>
      <c r="F153" s="75">
        <v>0</v>
      </c>
      <c r="G153" s="75">
        <f t="shared" si="46"/>
        <v>0</v>
      </c>
      <c r="H153" s="64" t="s">
        <v>271</v>
      </c>
    </row>
    <row r="154" spans="1:8">
      <c r="A154" s="2" t="s">
        <v>82</v>
      </c>
      <c r="B154" s="75">
        <v>0</v>
      </c>
      <c r="C154" s="75">
        <v>0</v>
      </c>
      <c r="D154" s="75">
        <f t="shared" si="39"/>
        <v>0</v>
      </c>
      <c r="E154" s="75">
        <v>0</v>
      </c>
      <c r="F154" s="75">
        <v>0</v>
      </c>
      <c r="G154" s="75">
        <f t="shared" si="46"/>
        <v>0</v>
      </c>
      <c r="H154" s="64" t="s">
        <v>272</v>
      </c>
    </row>
    <row r="155" spans="1:8">
      <c r="A155" s="9" t="s">
        <v>83</v>
      </c>
      <c r="B155" s="75">
        <v>0</v>
      </c>
      <c r="C155" s="75">
        <v>0</v>
      </c>
      <c r="D155" s="75">
        <f t="shared" si="39"/>
        <v>0</v>
      </c>
      <c r="E155" s="75">
        <v>0</v>
      </c>
      <c r="F155" s="75">
        <v>0</v>
      </c>
      <c r="G155" s="75">
        <f t="shared" si="46"/>
        <v>0</v>
      </c>
      <c r="H155" s="64" t="s">
        <v>273</v>
      </c>
    </row>
    <row r="156" spans="1:8">
      <c r="A156" s="9" t="s">
        <v>84</v>
      </c>
      <c r="B156" s="75">
        <v>0</v>
      </c>
      <c r="C156" s="75">
        <v>0</v>
      </c>
      <c r="D156" s="75">
        <f t="shared" si="39"/>
        <v>0</v>
      </c>
      <c r="E156" s="75">
        <v>0</v>
      </c>
      <c r="F156" s="75">
        <v>0</v>
      </c>
      <c r="G156" s="75">
        <f t="shared" si="46"/>
        <v>0</v>
      </c>
      <c r="H156" s="64" t="s">
        <v>274</v>
      </c>
    </row>
    <row r="157" spans="1:8">
      <c r="A157" s="9" t="s">
        <v>85</v>
      </c>
      <c r="B157" s="75">
        <v>0</v>
      </c>
      <c r="C157" s="75">
        <v>0</v>
      </c>
      <c r="D157" s="75">
        <f t="shared" si="39"/>
        <v>0</v>
      </c>
      <c r="E157" s="75">
        <v>0</v>
      </c>
      <c r="F157" s="75">
        <v>0</v>
      </c>
      <c r="G157" s="75">
        <f t="shared" si="46"/>
        <v>0</v>
      </c>
      <c r="H157" s="64" t="s">
        <v>275</v>
      </c>
    </row>
    <row r="158" spans="1:8">
      <c r="A158" s="3"/>
      <c r="B158" s="76"/>
      <c r="C158" s="76"/>
      <c r="D158" s="76"/>
      <c r="E158" s="76"/>
      <c r="F158" s="76"/>
      <c r="G158" s="76"/>
    </row>
    <row r="159" spans="1:8">
      <c r="A159" s="4" t="s">
        <v>87</v>
      </c>
      <c r="B159" s="74">
        <f>B9+B84</f>
        <v>5974589</v>
      </c>
      <c r="C159" s="74">
        <f t="shared" ref="C159:G159" si="47">C9+C84</f>
        <v>659505.03</v>
      </c>
      <c r="D159" s="74">
        <f t="shared" si="47"/>
        <v>6634094.0300000003</v>
      </c>
      <c r="E159" s="74">
        <f t="shared" si="47"/>
        <v>4806762.6900000004</v>
      </c>
      <c r="F159" s="74">
        <f t="shared" si="47"/>
        <v>4806762.6900000004</v>
      </c>
      <c r="G159" s="74">
        <f t="shared" si="47"/>
        <v>1827331.34</v>
      </c>
    </row>
    <row r="160" spans="1:8">
      <c r="A160" s="6"/>
      <c r="B160" s="73"/>
      <c r="C160" s="73"/>
      <c r="D160" s="73"/>
      <c r="E160" s="73"/>
      <c r="F160" s="73"/>
      <c r="G160" s="73"/>
    </row>
    <row r="161" spans="1:1">
      <c r="A161" s="1"/>
    </row>
  </sheetData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Normal="100" workbookViewId="0">
      <selection activeCell="A2" sqref="A2:G2"/>
    </sheetView>
  </sheetViews>
  <sheetFormatPr baseColWidth="10" defaultRowHeight="15"/>
  <cols>
    <col min="1" max="1" width="58.140625" customWidth="1"/>
    <col min="2" max="7" width="21.7109375" customWidth="1"/>
  </cols>
  <sheetData>
    <row r="1" spans="1:7" ht="53.25" customHeight="1">
      <c r="A1" s="224" t="s">
        <v>88</v>
      </c>
      <c r="B1" s="224"/>
      <c r="C1" s="224"/>
      <c r="D1" s="224"/>
      <c r="E1" s="224"/>
      <c r="F1" s="224"/>
      <c r="G1" s="224"/>
    </row>
    <row r="2" spans="1:7">
      <c r="A2" s="206" t="s">
        <v>333</v>
      </c>
      <c r="B2" s="207"/>
      <c r="C2" s="207"/>
      <c r="D2" s="207"/>
      <c r="E2" s="207"/>
      <c r="F2" s="207"/>
      <c r="G2" s="208"/>
    </row>
    <row r="3" spans="1:7">
      <c r="A3" s="209" t="s">
        <v>1</v>
      </c>
      <c r="B3" s="210"/>
      <c r="C3" s="210"/>
      <c r="D3" s="210"/>
      <c r="E3" s="210"/>
      <c r="F3" s="210"/>
      <c r="G3" s="211"/>
    </row>
    <row r="4" spans="1:7">
      <c r="A4" s="209" t="s">
        <v>89</v>
      </c>
      <c r="B4" s="210"/>
      <c r="C4" s="210"/>
      <c r="D4" s="210"/>
      <c r="E4" s="210"/>
      <c r="F4" s="210"/>
      <c r="G4" s="211"/>
    </row>
    <row r="5" spans="1:7">
      <c r="A5" s="212" t="s">
        <v>334</v>
      </c>
      <c r="B5" s="213"/>
      <c r="C5" s="213"/>
      <c r="D5" s="213"/>
      <c r="E5" s="213"/>
      <c r="F5" s="213"/>
      <c r="G5" s="214"/>
    </row>
    <row r="6" spans="1:7">
      <c r="A6" s="215" t="s">
        <v>3</v>
      </c>
      <c r="B6" s="216"/>
      <c r="C6" s="216"/>
      <c r="D6" s="216"/>
      <c r="E6" s="216"/>
      <c r="F6" s="216"/>
      <c r="G6" s="217"/>
    </row>
    <row r="7" spans="1:7">
      <c r="A7" s="220" t="s">
        <v>4</v>
      </c>
      <c r="B7" s="230" t="s">
        <v>5</v>
      </c>
      <c r="C7" s="230"/>
      <c r="D7" s="230"/>
      <c r="E7" s="230"/>
      <c r="F7" s="230"/>
      <c r="G7" s="231" t="s">
        <v>6</v>
      </c>
    </row>
    <row r="8" spans="1:7" ht="30">
      <c r="A8" s="221"/>
      <c r="B8" s="43" t="s">
        <v>7</v>
      </c>
      <c r="C8" s="44" t="s">
        <v>90</v>
      </c>
      <c r="D8" s="43" t="s">
        <v>91</v>
      </c>
      <c r="E8" s="43" t="s">
        <v>10</v>
      </c>
      <c r="F8" s="43" t="s">
        <v>92</v>
      </c>
      <c r="G8" s="232"/>
    </row>
    <row r="9" spans="1:7">
      <c r="A9" s="14" t="s">
        <v>93</v>
      </c>
      <c r="B9" s="77">
        <f>SUM(B10:B18)</f>
        <v>5974589</v>
      </c>
      <c r="C9" s="77">
        <f t="shared" ref="C9:G9" si="0">SUM(C10:C18)</f>
        <v>659505.03</v>
      </c>
      <c r="D9" s="77">
        <f t="shared" si="0"/>
        <v>6634094.0300000003</v>
      </c>
      <c r="E9" s="77">
        <f t="shared" si="0"/>
        <v>4806762.6900000004</v>
      </c>
      <c r="F9" s="77">
        <f t="shared" si="0"/>
        <v>4806762.6900000004</v>
      </c>
      <c r="G9" s="77">
        <f t="shared" si="0"/>
        <v>1827331.3399999999</v>
      </c>
    </row>
    <row r="10" spans="1:7">
      <c r="A10" s="94" t="s">
        <v>335</v>
      </c>
      <c r="B10" s="95">
        <v>486000</v>
      </c>
      <c r="C10" s="95">
        <v>84816.03</v>
      </c>
      <c r="D10" s="78">
        <f>B10+C10</f>
        <v>570816.03</v>
      </c>
      <c r="E10" s="95">
        <v>435780.94</v>
      </c>
      <c r="F10" s="95">
        <v>435780.94</v>
      </c>
      <c r="G10" s="78">
        <f>D10-E10</f>
        <v>135035.09000000003</v>
      </c>
    </row>
    <row r="11" spans="1:7">
      <c r="A11" s="94" t="s">
        <v>336</v>
      </c>
      <c r="B11" s="95">
        <v>136500</v>
      </c>
      <c r="C11" s="95">
        <v>26959.83</v>
      </c>
      <c r="D11" s="78">
        <f t="shared" ref="D11:D17" si="1">B11+C11</f>
        <v>163459.83000000002</v>
      </c>
      <c r="E11" s="95">
        <v>132024.92000000001</v>
      </c>
      <c r="F11" s="95">
        <v>132024.92000000001</v>
      </c>
      <c r="G11" s="78">
        <f t="shared" ref="G11:G17" si="2">D11-E11</f>
        <v>31434.910000000003</v>
      </c>
    </row>
    <row r="12" spans="1:7">
      <c r="A12" s="94" t="s">
        <v>337</v>
      </c>
      <c r="B12" s="95">
        <v>5352089</v>
      </c>
      <c r="C12" s="95">
        <v>547729.17000000004</v>
      </c>
      <c r="D12" s="78">
        <f t="shared" si="1"/>
        <v>5899818.1699999999</v>
      </c>
      <c r="E12" s="95">
        <v>4238956.83</v>
      </c>
      <c r="F12" s="95">
        <v>4238956.83</v>
      </c>
      <c r="G12" s="78">
        <f t="shared" si="2"/>
        <v>1660861.3399999999</v>
      </c>
    </row>
    <row r="13" spans="1:7">
      <c r="A13" s="18" t="s">
        <v>97</v>
      </c>
      <c r="B13" s="78">
        <v>0</v>
      </c>
      <c r="C13" s="78">
        <v>0</v>
      </c>
      <c r="D13" s="78">
        <f t="shared" si="1"/>
        <v>0</v>
      </c>
      <c r="E13" s="78">
        <v>0</v>
      </c>
      <c r="F13" s="78">
        <v>0</v>
      </c>
      <c r="G13" s="78">
        <f t="shared" si="2"/>
        <v>0</v>
      </c>
    </row>
    <row r="14" spans="1:7">
      <c r="A14" s="18" t="s">
        <v>98</v>
      </c>
      <c r="B14" s="78">
        <v>0</v>
      </c>
      <c r="C14" s="78">
        <v>0</v>
      </c>
      <c r="D14" s="78">
        <f t="shared" si="1"/>
        <v>0</v>
      </c>
      <c r="E14" s="78">
        <v>0</v>
      </c>
      <c r="F14" s="78">
        <v>0</v>
      </c>
      <c r="G14" s="78">
        <f t="shared" si="2"/>
        <v>0</v>
      </c>
    </row>
    <row r="15" spans="1:7">
      <c r="A15" s="18" t="s">
        <v>99</v>
      </c>
      <c r="B15" s="78">
        <v>0</v>
      </c>
      <c r="C15" s="78">
        <v>0</v>
      </c>
      <c r="D15" s="78">
        <f t="shared" si="1"/>
        <v>0</v>
      </c>
      <c r="E15" s="78">
        <v>0</v>
      </c>
      <c r="F15" s="78">
        <v>0</v>
      </c>
      <c r="G15" s="78">
        <f t="shared" si="2"/>
        <v>0</v>
      </c>
    </row>
    <row r="16" spans="1:7">
      <c r="A16" s="18" t="s">
        <v>100</v>
      </c>
      <c r="B16" s="78">
        <v>0</v>
      </c>
      <c r="C16" s="78">
        <v>0</v>
      </c>
      <c r="D16" s="78">
        <f t="shared" si="1"/>
        <v>0</v>
      </c>
      <c r="E16" s="78">
        <v>0</v>
      </c>
      <c r="F16" s="78">
        <v>0</v>
      </c>
      <c r="G16" s="78">
        <f t="shared" si="2"/>
        <v>0</v>
      </c>
    </row>
    <row r="17" spans="1:7">
      <c r="A17" s="18" t="s">
        <v>101</v>
      </c>
      <c r="B17" s="78">
        <v>0</v>
      </c>
      <c r="C17" s="78">
        <v>0</v>
      </c>
      <c r="D17" s="78">
        <f t="shared" si="1"/>
        <v>0</v>
      </c>
      <c r="E17" s="78">
        <v>0</v>
      </c>
      <c r="F17" s="78">
        <v>0</v>
      </c>
      <c r="G17" s="78">
        <f t="shared" si="2"/>
        <v>0</v>
      </c>
    </row>
    <row r="18" spans="1:7">
      <c r="A18" s="17" t="s">
        <v>102</v>
      </c>
      <c r="B18" s="79"/>
      <c r="C18" s="79"/>
      <c r="D18" s="79"/>
      <c r="E18" s="79"/>
      <c r="F18" s="79"/>
      <c r="G18" s="79"/>
    </row>
    <row r="19" spans="1:7">
      <c r="A19" s="15" t="s">
        <v>103</v>
      </c>
      <c r="B19" s="80">
        <f>SUM(B20:B28)</f>
        <v>0</v>
      </c>
      <c r="C19" s="80">
        <f t="shared" ref="C19:G19" si="3">SUM(C20:C28)</f>
        <v>0</v>
      </c>
      <c r="D19" s="80">
        <f t="shared" si="3"/>
        <v>0</v>
      </c>
      <c r="E19" s="80">
        <f t="shared" si="3"/>
        <v>0</v>
      </c>
      <c r="F19" s="80">
        <f t="shared" si="3"/>
        <v>0</v>
      </c>
      <c r="G19" s="80">
        <f t="shared" si="3"/>
        <v>0</v>
      </c>
    </row>
    <row r="20" spans="1:7">
      <c r="A20" s="18" t="s">
        <v>94</v>
      </c>
      <c r="B20" s="78">
        <v>0</v>
      </c>
      <c r="C20" s="78">
        <v>0</v>
      </c>
      <c r="D20" s="78">
        <f t="shared" ref="D20:D28" si="4">B20+C20</f>
        <v>0</v>
      </c>
      <c r="E20" s="78">
        <v>0</v>
      </c>
      <c r="F20" s="78">
        <v>0</v>
      </c>
      <c r="G20" s="78">
        <f t="shared" ref="G20:G28" si="5">D20-E20</f>
        <v>0</v>
      </c>
    </row>
    <row r="21" spans="1:7">
      <c r="A21" s="18" t="s">
        <v>95</v>
      </c>
      <c r="B21" s="78">
        <v>0</v>
      </c>
      <c r="C21" s="78">
        <v>0</v>
      </c>
      <c r="D21" s="78">
        <f t="shared" si="4"/>
        <v>0</v>
      </c>
      <c r="E21" s="78">
        <v>0</v>
      </c>
      <c r="F21" s="78">
        <v>0</v>
      </c>
      <c r="G21" s="78">
        <f t="shared" si="5"/>
        <v>0</v>
      </c>
    </row>
    <row r="22" spans="1:7">
      <c r="A22" s="18" t="s">
        <v>96</v>
      </c>
      <c r="B22" s="78">
        <v>0</v>
      </c>
      <c r="C22" s="78">
        <v>0</v>
      </c>
      <c r="D22" s="78">
        <f t="shared" si="4"/>
        <v>0</v>
      </c>
      <c r="E22" s="78">
        <v>0</v>
      </c>
      <c r="F22" s="78">
        <v>0</v>
      </c>
      <c r="G22" s="78">
        <f t="shared" si="5"/>
        <v>0</v>
      </c>
    </row>
    <row r="23" spans="1:7">
      <c r="A23" s="18" t="s">
        <v>97</v>
      </c>
      <c r="B23" s="78">
        <v>0</v>
      </c>
      <c r="C23" s="78">
        <v>0</v>
      </c>
      <c r="D23" s="78">
        <f t="shared" si="4"/>
        <v>0</v>
      </c>
      <c r="E23" s="78">
        <v>0</v>
      </c>
      <c r="F23" s="78">
        <v>0</v>
      </c>
      <c r="G23" s="78">
        <f t="shared" si="5"/>
        <v>0</v>
      </c>
    </row>
    <row r="24" spans="1:7">
      <c r="A24" s="18" t="s">
        <v>98</v>
      </c>
      <c r="B24" s="78">
        <v>0</v>
      </c>
      <c r="C24" s="78">
        <v>0</v>
      </c>
      <c r="D24" s="78">
        <f t="shared" si="4"/>
        <v>0</v>
      </c>
      <c r="E24" s="78">
        <v>0</v>
      </c>
      <c r="F24" s="78">
        <v>0</v>
      </c>
      <c r="G24" s="78">
        <f t="shared" si="5"/>
        <v>0</v>
      </c>
    </row>
    <row r="25" spans="1:7">
      <c r="A25" s="18" t="s">
        <v>99</v>
      </c>
      <c r="B25" s="78">
        <v>0</v>
      </c>
      <c r="C25" s="78">
        <v>0</v>
      </c>
      <c r="D25" s="78">
        <f t="shared" si="4"/>
        <v>0</v>
      </c>
      <c r="E25" s="78">
        <v>0</v>
      </c>
      <c r="F25" s="78">
        <v>0</v>
      </c>
      <c r="G25" s="78">
        <f t="shared" si="5"/>
        <v>0</v>
      </c>
    </row>
    <row r="26" spans="1:7">
      <c r="A26" s="18" t="s">
        <v>100</v>
      </c>
      <c r="B26" s="78">
        <v>0</v>
      </c>
      <c r="C26" s="78">
        <v>0</v>
      </c>
      <c r="D26" s="78">
        <f t="shared" si="4"/>
        <v>0</v>
      </c>
      <c r="E26" s="78">
        <v>0</v>
      </c>
      <c r="F26" s="78">
        <v>0</v>
      </c>
      <c r="G26" s="78">
        <f t="shared" si="5"/>
        <v>0</v>
      </c>
    </row>
    <row r="27" spans="1:7">
      <c r="A27" s="18" t="s">
        <v>101</v>
      </c>
      <c r="B27" s="78">
        <v>0</v>
      </c>
      <c r="C27" s="78">
        <v>0</v>
      </c>
      <c r="D27" s="78">
        <f t="shared" si="4"/>
        <v>0</v>
      </c>
      <c r="E27" s="78">
        <v>0</v>
      </c>
      <c r="F27" s="78">
        <v>0</v>
      </c>
      <c r="G27" s="78">
        <f t="shared" si="5"/>
        <v>0</v>
      </c>
    </row>
    <row r="28" spans="1:7">
      <c r="A28" s="17" t="s">
        <v>102</v>
      </c>
      <c r="B28" s="79"/>
      <c r="C28" s="79"/>
      <c r="D28" s="78">
        <f t="shared" si="4"/>
        <v>0</v>
      </c>
      <c r="E28" s="78"/>
      <c r="F28" s="78"/>
      <c r="G28" s="78">
        <f t="shared" si="5"/>
        <v>0</v>
      </c>
    </row>
    <row r="29" spans="1:7">
      <c r="A29" s="15" t="s">
        <v>87</v>
      </c>
      <c r="B29" s="80">
        <f>B9+B19</f>
        <v>5974589</v>
      </c>
      <c r="C29" s="80">
        <f t="shared" ref="C29:F29" si="6">C9+C19</f>
        <v>659505.03</v>
      </c>
      <c r="D29" s="80">
        <f>B29+C29</f>
        <v>6634094.0300000003</v>
      </c>
      <c r="E29" s="80">
        <f t="shared" si="6"/>
        <v>4806762.6900000004</v>
      </c>
      <c r="F29" s="80">
        <f t="shared" si="6"/>
        <v>4806762.6900000004</v>
      </c>
      <c r="G29" s="80">
        <f>D29-E29</f>
        <v>1827331.3399999999</v>
      </c>
    </row>
    <row r="30" spans="1:7">
      <c r="A30" s="16"/>
      <c r="B30" s="81"/>
      <c r="C30" s="81"/>
      <c r="D30" s="81"/>
      <c r="E30" s="81"/>
      <c r="F30" s="81"/>
      <c r="G30" s="81"/>
    </row>
    <row r="31" spans="1:7">
      <c r="A31" s="13"/>
      <c r="B31" s="12"/>
      <c r="C31" s="12"/>
      <c r="D31" s="12"/>
      <c r="E31" s="12"/>
      <c r="F31" s="12"/>
      <c r="G31" s="12"/>
    </row>
  </sheetData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opLeftCell="A31" zoomScaleNormal="100" workbookViewId="0">
      <selection activeCell="A44" sqref="A44"/>
    </sheetView>
  </sheetViews>
  <sheetFormatPr baseColWidth="10" defaultRowHeight="15"/>
  <cols>
    <col min="1" max="1" width="70.28515625" customWidth="1"/>
    <col min="2" max="7" width="22" customWidth="1"/>
  </cols>
  <sheetData>
    <row r="1" spans="1:8" ht="51.75" customHeight="1">
      <c r="A1" s="233" t="s">
        <v>332</v>
      </c>
      <c r="B1" s="234"/>
      <c r="C1" s="234"/>
      <c r="D1" s="234"/>
      <c r="E1" s="234"/>
      <c r="F1" s="234"/>
      <c r="G1" s="234"/>
    </row>
    <row r="2" spans="1:8">
      <c r="A2" s="206" t="s">
        <v>333</v>
      </c>
      <c r="B2" s="207"/>
      <c r="C2" s="207"/>
      <c r="D2" s="207"/>
      <c r="E2" s="207"/>
      <c r="F2" s="207"/>
      <c r="G2" s="208"/>
    </row>
    <row r="3" spans="1:8">
      <c r="A3" s="209" t="s">
        <v>104</v>
      </c>
      <c r="B3" s="210"/>
      <c r="C3" s="210"/>
      <c r="D3" s="210"/>
      <c r="E3" s="210"/>
      <c r="F3" s="210"/>
      <c r="G3" s="211"/>
    </row>
    <row r="4" spans="1:8">
      <c r="A4" s="209" t="s">
        <v>105</v>
      </c>
      <c r="B4" s="210"/>
      <c r="C4" s="210"/>
      <c r="D4" s="210"/>
      <c r="E4" s="210"/>
      <c r="F4" s="210"/>
      <c r="G4" s="211"/>
    </row>
    <row r="5" spans="1:8">
      <c r="A5" s="212" t="s">
        <v>334</v>
      </c>
      <c r="B5" s="213"/>
      <c r="C5" s="213"/>
      <c r="D5" s="213"/>
      <c r="E5" s="213"/>
      <c r="F5" s="213"/>
      <c r="G5" s="214"/>
    </row>
    <row r="6" spans="1:8">
      <c r="A6" s="215" t="s">
        <v>3</v>
      </c>
      <c r="B6" s="216"/>
      <c r="C6" s="216"/>
      <c r="D6" s="216"/>
      <c r="E6" s="216"/>
      <c r="F6" s="216"/>
      <c r="G6" s="217"/>
    </row>
    <row r="7" spans="1:8">
      <c r="A7" s="210" t="s">
        <v>4</v>
      </c>
      <c r="B7" s="215" t="s">
        <v>5</v>
      </c>
      <c r="C7" s="216"/>
      <c r="D7" s="216"/>
      <c r="E7" s="216"/>
      <c r="F7" s="217"/>
      <c r="G7" s="226" t="s">
        <v>106</v>
      </c>
    </row>
    <row r="8" spans="1:8" ht="30">
      <c r="A8" s="210"/>
      <c r="B8" s="22" t="s">
        <v>7</v>
      </c>
      <c r="C8" s="21" t="s">
        <v>107</v>
      </c>
      <c r="D8" s="22" t="s">
        <v>9</v>
      </c>
      <c r="E8" s="22" t="s">
        <v>10</v>
      </c>
      <c r="F8" s="23" t="s">
        <v>92</v>
      </c>
      <c r="G8" s="225"/>
    </row>
    <row r="9" spans="1:8">
      <c r="A9" s="25" t="s">
        <v>108</v>
      </c>
      <c r="B9" s="82">
        <f>B10+B19+B27+B37</f>
        <v>5974589</v>
      </c>
      <c r="C9" s="82">
        <f t="shared" ref="C9:G9" si="0">C10+C19+C27+C37</f>
        <v>659505.03</v>
      </c>
      <c r="D9" s="82">
        <f t="shared" si="0"/>
        <v>6634094.0300000003</v>
      </c>
      <c r="E9" s="82">
        <f t="shared" si="0"/>
        <v>4806762.6900000004</v>
      </c>
      <c r="F9" s="82">
        <f t="shared" si="0"/>
        <v>4806762.6900000004</v>
      </c>
      <c r="G9" s="82">
        <f t="shared" si="0"/>
        <v>1827331.3399999999</v>
      </c>
    </row>
    <row r="10" spans="1:8">
      <c r="A10" s="26" t="s">
        <v>109</v>
      </c>
      <c r="B10" s="83">
        <f>SUM(B11:B18)</f>
        <v>0</v>
      </c>
      <c r="C10" s="83">
        <f t="shared" ref="C10:G10" si="1">SUM(C11:C18)</f>
        <v>0</v>
      </c>
      <c r="D10" s="83">
        <f t="shared" si="1"/>
        <v>0</v>
      </c>
      <c r="E10" s="83">
        <f t="shared" si="1"/>
        <v>0</v>
      </c>
      <c r="F10" s="83">
        <f t="shared" si="1"/>
        <v>0</v>
      </c>
      <c r="G10" s="83">
        <f t="shared" si="1"/>
        <v>0</v>
      </c>
    </row>
    <row r="11" spans="1:8">
      <c r="A11" s="30" t="s">
        <v>110</v>
      </c>
      <c r="B11" s="83">
        <v>0</v>
      </c>
      <c r="C11" s="83">
        <v>0</v>
      </c>
      <c r="D11" s="83">
        <f>B11+C11</f>
        <v>0</v>
      </c>
      <c r="E11" s="83">
        <v>0</v>
      </c>
      <c r="F11" s="83">
        <v>0</v>
      </c>
      <c r="G11" s="83">
        <f>D11-E11</f>
        <v>0</v>
      </c>
      <c r="H11" s="65" t="s">
        <v>276</v>
      </c>
    </row>
    <row r="12" spans="1:8">
      <c r="A12" s="30" t="s">
        <v>111</v>
      </c>
      <c r="B12" s="83">
        <v>0</v>
      </c>
      <c r="C12" s="83">
        <v>0</v>
      </c>
      <c r="D12" s="83">
        <f t="shared" ref="D12:D18" si="2">B12+C12</f>
        <v>0</v>
      </c>
      <c r="E12" s="83">
        <v>0</v>
      </c>
      <c r="F12" s="83">
        <v>0</v>
      </c>
      <c r="G12" s="83">
        <f t="shared" ref="G12:G18" si="3">D12-E12</f>
        <v>0</v>
      </c>
      <c r="H12" s="65" t="s">
        <v>277</v>
      </c>
    </row>
    <row r="13" spans="1:8">
      <c r="A13" s="30" t="s">
        <v>112</v>
      </c>
      <c r="B13" s="83">
        <v>0</v>
      </c>
      <c r="C13" s="83">
        <v>0</v>
      </c>
      <c r="D13" s="83">
        <f t="shared" si="2"/>
        <v>0</v>
      </c>
      <c r="E13" s="83">
        <v>0</v>
      </c>
      <c r="F13" s="83">
        <v>0</v>
      </c>
      <c r="G13" s="83">
        <f t="shared" si="3"/>
        <v>0</v>
      </c>
      <c r="H13" s="65" t="s">
        <v>278</v>
      </c>
    </row>
    <row r="14" spans="1:8">
      <c r="A14" s="30" t="s">
        <v>113</v>
      </c>
      <c r="B14" s="83">
        <v>0</v>
      </c>
      <c r="C14" s="83">
        <v>0</v>
      </c>
      <c r="D14" s="83">
        <f t="shared" si="2"/>
        <v>0</v>
      </c>
      <c r="E14" s="83">
        <v>0</v>
      </c>
      <c r="F14" s="83">
        <v>0</v>
      </c>
      <c r="G14" s="83">
        <f t="shared" si="3"/>
        <v>0</v>
      </c>
      <c r="H14" s="65" t="s">
        <v>279</v>
      </c>
    </row>
    <row r="15" spans="1:8">
      <c r="A15" s="30" t="s">
        <v>114</v>
      </c>
      <c r="B15" s="83">
        <v>0</v>
      </c>
      <c r="C15" s="83">
        <v>0</v>
      </c>
      <c r="D15" s="83">
        <f t="shared" si="2"/>
        <v>0</v>
      </c>
      <c r="E15" s="83">
        <v>0</v>
      </c>
      <c r="F15" s="83">
        <v>0</v>
      </c>
      <c r="G15" s="83">
        <f t="shared" si="3"/>
        <v>0</v>
      </c>
      <c r="H15" s="65" t="s">
        <v>280</v>
      </c>
    </row>
    <row r="16" spans="1:8">
      <c r="A16" s="30" t="s">
        <v>115</v>
      </c>
      <c r="B16" s="83">
        <v>0</v>
      </c>
      <c r="C16" s="83">
        <v>0</v>
      </c>
      <c r="D16" s="83">
        <f t="shared" si="2"/>
        <v>0</v>
      </c>
      <c r="E16" s="83">
        <v>0</v>
      </c>
      <c r="F16" s="83">
        <v>0</v>
      </c>
      <c r="G16" s="83">
        <f t="shared" si="3"/>
        <v>0</v>
      </c>
      <c r="H16" s="65" t="s">
        <v>281</v>
      </c>
    </row>
    <row r="17" spans="1:8">
      <c r="A17" s="30" t="s">
        <v>116</v>
      </c>
      <c r="B17" s="83">
        <v>0</v>
      </c>
      <c r="C17" s="83">
        <v>0</v>
      </c>
      <c r="D17" s="83">
        <f t="shared" si="2"/>
        <v>0</v>
      </c>
      <c r="E17" s="83">
        <v>0</v>
      </c>
      <c r="F17" s="83">
        <v>0</v>
      </c>
      <c r="G17" s="83">
        <f t="shared" si="3"/>
        <v>0</v>
      </c>
      <c r="H17" s="65" t="s">
        <v>282</v>
      </c>
    </row>
    <row r="18" spans="1:8">
      <c r="A18" s="30" t="s">
        <v>117</v>
      </c>
      <c r="B18" s="83">
        <v>0</v>
      </c>
      <c r="C18" s="83">
        <v>0</v>
      </c>
      <c r="D18" s="83">
        <f t="shared" si="2"/>
        <v>0</v>
      </c>
      <c r="E18" s="83">
        <v>0</v>
      </c>
      <c r="F18" s="83">
        <v>0</v>
      </c>
      <c r="G18" s="83">
        <f t="shared" si="3"/>
        <v>0</v>
      </c>
      <c r="H18" s="65" t="s">
        <v>283</v>
      </c>
    </row>
    <row r="19" spans="1:8">
      <c r="A19" s="26" t="s">
        <v>118</v>
      </c>
      <c r="B19" s="83">
        <f>SUM(B20:B26)</f>
        <v>5974589</v>
      </c>
      <c r="C19" s="83">
        <f t="shared" ref="C19:G19" si="4">SUM(C20:C26)</f>
        <v>659505.03</v>
      </c>
      <c r="D19" s="83">
        <f t="shared" si="4"/>
        <v>6634094.0300000003</v>
      </c>
      <c r="E19" s="83">
        <f t="shared" si="4"/>
        <v>4806762.6900000004</v>
      </c>
      <c r="F19" s="83">
        <f t="shared" si="4"/>
        <v>4806762.6900000004</v>
      </c>
      <c r="G19" s="83">
        <f t="shared" si="4"/>
        <v>1827331.3399999999</v>
      </c>
    </row>
    <row r="20" spans="1:8">
      <c r="A20" s="30" t="s">
        <v>119</v>
      </c>
      <c r="B20" s="83">
        <v>0</v>
      </c>
      <c r="C20" s="83">
        <v>0</v>
      </c>
      <c r="D20" s="83">
        <f t="shared" ref="D20:D26" si="5">B20+C20</f>
        <v>0</v>
      </c>
      <c r="E20" s="83">
        <v>0</v>
      </c>
      <c r="F20" s="83">
        <v>0</v>
      </c>
      <c r="G20" s="83">
        <f t="shared" ref="G20:G26" si="6">D20-E20</f>
        <v>0</v>
      </c>
      <c r="H20" s="66" t="s">
        <v>284</v>
      </c>
    </row>
    <row r="21" spans="1:8">
      <c r="A21" s="30" t="s">
        <v>120</v>
      </c>
      <c r="B21" s="83">
        <v>0</v>
      </c>
      <c r="C21" s="83">
        <v>0</v>
      </c>
      <c r="D21" s="83">
        <f t="shared" si="5"/>
        <v>0</v>
      </c>
      <c r="E21" s="83">
        <v>0</v>
      </c>
      <c r="F21" s="83">
        <v>0</v>
      </c>
      <c r="G21" s="83">
        <f t="shared" si="6"/>
        <v>0</v>
      </c>
      <c r="H21" s="66" t="s">
        <v>285</v>
      </c>
    </row>
    <row r="22" spans="1:8">
      <c r="A22" s="30" t="s">
        <v>121</v>
      </c>
      <c r="B22" s="83">
        <v>0</v>
      </c>
      <c r="C22" s="83">
        <v>0</v>
      </c>
      <c r="D22" s="83">
        <f t="shared" si="5"/>
        <v>0</v>
      </c>
      <c r="E22" s="83">
        <v>0</v>
      </c>
      <c r="F22" s="83">
        <v>0</v>
      </c>
      <c r="G22" s="83">
        <f t="shared" si="6"/>
        <v>0</v>
      </c>
      <c r="H22" s="66" t="s">
        <v>286</v>
      </c>
    </row>
    <row r="23" spans="1:8">
      <c r="A23" s="30" t="s">
        <v>122</v>
      </c>
      <c r="B23" s="96">
        <v>5974589</v>
      </c>
      <c r="C23" s="96">
        <v>659505.03</v>
      </c>
      <c r="D23" s="83">
        <f t="shared" si="5"/>
        <v>6634094.0300000003</v>
      </c>
      <c r="E23" s="96">
        <v>4806762.6900000004</v>
      </c>
      <c r="F23" s="96">
        <v>4806762.6900000004</v>
      </c>
      <c r="G23" s="83">
        <f t="shared" si="6"/>
        <v>1827331.3399999999</v>
      </c>
      <c r="H23" s="66" t="s">
        <v>287</v>
      </c>
    </row>
    <row r="24" spans="1:8">
      <c r="A24" s="30" t="s">
        <v>123</v>
      </c>
      <c r="B24" s="83">
        <v>0</v>
      </c>
      <c r="C24" s="83">
        <v>0</v>
      </c>
      <c r="D24" s="83">
        <f t="shared" si="5"/>
        <v>0</v>
      </c>
      <c r="E24" s="83">
        <v>0</v>
      </c>
      <c r="F24" s="83">
        <v>0</v>
      </c>
      <c r="G24" s="83">
        <f t="shared" si="6"/>
        <v>0</v>
      </c>
      <c r="H24" s="66" t="s">
        <v>288</v>
      </c>
    </row>
    <row r="25" spans="1:8">
      <c r="A25" s="30" t="s">
        <v>124</v>
      </c>
      <c r="B25" s="83">
        <v>0</v>
      </c>
      <c r="C25" s="83">
        <v>0</v>
      </c>
      <c r="D25" s="83">
        <f t="shared" si="5"/>
        <v>0</v>
      </c>
      <c r="E25" s="83">
        <v>0</v>
      </c>
      <c r="F25" s="83">
        <v>0</v>
      </c>
      <c r="G25" s="83">
        <f t="shared" si="6"/>
        <v>0</v>
      </c>
      <c r="H25" s="66" t="s">
        <v>289</v>
      </c>
    </row>
    <row r="26" spans="1:8">
      <c r="A26" s="30" t="s">
        <v>125</v>
      </c>
      <c r="B26" s="83">
        <v>0</v>
      </c>
      <c r="C26" s="83">
        <v>0</v>
      </c>
      <c r="D26" s="83">
        <f t="shared" si="5"/>
        <v>0</v>
      </c>
      <c r="E26" s="83">
        <v>0</v>
      </c>
      <c r="F26" s="83">
        <v>0</v>
      </c>
      <c r="G26" s="83">
        <f t="shared" si="6"/>
        <v>0</v>
      </c>
      <c r="H26" s="66" t="s">
        <v>290</v>
      </c>
    </row>
    <row r="27" spans="1:8">
      <c r="A27" s="26" t="s">
        <v>126</v>
      </c>
      <c r="B27" s="83">
        <f>SUM(B28:B36)</f>
        <v>0</v>
      </c>
      <c r="C27" s="83">
        <f t="shared" ref="C27:G27" si="7">SUM(C28:C36)</f>
        <v>0</v>
      </c>
      <c r="D27" s="83">
        <f t="shared" si="7"/>
        <v>0</v>
      </c>
      <c r="E27" s="83">
        <f t="shared" si="7"/>
        <v>0</v>
      </c>
      <c r="F27" s="83">
        <f t="shared" si="7"/>
        <v>0</v>
      </c>
      <c r="G27" s="83">
        <f t="shared" si="7"/>
        <v>0</v>
      </c>
    </row>
    <row r="28" spans="1:8">
      <c r="A28" s="32" t="s">
        <v>127</v>
      </c>
      <c r="B28" s="83">
        <v>0</v>
      </c>
      <c r="C28" s="83">
        <v>0</v>
      </c>
      <c r="D28" s="83">
        <f t="shared" ref="D28:D36" si="8">B28+C28</f>
        <v>0</v>
      </c>
      <c r="E28" s="83">
        <v>0</v>
      </c>
      <c r="F28" s="83">
        <v>0</v>
      </c>
      <c r="G28" s="83">
        <f t="shared" ref="G28:G36" si="9">D28-E28</f>
        <v>0</v>
      </c>
      <c r="H28" s="67" t="s">
        <v>291</v>
      </c>
    </row>
    <row r="29" spans="1:8">
      <c r="A29" s="30" t="s">
        <v>128</v>
      </c>
      <c r="B29" s="83">
        <v>0</v>
      </c>
      <c r="C29" s="83">
        <v>0</v>
      </c>
      <c r="D29" s="83">
        <f t="shared" si="8"/>
        <v>0</v>
      </c>
      <c r="E29" s="83">
        <v>0</v>
      </c>
      <c r="F29" s="83">
        <v>0</v>
      </c>
      <c r="G29" s="83">
        <f t="shared" si="9"/>
        <v>0</v>
      </c>
      <c r="H29" s="67" t="s">
        <v>292</v>
      </c>
    </row>
    <row r="30" spans="1:8">
      <c r="A30" s="30" t="s">
        <v>129</v>
      </c>
      <c r="B30" s="83">
        <v>0</v>
      </c>
      <c r="C30" s="83">
        <v>0</v>
      </c>
      <c r="D30" s="83">
        <f t="shared" si="8"/>
        <v>0</v>
      </c>
      <c r="E30" s="83">
        <v>0</v>
      </c>
      <c r="F30" s="83">
        <v>0</v>
      </c>
      <c r="G30" s="83">
        <f t="shared" si="9"/>
        <v>0</v>
      </c>
      <c r="H30" s="67" t="s">
        <v>293</v>
      </c>
    </row>
    <row r="31" spans="1:8">
      <c r="A31" s="30" t="s">
        <v>130</v>
      </c>
      <c r="B31" s="83">
        <v>0</v>
      </c>
      <c r="C31" s="83">
        <v>0</v>
      </c>
      <c r="D31" s="83">
        <f t="shared" si="8"/>
        <v>0</v>
      </c>
      <c r="E31" s="83">
        <v>0</v>
      </c>
      <c r="F31" s="83">
        <v>0</v>
      </c>
      <c r="G31" s="83">
        <f t="shared" si="9"/>
        <v>0</v>
      </c>
      <c r="H31" s="67" t="s">
        <v>294</v>
      </c>
    </row>
    <row r="32" spans="1:8">
      <c r="A32" s="30" t="s">
        <v>131</v>
      </c>
      <c r="B32" s="83">
        <v>0</v>
      </c>
      <c r="C32" s="83">
        <v>0</v>
      </c>
      <c r="D32" s="83">
        <f t="shared" si="8"/>
        <v>0</v>
      </c>
      <c r="E32" s="83">
        <v>0</v>
      </c>
      <c r="F32" s="83">
        <v>0</v>
      </c>
      <c r="G32" s="83">
        <f t="shared" si="9"/>
        <v>0</v>
      </c>
      <c r="H32" s="67" t="s">
        <v>295</v>
      </c>
    </row>
    <row r="33" spans="1:8">
      <c r="A33" s="30" t="s">
        <v>132</v>
      </c>
      <c r="B33" s="83">
        <v>0</v>
      </c>
      <c r="C33" s="83">
        <v>0</v>
      </c>
      <c r="D33" s="83">
        <f t="shared" si="8"/>
        <v>0</v>
      </c>
      <c r="E33" s="83">
        <v>0</v>
      </c>
      <c r="F33" s="83">
        <v>0</v>
      </c>
      <c r="G33" s="83">
        <f t="shared" si="9"/>
        <v>0</v>
      </c>
      <c r="H33" s="67" t="s">
        <v>296</v>
      </c>
    </row>
    <row r="34" spans="1:8">
      <c r="A34" s="30" t="s">
        <v>133</v>
      </c>
      <c r="B34" s="83">
        <v>0</v>
      </c>
      <c r="C34" s="83">
        <v>0</v>
      </c>
      <c r="D34" s="83">
        <f t="shared" si="8"/>
        <v>0</v>
      </c>
      <c r="E34" s="83">
        <v>0</v>
      </c>
      <c r="F34" s="83">
        <v>0</v>
      </c>
      <c r="G34" s="83">
        <f t="shared" si="9"/>
        <v>0</v>
      </c>
      <c r="H34" s="67" t="s">
        <v>297</v>
      </c>
    </row>
    <row r="35" spans="1:8">
      <c r="A35" s="30" t="s">
        <v>134</v>
      </c>
      <c r="B35" s="83">
        <v>0</v>
      </c>
      <c r="C35" s="83">
        <v>0</v>
      </c>
      <c r="D35" s="83">
        <f t="shared" si="8"/>
        <v>0</v>
      </c>
      <c r="E35" s="83">
        <v>0</v>
      </c>
      <c r="F35" s="83">
        <v>0</v>
      </c>
      <c r="G35" s="83">
        <f t="shared" si="9"/>
        <v>0</v>
      </c>
      <c r="H35" s="67" t="s">
        <v>298</v>
      </c>
    </row>
    <row r="36" spans="1:8">
      <c r="A36" s="30" t="s">
        <v>135</v>
      </c>
      <c r="B36" s="83">
        <v>0</v>
      </c>
      <c r="C36" s="83">
        <v>0</v>
      </c>
      <c r="D36" s="83">
        <f t="shared" si="8"/>
        <v>0</v>
      </c>
      <c r="E36" s="83">
        <v>0</v>
      </c>
      <c r="F36" s="83">
        <v>0</v>
      </c>
      <c r="G36" s="83">
        <f t="shared" si="9"/>
        <v>0</v>
      </c>
      <c r="H36" s="67" t="s">
        <v>299</v>
      </c>
    </row>
    <row r="37" spans="1:8">
      <c r="A37" s="41" t="s">
        <v>140</v>
      </c>
      <c r="B37" s="83">
        <f>SUM(B38:B41)</f>
        <v>0</v>
      </c>
      <c r="C37" s="83">
        <f t="shared" ref="C37:G37" si="10">SUM(C38:C41)</f>
        <v>0</v>
      </c>
      <c r="D37" s="83">
        <f t="shared" si="10"/>
        <v>0</v>
      </c>
      <c r="E37" s="83">
        <f t="shared" si="10"/>
        <v>0</v>
      </c>
      <c r="F37" s="83">
        <f t="shared" si="10"/>
        <v>0</v>
      </c>
      <c r="G37" s="83">
        <f t="shared" si="10"/>
        <v>0</v>
      </c>
    </row>
    <row r="38" spans="1:8" ht="30">
      <c r="A38" s="32" t="s">
        <v>136</v>
      </c>
      <c r="B38" s="83">
        <v>0</v>
      </c>
      <c r="C38" s="83">
        <v>0</v>
      </c>
      <c r="D38" s="83">
        <f t="shared" ref="D38:D41" si="11">B38+C38</f>
        <v>0</v>
      </c>
      <c r="E38" s="83">
        <v>0</v>
      </c>
      <c r="F38" s="83">
        <v>0</v>
      </c>
      <c r="G38" s="83">
        <f t="shared" ref="G38:G41" si="12">D38-E38</f>
        <v>0</v>
      </c>
      <c r="H38" s="68" t="s">
        <v>300</v>
      </c>
    </row>
    <row r="39" spans="1:8" ht="30">
      <c r="A39" s="32" t="s">
        <v>137</v>
      </c>
      <c r="B39" s="83">
        <v>0</v>
      </c>
      <c r="C39" s="83">
        <v>0</v>
      </c>
      <c r="D39" s="83">
        <f t="shared" si="11"/>
        <v>0</v>
      </c>
      <c r="E39" s="83">
        <v>0</v>
      </c>
      <c r="F39" s="83">
        <v>0</v>
      </c>
      <c r="G39" s="83">
        <f t="shared" si="12"/>
        <v>0</v>
      </c>
      <c r="H39" s="68" t="s">
        <v>301</v>
      </c>
    </row>
    <row r="40" spans="1:8">
      <c r="A40" s="32" t="s">
        <v>138</v>
      </c>
      <c r="B40" s="83">
        <v>0</v>
      </c>
      <c r="C40" s="83">
        <v>0</v>
      </c>
      <c r="D40" s="83">
        <f t="shared" si="11"/>
        <v>0</v>
      </c>
      <c r="E40" s="83">
        <v>0</v>
      </c>
      <c r="F40" s="83">
        <v>0</v>
      </c>
      <c r="G40" s="83">
        <f t="shared" si="12"/>
        <v>0</v>
      </c>
      <c r="H40" s="68" t="s">
        <v>302</v>
      </c>
    </row>
    <row r="41" spans="1:8">
      <c r="A41" s="32" t="s">
        <v>139</v>
      </c>
      <c r="B41" s="83">
        <v>0</v>
      </c>
      <c r="C41" s="83">
        <v>0</v>
      </c>
      <c r="D41" s="83">
        <f t="shared" si="11"/>
        <v>0</v>
      </c>
      <c r="E41" s="83">
        <v>0</v>
      </c>
      <c r="F41" s="83">
        <v>0</v>
      </c>
      <c r="G41" s="83">
        <f t="shared" si="12"/>
        <v>0</v>
      </c>
      <c r="H41" s="68" t="s">
        <v>303</v>
      </c>
    </row>
    <row r="42" spans="1:8">
      <c r="A42" s="32"/>
      <c r="B42" s="83"/>
      <c r="C42" s="83"/>
      <c r="D42" s="83"/>
      <c r="E42" s="83"/>
      <c r="F42" s="83"/>
      <c r="G42" s="83"/>
    </row>
    <row r="43" spans="1:8">
      <c r="A43" s="39" t="s">
        <v>635</v>
      </c>
      <c r="B43" s="84">
        <f>B44+B53+B61+B71</f>
        <v>0</v>
      </c>
      <c r="C43" s="84">
        <f t="shared" ref="C43:G43" si="13">C44+C53+C61+C71</f>
        <v>0</v>
      </c>
      <c r="D43" s="84">
        <f t="shared" si="13"/>
        <v>0</v>
      </c>
      <c r="E43" s="84">
        <f t="shared" si="13"/>
        <v>0</v>
      </c>
      <c r="F43" s="84">
        <f t="shared" si="13"/>
        <v>0</v>
      </c>
      <c r="G43" s="84">
        <f t="shared" si="13"/>
        <v>0</v>
      </c>
    </row>
    <row r="44" spans="1:8">
      <c r="A44" s="37" t="s">
        <v>109</v>
      </c>
      <c r="B44" s="83">
        <f>SUM(B45:B52)</f>
        <v>0</v>
      </c>
      <c r="C44" s="83">
        <f t="shared" ref="C44:G44" si="14">SUM(C45:C52)</f>
        <v>0</v>
      </c>
      <c r="D44" s="83">
        <f t="shared" si="14"/>
        <v>0</v>
      </c>
      <c r="E44" s="83">
        <f t="shared" si="14"/>
        <v>0</v>
      </c>
      <c r="F44" s="83">
        <f t="shared" si="14"/>
        <v>0</v>
      </c>
      <c r="G44" s="83">
        <f t="shared" si="14"/>
        <v>0</v>
      </c>
    </row>
    <row r="45" spans="1:8">
      <c r="A45" s="32" t="s">
        <v>110</v>
      </c>
      <c r="B45" s="83">
        <v>0</v>
      </c>
      <c r="C45" s="83">
        <v>0</v>
      </c>
      <c r="D45" s="83">
        <f t="shared" ref="D45:D52" si="15">B45+C45</f>
        <v>0</v>
      </c>
      <c r="E45" s="83">
        <v>0</v>
      </c>
      <c r="F45" s="83">
        <v>0</v>
      </c>
      <c r="G45" s="83">
        <f t="shared" ref="G45:G52" si="16">D45-E45</f>
        <v>0</v>
      </c>
      <c r="H45" s="69" t="s">
        <v>304</v>
      </c>
    </row>
    <row r="46" spans="1:8">
      <c r="A46" s="32" t="s">
        <v>111</v>
      </c>
      <c r="B46" s="83">
        <v>0</v>
      </c>
      <c r="C46" s="83">
        <v>0</v>
      </c>
      <c r="D46" s="83">
        <f t="shared" si="15"/>
        <v>0</v>
      </c>
      <c r="E46" s="83">
        <v>0</v>
      </c>
      <c r="F46" s="83">
        <v>0</v>
      </c>
      <c r="G46" s="83">
        <f t="shared" si="16"/>
        <v>0</v>
      </c>
      <c r="H46" s="69" t="s">
        <v>305</v>
      </c>
    </row>
    <row r="47" spans="1:8">
      <c r="A47" s="32" t="s">
        <v>112</v>
      </c>
      <c r="B47" s="83">
        <v>0</v>
      </c>
      <c r="C47" s="83">
        <v>0</v>
      </c>
      <c r="D47" s="83">
        <f t="shared" si="15"/>
        <v>0</v>
      </c>
      <c r="E47" s="83">
        <v>0</v>
      </c>
      <c r="F47" s="83">
        <v>0</v>
      </c>
      <c r="G47" s="83">
        <f t="shared" si="16"/>
        <v>0</v>
      </c>
      <c r="H47" s="69" t="s">
        <v>306</v>
      </c>
    </row>
    <row r="48" spans="1:8">
      <c r="A48" s="32" t="s">
        <v>113</v>
      </c>
      <c r="B48" s="83">
        <v>0</v>
      </c>
      <c r="C48" s="83">
        <v>0</v>
      </c>
      <c r="D48" s="83">
        <f t="shared" si="15"/>
        <v>0</v>
      </c>
      <c r="E48" s="83">
        <v>0</v>
      </c>
      <c r="F48" s="83">
        <v>0</v>
      </c>
      <c r="G48" s="83">
        <f t="shared" si="16"/>
        <v>0</v>
      </c>
      <c r="H48" s="69" t="s">
        <v>307</v>
      </c>
    </row>
    <row r="49" spans="1:8">
      <c r="A49" s="32" t="s">
        <v>114</v>
      </c>
      <c r="B49" s="83">
        <v>0</v>
      </c>
      <c r="C49" s="83">
        <v>0</v>
      </c>
      <c r="D49" s="83">
        <f t="shared" si="15"/>
        <v>0</v>
      </c>
      <c r="E49" s="83">
        <v>0</v>
      </c>
      <c r="F49" s="83">
        <v>0</v>
      </c>
      <c r="G49" s="83">
        <f t="shared" si="16"/>
        <v>0</v>
      </c>
      <c r="H49" s="69" t="s">
        <v>308</v>
      </c>
    </row>
    <row r="50" spans="1:8">
      <c r="A50" s="32" t="s">
        <v>115</v>
      </c>
      <c r="B50" s="83">
        <v>0</v>
      </c>
      <c r="C50" s="83">
        <v>0</v>
      </c>
      <c r="D50" s="83">
        <f t="shared" si="15"/>
        <v>0</v>
      </c>
      <c r="E50" s="83">
        <v>0</v>
      </c>
      <c r="F50" s="83">
        <v>0</v>
      </c>
      <c r="G50" s="83">
        <f t="shared" si="16"/>
        <v>0</v>
      </c>
      <c r="H50" s="69" t="s">
        <v>309</v>
      </c>
    </row>
    <row r="51" spans="1:8">
      <c r="A51" s="32" t="s">
        <v>116</v>
      </c>
      <c r="B51" s="83">
        <v>0</v>
      </c>
      <c r="C51" s="83">
        <v>0</v>
      </c>
      <c r="D51" s="83">
        <f t="shared" si="15"/>
        <v>0</v>
      </c>
      <c r="E51" s="83">
        <v>0</v>
      </c>
      <c r="F51" s="83">
        <v>0</v>
      </c>
      <c r="G51" s="83">
        <f t="shared" si="16"/>
        <v>0</v>
      </c>
      <c r="H51" s="69" t="s">
        <v>310</v>
      </c>
    </row>
    <row r="52" spans="1:8">
      <c r="A52" s="32" t="s">
        <v>117</v>
      </c>
      <c r="B52" s="83">
        <v>0</v>
      </c>
      <c r="C52" s="83">
        <v>0</v>
      </c>
      <c r="D52" s="83">
        <f t="shared" si="15"/>
        <v>0</v>
      </c>
      <c r="E52" s="83">
        <v>0</v>
      </c>
      <c r="F52" s="83">
        <v>0</v>
      </c>
      <c r="G52" s="83">
        <f t="shared" si="16"/>
        <v>0</v>
      </c>
      <c r="H52" s="69" t="s">
        <v>311</v>
      </c>
    </row>
    <row r="53" spans="1:8">
      <c r="A53" s="26" t="s">
        <v>118</v>
      </c>
      <c r="B53" s="83">
        <f>SUM(B54:B60)</f>
        <v>0</v>
      </c>
      <c r="C53" s="83">
        <f t="shared" ref="C53:G53" si="17">SUM(C54:C60)</f>
        <v>0</v>
      </c>
      <c r="D53" s="83">
        <f t="shared" si="17"/>
        <v>0</v>
      </c>
      <c r="E53" s="83">
        <f t="shared" si="17"/>
        <v>0</v>
      </c>
      <c r="F53" s="83">
        <f t="shared" si="17"/>
        <v>0</v>
      </c>
      <c r="G53" s="83">
        <f t="shared" si="17"/>
        <v>0</v>
      </c>
    </row>
    <row r="54" spans="1:8">
      <c r="A54" s="32" t="s">
        <v>119</v>
      </c>
      <c r="B54" s="83">
        <v>0</v>
      </c>
      <c r="C54" s="83">
        <v>0</v>
      </c>
      <c r="D54" s="83">
        <f t="shared" ref="D54:D60" si="18">B54+C54</f>
        <v>0</v>
      </c>
      <c r="E54" s="83">
        <v>0</v>
      </c>
      <c r="F54" s="83">
        <v>0</v>
      </c>
      <c r="G54" s="83">
        <f t="shared" ref="G54:G60" si="19">D54-E54</f>
        <v>0</v>
      </c>
      <c r="H54" s="70" t="s">
        <v>312</v>
      </c>
    </row>
    <row r="55" spans="1:8">
      <c r="A55" s="32" t="s">
        <v>120</v>
      </c>
      <c r="B55" s="83">
        <v>0</v>
      </c>
      <c r="C55" s="83">
        <v>0</v>
      </c>
      <c r="D55" s="83">
        <f t="shared" si="18"/>
        <v>0</v>
      </c>
      <c r="E55" s="83">
        <v>0</v>
      </c>
      <c r="F55" s="83">
        <v>0</v>
      </c>
      <c r="G55" s="83">
        <f t="shared" si="19"/>
        <v>0</v>
      </c>
      <c r="H55" s="70" t="s">
        <v>313</v>
      </c>
    </row>
    <row r="56" spans="1:8">
      <c r="A56" s="32" t="s">
        <v>121</v>
      </c>
      <c r="B56" s="83">
        <v>0</v>
      </c>
      <c r="C56" s="83">
        <v>0</v>
      </c>
      <c r="D56" s="83">
        <f t="shared" si="18"/>
        <v>0</v>
      </c>
      <c r="E56" s="83">
        <v>0</v>
      </c>
      <c r="F56" s="83">
        <v>0</v>
      </c>
      <c r="G56" s="83">
        <f t="shared" si="19"/>
        <v>0</v>
      </c>
      <c r="H56" s="70" t="s">
        <v>314</v>
      </c>
    </row>
    <row r="57" spans="1:8">
      <c r="A57" s="24" t="s">
        <v>122</v>
      </c>
      <c r="B57" s="83">
        <v>0</v>
      </c>
      <c r="C57" s="83">
        <v>0</v>
      </c>
      <c r="D57" s="83">
        <f t="shared" si="18"/>
        <v>0</v>
      </c>
      <c r="E57" s="83">
        <v>0</v>
      </c>
      <c r="F57" s="83">
        <v>0</v>
      </c>
      <c r="G57" s="83">
        <f t="shared" si="19"/>
        <v>0</v>
      </c>
      <c r="H57" s="70" t="s">
        <v>315</v>
      </c>
    </row>
    <row r="58" spans="1:8">
      <c r="A58" s="32" t="s">
        <v>123</v>
      </c>
      <c r="B58" s="83">
        <v>0</v>
      </c>
      <c r="C58" s="83">
        <v>0</v>
      </c>
      <c r="D58" s="83">
        <f t="shared" si="18"/>
        <v>0</v>
      </c>
      <c r="E58" s="83">
        <v>0</v>
      </c>
      <c r="F58" s="83">
        <v>0</v>
      </c>
      <c r="G58" s="83">
        <f t="shared" si="19"/>
        <v>0</v>
      </c>
      <c r="H58" s="70" t="s">
        <v>316</v>
      </c>
    </row>
    <row r="59" spans="1:8">
      <c r="A59" s="32" t="s">
        <v>124</v>
      </c>
      <c r="B59" s="83">
        <v>0</v>
      </c>
      <c r="C59" s="83">
        <v>0</v>
      </c>
      <c r="D59" s="83">
        <f t="shared" si="18"/>
        <v>0</v>
      </c>
      <c r="E59" s="83">
        <v>0</v>
      </c>
      <c r="F59" s="83">
        <v>0</v>
      </c>
      <c r="G59" s="83">
        <f t="shared" si="19"/>
        <v>0</v>
      </c>
      <c r="H59" s="70" t="s">
        <v>317</v>
      </c>
    </row>
    <row r="60" spans="1:8">
      <c r="A60" s="32" t="s">
        <v>125</v>
      </c>
      <c r="B60" s="83">
        <v>0</v>
      </c>
      <c r="C60" s="83">
        <v>0</v>
      </c>
      <c r="D60" s="83">
        <f t="shared" si="18"/>
        <v>0</v>
      </c>
      <c r="E60" s="83">
        <v>0</v>
      </c>
      <c r="F60" s="83">
        <v>0</v>
      </c>
      <c r="G60" s="83">
        <f t="shared" si="19"/>
        <v>0</v>
      </c>
      <c r="H60" s="70" t="s">
        <v>318</v>
      </c>
    </row>
    <row r="61" spans="1:8">
      <c r="A61" s="26" t="s">
        <v>126</v>
      </c>
      <c r="B61" s="83">
        <f>SUM(B62:B70)</f>
        <v>0</v>
      </c>
      <c r="C61" s="83">
        <f t="shared" ref="C61:G61" si="20">SUM(C62:C70)</f>
        <v>0</v>
      </c>
      <c r="D61" s="83">
        <f t="shared" si="20"/>
        <v>0</v>
      </c>
      <c r="E61" s="83">
        <f t="shared" si="20"/>
        <v>0</v>
      </c>
      <c r="F61" s="83">
        <f t="shared" si="20"/>
        <v>0</v>
      </c>
      <c r="G61" s="83">
        <f t="shared" si="20"/>
        <v>0</v>
      </c>
    </row>
    <row r="62" spans="1:8">
      <c r="A62" s="32" t="s">
        <v>127</v>
      </c>
      <c r="B62" s="83">
        <v>0</v>
      </c>
      <c r="C62" s="83">
        <v>0</v>
      </c>
      <c r="D62" s="83">
        <f t="shared" ref="D62:D70" si="21">B62+C62</f>
        <v>0</v>
      </c>
      <c r="E62" s="83">
        <v>0</v>
      </c>
      <c r="F62" s="83">
        <v>0</v>
      </c>
      <c r="G62" s="83">
        <f t="shared" ref="G62:G70" si="22">D62-E62</f>
        <v>0</v>
      </c>
      <c r="H62" s="71" t="s">
        <v>319</v>
      </c>
    </row>
    <row r="63" spans="1:8">
      <c r="A63" s="32" t="s">
        <v>128</v>
      </c>
      <c r="B63" s="83">
        <v>0</v>
      </c>
      <c r="C63" s="83">
        <v>0</v>
      </c>
      <c r="D63" s="83">
        <f t="shared" si="21"/>
        <v>0</v>
      </c>
      <c r="E63" s="83">
        <v>0</v>
      </c>
      <c r="F63" s="83">
        <v>0</v>
      </c>
      <c r="G63" s="83">
        <f t="shared" si="22"/>
        <v>0</v>
      </c>
      <c r="H63" s="71" t="s">
        <v>320</v>
      </c>
    </row>
    <row r="64" spans="1:8">
      <c r="A64" s="32" t="s">
        <v>129</v>
      </c>
      <c r="B64" s="83">
        <v>0</v>
      </c>
      <c r="C64" s="83">
        <v>0</v>
      </c>
      <c r="D64" s="83">
        <f t="shared" si="21"/>
        <v>0</v>
      </c>
      <c r="E64" s="83">
        <v>0</v>
      </c>
      <c r="F64" s="83">
        <v>0</v>
      </c>
      <c r="G64" s="83">
        <f t="shared" si="22"/>
        <v>0</v>
      </c>
      <c r="H64" s="71" t="s">
        <v>321</v>
      </c>
    </row>
    <row r="65" spans="1:8">
      <c r="A65" s="32" t="s">
        <v>130</v>
      </c>
      <c r="B65" s="83">
        <v>0</v>
      </c>
      <c r="C65" s="83">
        <v>0</v>
      </c>
      <c r="D65" s="83">
        <f t="shared" si="21"/>
        <v>0</v>
      </c>
      <c r="E65" s="83">
        <v>0</v>
      </c>
      <c r="F65" s="83">
        <v>0</v>
      </c>
      <c r="G65" s="83">
        <f t="shared" si="22"/>
        <v>0</v>
      </c>
      <c r="H65" s="71" t="s">
        <v>322</v>
      </c>
    </row>
    <row r="66" spans="1:8">
      <c r="A66" s="32" t="s">
        <v>131</v>
      </c>
      <c r="B66" s="83">
        <v>0</v>
      </c>
      <c r="C66" s="83">
        <v>0</v>
      </c>
      <c r="D66" s="83">
        <f t="shared" si="21"/>
        <v>0</v>
      </c>
      <c r="E66" s="83">
        <v>0</v>
      </c>
      <c r="F66" s="83">
        <v>0</v>
      </c>
      <c r="G66" s="83">
        <f t="shared" si="22"/>
        <v>0</v>
      </c>
      <c r="H66" s="71" t="s">
        <v>323</v>
      </c>
    </row>
    <row r="67" spans="1:8">
      <c r="A67" s="32" t="s">
        <v>132</v>
      </c>
      <c r="B67" s="83">
        <v>0</v>
      </c>
      <c r="C67" s="83">
        <v>0</v>
      </c>
      <c r="D67" s="83">
        <f t="shared" si="21"/>
        <v>0</v>
      </c>
      <c r="E67" s="83">
        <v>0</v>
      </c>
      <c r="F67" s="83">
        <v>0</v>
      </c>
      <c r="G67" s="83">
        <f t="shared" si="22"/>
        <v>0</v>
      </c>
      <c r="H67" s="71" t="s">
        <v>324</v>
      </c>
    </row>
    <row r="68" spans="1:8">
      <c r="A68" s="32" t="s">
        <v>133</v>
      </c>
      <c r="B68" s="83">
        <v>0</v>
      </c>
      <c r="C68" s="83">
        <v>0</v>
      </c>
      <c r="D68" s="83">
        <f t="shared" si="21"/>
        <v>0</v>
      </c>
      <c r="E68" s="83">
        <v>0</v>
      </c>
      <c r="F68" s="83">
        <v>0</v>
      </c>
      <c r="G68" s="83">
        <f t="shared" si="22"/>
        <v>0</v>
      </c>
      <c r="H68" s="71" t="s">
        <v>325</v>
      </c>
    </row>
    <row r="69" spans="1:8">
      <c r="A69" s="32" t="s">
        <v>134</v>
      </c>
      <c r="B69" s="83">
        <v>0</v>
      </c>
      <c r="C69" s="83">
        <v>0</v>
      </c>
      <c r="D69" s="83">
        <f t="shared" si="21"/>
        <v>0</v>
      </c>
      <c r="E69" s="83">
        <v>0</v>
      </c>
      <c r="F69" s="83">
        <v>0</v>
      </c>
      <c r="G69" s="83">
        <f t="shared" si="22"/>
        <v>0</v>
      </c>
      <c r="H69" s="71" t="s">
        <v>326</v>
      </c>
    </row>
    <row r="70" spans="1:8">
      <c r="A70" s="32" t="s">
        <v>135</v>
      </c>
      <c r="B70" s="83">
        <v>0</v>
      </c>
      <c r="C70" s="83">
        <v>0</v>
      </c>
      <c r="D70" s="83">
        <f t="shared" si="21"/>
        <v>0</v>
      </c>
      <c r="E70" s="83">
        <v>0</v>
      </c>
      <c r="F70" s="83">
        <v>0</v>
      </c>
      <c r="G70" s="83">
        <f t="shared" si="22"/>
        <v>0</v>
      </c>
      <c r="H70" s="71" t="s">
        <v>327</v>
      </c>
    </row>
    <row r="71" spans="1:8">
      <c r="A71" s="31" t="s">
        <v>140</v>
      </c>
      <c r="B71" s="85">
        <f>SUM(B72:B75)</f>
        <v>0</v>
      </c>
      <c r="C71" s="85">
        <f t="shared" ref="C71:G71" si="23">SUM(C72:C75)</f>
        <v>0</v>
      </c>
      <c r="D71" s="85">
        <f t="shared" si="23"/>
        <v>0</v>
      </c>
      <c r="E71" s="85">
        <f t="shared" si="23"/>
        <v>0</v>
      </c>
      <c r="F71" s="85">
        <f t="shared" si="23"/>
        <v>0</v>
      </c>
      <c r="G71" s="85">
        <f t="shared" si="23"/>
        <v>0</v>
      </c>
      <c r="H71" s="19"/>
    </row>
    <row r="72" spans="1:8" ht="30">
      <c r="A72" s="32" t="s">
        <v>136</v>
      </c>
      <c r="B72" s="83">
        <v>0</v>
      </c>
      <c r="C72" s="83">
        <v>0</v>
      </c>
      <c r="D72" s="83">
        <f t="shared" ref="D72:D75" si="24">B72+C72</f>
        <v>0</v>
      </c>
      <c r="E72" s="83">
        <v>0</v>
      </c>
      <c r="F72" s="83">
        <v>0</v>
      </c>
      <c r="G72" s="83">
        <f t="shared" ref="G72:G75" si="25">D72-E72</f>
        <v>0</v>
      </c>
      <c r="H72" s="72" t="s">
        <v>328</v>
      </c>
    </row>
    <row r="73" spans="1:8" ht="30">
      <c r="A73" s="32" t="s">
        <v>137</v>
      </c>
      <c r="B73" s="83">
        <v>0</v>
      </c>
      <c r="C73" s="83">
        <v>0</v>
      </c>
      <c r="D73" s="83">
        <f t="shared" si="24"/>
        <v>0</v>
      </c>
      <c r="E73" s="83">
        <v>0</v>
      </c>
      <c r="F73" s="83">
        <v>0</v>
      </c>
      <c r="G73" s="83">
        <f t="shared" si="25"/>
        <v>0</v>
      </c>
      <c r="H73" s="72" t="s">
        <v>329</v>
      </c>
    </row>
    <row r="74" spans="1:8">
      <c r="A74" s="32" t="s">
        <v>138</v>
      </c>
      <c r="B74" s="83">
        <v>0</v>
      </c>
      <c r="C74" s="83">
        <v>0</v>
      </c>
      <c r="D74" s="83">
        <f t="shared" si="24"/>
        <v>0</v>
      </c>
      <c r="E74" s="83">
        <v>0</v>
      </c>
      <c r="F74" s="83">
        <v>0</v>
      </c>
      <c r="G74" s="83">
        <f t="shared" si="25"/>
        <v>0</v>
      </c>
      <c r="H74" s="72" t="s">
        <v>330</v>
      </c>
    </row>
    <row r="75" spans="1:8">
      <c r="A75" s="32" t="s">
        <v>139</v>
      </c>
      <c r="B75" s="83">
        <v>0</v>
      </c>
      <c r="C75" s="83">
        <v>0</v>
      </c>
      <c r="D75" s="83">
        <f t="shared" si="24"/>
        <v>0</v>
      </c>
      <c r="E75" s="83">
        <v>0</v>
      </c>
      <c r="F75" s="83">
        <v>0</v>
      </c>
      <c r="G75" s="83">
        <f t="shared" si="25"/>
        <v>0</v>
      </c>
      <c r="H75" s="72" t="s">
        <v>331</v>
      </c>
    </row>
    <row r="76" spans="1:8">
      <c r="A76" s="27"/>
      <c r="B76" s="86"/>
      <c r="C76" s="86"/>
      <c r="D76" s="86"/>
      <c r="E76" s="86"/>
      <c r="F76" s="86"/>
      <c r="G76" s="86"/>
      <c r="H76" s="19"/>
    </row>
    <row r="77" spans="1:8">
      <c r="A77" s="28" t="s">
        <v>87</v>
      </c>
      <c r="B77" s="84">
        <f>B9+B43</f>
        <v>5974589</v>
      </c>
      <c r="C77" s="84">
        <f t="shared" ref="C77:G77" si="26">C9+C43</f>
        <v>659505.03</v>
      </c>
      <c r="D77" s="84">
        <f t="shared" si="26"/>
        <v>6634094.0300000003</v>
      </c>
      <c r="E77" s="84">
        <f t="shared" si="26"/>
        <v>4806762.6900000004</v>
      </c>
      <c r="F77" s="84">
        <f t="shared" si="26"/>
        <v>4806762.6900000004</v>
      </c>
      <c r="G77" s="84">
        <f t="shared" si="26"/>
        <v>1827331.3399999999</v>
      </c>
      <c r="H77" s="19"/>
    </row>
    <row r="78" spans="1:8">
      <c r="A78" s="29"/>
      <c r="B78" s="87"/>
      <c r="C78" s="87"/>
      <c r="D78" s="87"/>
      <c r="E78" s="87"/>
      <c r="F78" s="87"/>
      <c r="G78" s="87"/>
      <c r="H78" s="20"/>
    </row>
  </sheetData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4" zoomScaleNormal="100" workbookViewId="0">
      <selection activeCell="A33" sqref="A33"/>
    </sheetView>
  </sheetViews>
  <sheetFormatPr baseColWidth="10" defaultRowHeight="1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55.5" customHeight="1">
      <c r="A1" s="224" t="s">
        <v>141</v>
      </c>
      <c r="B1" s="223"/>
      <c r="C1" s="223"/>
      <c r="D1" s="223"/>
      <c r="E1" s="223"/>
      <c r="F1" s="223"/>
      <c r="G1" s="223"/>
    </row>
    <row r="2" spans="1:7">
      <c r="A2" s="206" t="s">
        <v>333</v>
      </c>
      <c r="B2" s="207"/>
      <c r="C2" s="207"/>
      <c r="D2" s="207"/>
      <c r="E2" s="207"/>
      <c r="F2" s="207"/>
      <c r="G2" s="208"/>
    </row>
    <row r="3" spans="1:7">
      <c r="A3" s="212" t="s">
        <v>1</v>
      </c>
      <c r="B3" s="213"/>
      <c r="C3" s="213"/>
      <c r="D3" s="213"/>
      <c r="E3" s="213"/>
      <c r="F3" s="213"/>
      <c r="G3" s="214"/>
    </row>
    <row r="4" spans="1:7">
      <c r="A4" s="212" t="s">
        <v>142</v>
      </c>
      <c r="B4" s="213"/>
      <c r="C4" s="213"/>
      <c r="D4" s="213"/>
      <c r="E4" s="213"/>
      <c r="F4" s="213"/>
      <c r="G4" s="214"/>
    </row>
    <row r="5" spans="1:7">
      <c r="A5" s="212" t="s">
        <v>334</v>
      </c>
      <c r="B5" s="213"/>
      <c r="C5" s="213"/>
      <c r="D5" s="213"/>
      <c r="E5" s="213"/>
      <c r="F5" s="213"/>
      <c r="G5" s="214"/>
    </row>
    <row r="6" spans="1:7">
      <c r="A6" s="215" t="s">
        <v>3</v>
      </c>
      <c r="B6" s="216"/>
      <c r="C6" s="216"/>
      <c r="D6" s="216"/>
      <c r="E6" s="216"/>
      <c r="F6" s="216"/>
      <c r="G6" s="217"/>
    </row>
    <row r="7" spans="1:7">
      <c r="A7" s="220" t="s">
        <v>143</v>
      </c>
      <c r="B7" s="225" t="s">
        <v>5</v>
      </c>
      <c r="C7" s="225"/>
      <c r="D7" s="225"/>
      <c r="E7" s="225"/>
      <c r="F7" s="225"/>
      <c r="G7" s="225" t="s">
        <v>6</v>
      </c>
    </row>
    <row r="8" spans="1:7" ht="30">
      <c r="A8" s="221"/>
      <c r="B8" s="34" t="s">
        <v>7</v>
      </c>
      <c r="C8" s="35" t="s">
        <v>107</v>
      </c>
      <c r="D8" s="35" t="s">
        <v>91</v>
      </c>
      <c r="E8" s="35" t="s">
        <v>10</v>
      </c>
      <c r="F8" s="35" t="s">
        <v>92</v>
      </c>
      <c r="G8" s="235"/>
    </row>
    <row r="9" spans="1:7">
      <c r="A9" s="36" t="s">
        <v>144</v>
      </c>
      <c r="B9" s="88">
        <f>B10+B11+B12+B15+B16+B19</f>
        <v>3822961.8</v>
      </c>
      <c r="C9" s="88">
        <f t="shared" ref="C9:G9" si="0">C10+C11+C12+C15+C16+C19</f>
        <v>30600.37</v>
      </c>
      <c r="D9" s="88">
        <f t="shared" si="0"/>
        <v>3853562.17</v>
      </c>
      <c r="E9" s="88">
        <f t="shared" si="0"/>
        <v>2439898.6800000002</v>
      </c>
      <c r="F9" s="88">
        <f t="shared" si="0"/>
        <v>2439898.6800000002</v>
      </c>
      <c r="G9" s="88">
        <f t="shared" si="0"/>
        <v>1413663.4899999998</v>
      </c>
    </row>
    <row r="10" spans="1:7">
      <c r="A10" s="37" t="s">
        <v>636</v>
      </c>
      <c r="B10" s="97">
        <v>3822961.8</v>
      </c>
      <c r="C10" s="97">
        <v>30600.37</v>
      </c>
      <c r="D10" s="89">
        <f>B10+C10</f>
        <v>3853562.17</v>
      </c>
      <c r="E10" s="97">
        <v>2439898.6800000002</v>
      </c>
      <c r="F10" s="97">
        <v>2439898.6800000002</v>
      </c>
      <c r="G10" s="89">
        <f>D10-E10</f>
        <v>1413663.4899999998</v>
      </c>
    </row>
    <row r="11" spans="1:7">
      <c r="A11" s="37" t="s">
        <v>145</v>
      </c>
      <c r="B11" s="89">
        <v>0</v>
      </c>
      <c r="C11" s="89">
        <v>0</v>
      </c>
      <c r="D11" s="89">
        <f>B11+C11</f>
        <v>0</v>
      </c>
      <c r="E11" s="89">
        <v>0</v>
      </c>
      <c r="F11" s="89">
        <v>0</v>
      </c>
      <c r="G11" s="89">
        <f>D11-E11</f>
        <v>0</v>
      </c>
    </row>
    <row r="12" spans="1:7">
      <c r="A12" s="37" t="s">
        <v>146</v>
      </c>
      <c r="B12" s="89">
        <f>B13+B14</f>
        <v>0</v>
      </c>
      <c r="C12" s="89">
        <f t="shared" ref="C12:G12" si="1">C13+C14</f>
        <v>0</v>
      </c>
      <c r="D12" s="89">
        <f t="shared" si="1"/>
        <v>0</v>
      </c>
      <c r="E12" s="89">
        <f t="shared" si="1"/>
        <v>0</v>
      </c>
      <c r="F12" s="89">
        <f t="shared" si="1"/>
        <v>0</v>
      </c>
      <c r="G12" s="89">
        <f t="shared" si="1"/>
        <v>0</v>
      </c>
    </row>
    <row r="13" spans="1:7">
      <c r="A13" s="40" t="s">
        <v>147</v>
      </c>
      <c r="B13" s="89">
        <v>0</v>
      </c>
      <c r="C13" s="89">
        <v>0</v>
      </c>
      <c r="D13" s="89">
        <f>B13+C13</f>
        <v>0</v>
      </c>
      <c r="E13" s="89">
        <v>0</v>
      </c>
      <c r="F13" s="89">
        <v>0</v>
      </c>
      <c r="G13" s="89">
        <f>D13-E13</f>
        <v>0</v>
      </c>
    </row>
    <row r="14" spans="1:7">
      <c r="A14" s="40" t="s">
        <v>148</v>
      </c>
      <c r="B14" s="89">
        <v>0</v>
      </c>
      <c r="C14" s="89">
        <v>0</v>
      </c>
      <c r="D14" s="89">
        <f>B14+C14</f>
        <v>0</v>
      </c>
      <c r="E14" s="89">
        <v>0</v>
      </c>
      <c r="F14" s="89">
        <v>0</v>
      </c>
      <c r="G14" s="89">
        <f>D14-E14</f>
        <v>0</v>
      </c>
    </row>
    <row r="15" spans="1:7">
      <c r="A15" s="37" t="s">
        <v>149</v>
      </c>
      <c r="B15" s="89">
        <v>0</v>
      </c>
      <c r="C15" s="89">
        <v>0</v>
      </c>
      <c r="D15" s="89">
        <f>B15+C15</f>
        <v>0</v>
      </c>
      <c r="E15" s="89">
        <v>0</v>
      </c>
      <c r="F15" s="89">
        <v>0</v>
      </c>
      <c r="G15" s="89">
        <f>D15-E15</f>
        <v>0</v>
      </c>
    </row>
    <row r="16" spans="1:7" ht="30">
      <c r="A16" s="41" t="s">
        <v>150</v>
      </c>
      <c r="B16" s="89">
        <f>B17+B18</f>
        <v>0</v>
      </c>
      <c r="C16" s="89">
        <f t="shared" ref="C16:G16" si="2">C17+C18</f>
        <v>0</v>
      </c>
      <c r="D16" s="89">
        <f t="shared" si="2"/>
        <v>0</v>
      </c>
      <c r="E16" s="89">
        <f t="shared" si="2"/>
        <v>0</v>
      </c>
      <c r="F16" s="89">
        <f t="shared" si="2"/>
        <v>0</v>
      </c>
      <c r="G16" s="89">
        <f t="shared" si="2"/>
        <v>0</v>
      </c>
    </row>
    <row r="17" spans="1:7">
      <c r="A17" s="40" t="s">
        <v>151</v>
      </c>
      <c r="B17" s="89">
        <v>0</v>
      </c>
      <c r="C17" s="89">
        <v>0</v>
      </c>
      <c r="D17" s="89">
        <f>B17+C17</f>
        <v>0</v>
      </c>
      <c r="E17" s="89">
        <v>0</v>
      </c>
      <c r="F17" s="89">
        <v>0</v>
      </c>
      <c r="G17" s="89">
        <f>D17-E17</f>
        <v>0</v>
      </c>
    </row>
    <row r="18" spans="1:7">
      <c r="A18" s="40" t="s">
        <v>152</v>
      </c>
      <c r="B18" s="89">
        <v>0</v>
      </c>
      <c r="C18" s="89">
        <v>0</v>
      </c>
      <c r="D18" s="89">
        <f>B18+C18</f>
        <v>0</v>
      </c>
      <c r="E18" s="89">
        <v>0</v>
      </c>
      <c r="F18" s="89">
        <v>0</v>
      </c>
      <c r="G18" s="89">
        <f>D18-E18</f>
        <v>0</v>
      </c>
    </row>
    <row r="19" spans="1:7">
      <c r="A19" s="37" t="s">
        <v>153</v>
      </c>
      <c r="B19" s="89">
        <v>0</v>
      </c>
      <c r="C19" s="89">
        <v>0</v>
      </c>
      <c r="D19" s="89">
        <f>B19+C19</f>
        <v>0</v>
      </c>
      <c r="E19" s="89">
        <v>0</v>
      </c>
      <c r="F19" s="89">
        <v>0</v>
      </c>
      <c r="G19" s="89">
        <f>D19-E19</f>
        <v>0</v>
      </c>
    </row>
    <row r="20" spans="1:7">
      <c r="A20" s="38"/>
      <c r="B20" s="90"/>
      <c r="C20" s="90"/>
      <c r="D20" s="90"/>
      <c r="E20" s="90"/>
      <c r="F20" s="90"/>
      <c r="G20" s="90"/>
    </row>
    <row r="21" spans="1:7">
      <c r="A21" s="33" t="s">
        <v>637</v>
      </c>
      <c r="B21" s="88">
        <f>B22+B23+B24+B27+B28+B31</f>
        <v>0</v>
      </c>
      <c r="C21" s="88">
        <f t="shared" ref="C21:G21" si="3">C22+C23+C24+C27+C28+C31</f>
        <v>0</v>
      </c>
      <c r="D21" s="88">
        <f t="shared" si="3"/>
        <v>0</v>
      </c>
      <c r="E21" s="88">
        <f t="shared" si="3"/>
        <v>0</v>
      </c>
      <c r="F21" s="88">
        <f t="shared" si="3"/>
        <v>0</v>
      </c>
      <c r="G21" s="88">
        <f t="shared" si="3"/>
        <v>0</v>
      </c>
    </row>
    <row r="22" spans="1:7">
      <c r="A22" s="37" t="s">
        <v>636</v>
      </c>
      <c r="B22" s="97">
        <v>0</v>
      </c>
      <c r="C22" s="97">
        <v>0</v>
      </c>
      <c r="D22" s="89">
        <f>B22+C22</f>
        <v>0</v>
      </c>
      <c r="E22" s="97">
        <v>0</v>
      </c>
      <c r="F22" s="97">
        <v>0</v>
      </c>
      <c r="G22" s="89">
        <f>D22-E22</f>
        <v>0</v>
      </c>
    </row>
    <row r="23" spans="1:7">
      <c r="A23" s="37" t="s">
        <v>145</v>
      </c>
      <c r="B23" s="89">
        <v>0</v>
      </c>
      <c r="C23" s="89">
        <v>0</v>
      </c>
      <c r="D23" s="89">
        <f>B23+C23</f>
        <v>0</v>
      </c>
      <c r="E23" s="89">
        <v>0</v>
      </c>
      <c r="F23" s="89">
        <v>0</v>
      </c>
      <c r="G23" s="89">
        <f>D23-E23</f>
        <v>0</v>
      </c>
    </row>
    <row r="24" spans="1:7">
      <c r="A24" s="37" t="s">
        <v>146</v>
      </c>
      <c r="B24" s="89">
        <f>B25+B26</f>
        <v>0</v>
      </c>
      <c r="C24" s="89">
        <f>C25+C26</f>
        <v>0</v>
      </c>
      <c r="D24" s="89">
        <f>D25+D26</f>
        <v>0</v>
      </c>
      <c r="E24" s="89">
        <f t="shared" ref="E24:G24" si="4">E25+E26</f>
        <v>0</v>
      </c>
      <c r="F24" s="89">
        <f t="shared" si="4"/>
        <v>0</v>
      </c>
      <c r="G24" s="89">
        <f t="shared" si="4"/>
        <v>0</v>
      </c>
    </row>
    <row r="25" spans="1:7">
      <c r="A25" s="40" t="s">
        <v>147</v>
      </c>
      <c r="B25" s="89">
        <v>0</v>
      </c>
      <c r="C25" s="89">
        <v>0</v>
      </c>
      <c r="D25" s="89">
        <f>B25+C25</f>
        <v>0</v>
      </c>
      <c r="E25" s="89">
        <v>0</v>
      </c>
      <c r="F25" s="89">
        <v>0</v>
      </c>
      <c r="G25" s="89">
        <f>D25-E25</f>
        <v>0</v>
      </c>
    </row>
    <row r="26" spans="1:7">
      <c r="A26" s="40" t="s">
        <v>148</v>
      </c>
      <c r="B26" s="89">
        <v>0</v>
      </c>
      <c r="C26" s="89">
        <v>0</v>
      </c>
      <c r="D26" s="89">
        <f>B26+C26</f>
        <v>0</v>
      </c>
      <c r="E26" s="89">
        <v>0</v>
      </c>
      <c r="F26" s="89">
        <v>0</v>
      </c>
      <c r="G26" s="89">
        <f>D26-E26</f>
        <v>0</v>
      </c>
    </row>
    <row r="27" spans="1:7">
      <c r="A27" s="37" t="s">
        <v>149</v>
      </c>
      <c r="B27" s="89">
        <v>0</v>
      </c>
      <c r="C27" s="89">
        <v>0</v>
      </c>
      <c r="D27" s="89">
        <f>B27+C27</f>
        <v>0</v>
      </c>
      <c r="E27" s="89">
        <v>0</v>
      </c>
      <c r="F27" s="89">
        <v>0</v>
      </c>
      <c r="G27" s="89">
        <f>D27-E27</f>
        <v>0</v>
      </c>
    </row>
    <row r="28" spans="1:7" ht="30">
      <c r="A28" s="41" t="s">
        <v>150</v>
      </c>
      <c r="B28" s="89">
        <f>B29+B30</f>
        <v>0</v>
      </c>
      <c r="C28" s="89">
        <f t="shared" ref="C28:G28" si="5">C29+C30</f>
        <v>0</v>
      </c>
      <c r="D28" s="89">
        <f t="shared" si="5"/>
        <v>0</v>
      </c>
      <c r="E28" s="89">
        <f t="shared" si="5"/>
        <v>0</v>
      </c>
      <c r="F28" s="89">
        <f t="shared" si="5"/>
        <v>0</v>
      </c>
      <c r="G28" s="89">
        <f t="shared" si="5"/>
        <v>0</v>
      </c>
    </row>
    <row r="29" spans="1:7">
      <c r="A29" s="40" t="s">
        <v>151</v>
      </c>
      <c r="B29" s="89">
        <v>0</v>
      </c>
      <c r="C29" s="89">
        <v>0</v>
      </c>
      <c r="D29" s="89">
        <f>B29+C29</f>
        <v>0</v>
      </c>
      <c r="E29" s="89">
        <v>0</v>
      </c>
      <c r="F29" s="89">
        <v>0</v>
      </c>
      <c r="G29" s="89">
        <f>D29-E29</f>
        <v>0</v>
      </c>
    </row>
    <row r="30" spans="1:7">
      <c r="A30" s="40" t="s">
        <v>152</v>
      </c>
      <c r="B30" s="89">
        <v>0</v>
      </c>
      <c r="C30" s="89">
        <v>0</v>
      </c>
      <c r="D30" s="89">
        <f>B30+C30</f>
        <v>0</v>
      </c>
      <c r="E30" s="89">
        <v>0</v>
      </c>
      <c r="F30" s="89">
        <v>0</v>
      </c>
      <c r="G30" s="89">
        <f>D30-E30</f>
        <v>0</v>
      </c>
    </row>
    <row r="31" spans="1:7">
      <c r="A31" s="37" t="s">
        <v>153</v>
      </c>
      <c r="B31" s="89">
        <v>0</v>
      </c>
      <c r="C31" s="89">
        <v>0</v>
      </c>
      <c r="D31" s="89">
        <f>B31+C31</f>
        <v>0</v>
      </c>
      <c r="E31" s="89">
        <v>0</v>
      </c>
      <c r="F31" s="89">
        <v>0</v>
      </c>
      <c r="G31" s="89">
        <f>D31-E31</f>
        <v>0</v>
      </c>
    </row>
    <row r="32" spans="1:7">
      <c r="A32" s="38"/>
      <c r="B32" s="90"/>
      <c r="C32" s="90"/>
      <c r="D32" s="90"/>
      <c r="E32" s="90"/>
      <c r="F32" s="90"/>
      <c r="G32" s="90"/>
    </row>
    <row r="33" spans="1:7">
      <c r="A33" s="39" t="s">
        <v>638</v>
      </c>
      <c r="B33" s="88">
        <f>B9+B21</f>
        <v>3822961.8</v>
      </c>
      <c r="C33" s="88">
        <f t="shared" ref="C33:G33" si="6">C9+C21</f>
        <v>30600.37</v>
      </c>
      <c r="D33" s="88">
        <f t="shared" si="6"/>
        <v>3853562.17</v>
      </c>
      <c r="E33" s="88">
        <f t="shared" si="6"/>
        <v>2439898.6800000002</v>
      </c>
      <c r="F33" s="88">
        <f t="shared" si="6"/>
        <v>2439898.6800000002</v>
      </c>
      <c r="G33" s="88">
        <f t="shared" si="6"/>
        <v>1413663.4899999998</v>
      </c>
    </row>
    <row r="34" spans="1:7">
      <c r="A34" s="42"/>
      <c r="B34" s="91"/>
      <c r="C34" s="91"/>
      <c r="D34" s="91"/>
      <c r="E34" s="91"/>
      <c r="F34" s="91"/>
      <c r="G34" s="91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'Formato 4'!Área_de_impresión</vt:lpstr>
      <vt:lpstr>'Formato 6a'!Área_de_impresión</vt:lpstr>
      <vt:lpstr>'Formato 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cp:lastPrinted>2018-12-04T18:00:32Z</cp:lastPrinted>
  <dcterms:created xsi:type="dcterms:W3CDTF">2018-11-21T18:09:30Z</dcterms:created>
  <dcterms:modified xsi:type="dcterms:W3CDTF">2024-02-05T00:31:41Z</dcterms:modified>
</cp:coreProperties>
</file>