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00" windowHeight="9510" tabRatio="863" activeTab="11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definedNames>
    <definedName name="_xlnm._FilterDatabase" localSheetId="3" hidden="1">ACT!$A$5:$E$216</definedName>
    <definedName name="_xlnm._FilterDatabase" localSheetId="7" hidden="1">EFE!$A$19:$D$43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65" l="1"/>
  <c r="F46" i="65"/>
  <c r="F45" i="65"/>
  <c r="F44" i="65"/>
  <c r="F43" i="65"/>
  <c r="F42" i="65"/>
  <c r="F41" i="65"/>
  <c r="F40" i="65"/>
  <c r="F39" i="65"/>
  <c r="F38" i="65"/>
  <c r="F37" i="65"/>
  <c r="F36" i="65"/>
  <c r="C30" i="64"/>
  <c r="C37" i="64" s="1"/>
  <c r="C7" i="64"/>
  <c r="D112" i="62"/>
  <c r="C112" i="62"/>
  <c r="C109" i="62" s="1"/>
  <c r="D110" i="62"/>
  <c r="C110" i="62"/>
  <c r="D109" i="62"/>
  <c r="D107" i="62"/>
  <c r="C107" i="62"/>
  <c r="D106" i="62"/>
  <c r="C106" i="62"/>
  <c r="D101" i="62"/>
  <c r="C101" i="62"/>
  <c r="D100" i="62"/>
  <c r="C100" i="62"/>
  <c r="D94" i="62"/>
  <c r="C94" i="62"/>
  <c r="D92" i="62"/>
  <c r="D91" i="62" s="1"/>
  <c r="C92" i="62"/>
  <c r="C91" i="62" s="1"/>
  <c r="D82" i="62"/>
  <c r="C82" i="62"/>
  <c r="D76" i="62"/>
  <c r="C76" i="62"/>
  <c r="D73" i="62"/>
  <c r="C73" i="62"/>
  <c r="C63" i="62" s="1"/>
  <c r="D64" i="62"/>
  <c r="C64" i="62"/>
  <c r="D63" i="62"/>
  <c r="D60" i="62"/>
  <c r="C60" i="62"/>
  <c r="D58" i="62"/>
  <c r="C58" i="62"/>
  <c r="D56" i="62"/>
  <c r="C56" i="62"/>
  <c r="D54" i="62"/>
  <c r="D51" i="62" s="1"/>
  <c r="C54" i="62"/>
  <c r="D52" i="62"/>
  <c r="C52" i="62"/>
  <c r="C51" i="62"/>
  <c r="D49" i="62"/>
  <c r="C49" i="62"/>
  <c r="D37" i="62"/>
  <c r="C37" i="62"/>
  <c r="C43" i="62" s="1"/>
  <c r="D28" i="62"/>
  <c r="C28" i="62"/>
  <c r="D20" i="62"/>
  <c r="D43" i="62" s="1"/>
  <c r="C20" i="62"/>
  <c r="D15" i="62"/>
  <c r="C15" i="62"/>
  <c r="C25" i="61"/>
  <c r="C21" i="61"/>
  <c r="C16" i="61"/>
  <c r="C215" i="60"/>
  <c r="C204" i="60"/>
  <c r="C198" i="60"/>
  <c r="C195" i="60"/>
  <c r="C186" i="60"/>
  <c r="C182" i="60"/>
  <c r="C180" i="60"/>
  <c r="C177" i="60"/>
  <c r="C174" i="60"/>
  <c r="C171" i="60"/>
  <c r="C170" i="60" s="1"/>
  <c r="C167" i="60"/>
  <c r="C164" i="60"/>
  <c r="C161" i="60"/>
  <c r="C160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87" i="60"/>
  <c r="C85" i="60"/>
  <c r="C83" i="60"/>
  <c r="C77" i="60"/>
  <c r="C74" i="60"/>
  <c r="C73" i="60" s="1"/>
  <c r="C65" i="60"/>
  <c r="C59" i="60"/>
  <c r="C58" i="60"/>
  <c r="C46" i="60"/>
  <c r="C37" i="60"/>
  <c r="C34" i="60"/>
  <c r="C28" i="60"/>
  <c r="C8" i="60" s="1"/>
  <c r="C25" i="60"/>
  <c r="C19" i="60"/>
  <c r="C9" i="60"/>
  <c r="C146" i="59"/>
  <c r="C134" i="59"/>
  <c r="C127" i="59"/>
  <c r="D123" i="59"/>
  <c r="D122" i="59"/>
  <c r="D121" i="59"/>
  <c r="E120" i="59"/>
  <c r="D120" i="59"/>
  <c r="C120" i="59"/>
  <c r="D119" i="59"/>
  <c r="D118" i="59"/>
  <c r="D117" i="59"/>
  <c r="D116" i="59"/>
  <c r="D115" i="59"/>
  <c r="D114" i="59"/>
  <c r="D113" i="59"/>
  <c r="D110" i="59" s="1"/>
  <c r="D112" i="59"/>
  <c r="D111" i="59"/>
  <c r="E110" i="59"/>
  <c r="C110" i="59"/>
  <c r="C103" i="59"/>
  <c r="C96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41" i="59"/>
  <c r="C32" i="59"/>
  <c r="C48" i="62" l="1"/>
  <c r="C122" i="62" s="1"/>
  <c r="D48" i="62"/>
  <c r="D122" i="62" s="1"/>
  <c r="C185" i="60"/>
  <c r="C99" i="60"/>
  <c r="C127" i="60"/>
  <c r="C214" i="60"/>
  <c r="D214" i="60" l="1"/>
  <c r="D99" i="60"/>
  <c r="C98" i="60"/>
  <c r="D127" i="60" s="1"/>
  <c r="D185" i="60"/>
  <c r="G120" i="59"/>
  <c r="F120" i="59"/>
  <c r="G110" i="59"/>
  <c r="F110" i="59"/>
  <c r="D209" i="60" l="1"/>
  <c r="D202" i="60"/>
  <c r="D188" i="60"/>
  <c r="D165" i="60"/>
  <c r="D153" i="60"/>
  <c r="D147" i="60"/>
  <c r="D141" i="60"/>
  <c r="D122" i="60"/>
  <c r="D115" i="60"/>
  <c r="D208" i="60"/>
  <c r="D201" i="60"/>
  <c r="D187" i="60"/>
  <c r="D176" i="60"/>
  <c r="D164" i="60"/>
  <c r="D159" i="60"/>
  <c r="D152" i="60"/>
  <c r="D146" i="60"/>
  <c r="D140" i="60"/>
  <c r="D121" i="60"/>
  <c r="D114" i="60"/>
  <c r="D207" i="60"/>
  <c r="D200" i="60"/>
  <c r="D194" i="60"/>
  <c r="D181" i="60"/>
  <c r="D175" i="60"/>
  <c r="D158" i="60"/>
  <c r="D139" i="60"/>
  <c r="D133" i="60"/>
  <c r="D120" i="60"/>
  <c r="D113" i="60"/>
  <c r="D106" i="60"/>
  <c r="D205" i="60"/>
  <c r="D168" i="60"/>
  <c r="D150" i="60"/>
  <c r="D126" i="60"/>
  <c r="D111" i="60"/>
  <c r="D125" i="60"/>
  <c r="D206" i="60"/>
  <c r="D199" i="60"/>
  <c r="D193" i="60"/>
  <c r="D169" i="60"/>
  <c r="D163" i="60"/>
  <c r="D145" i="60"/>
  <c r="D138" i="60"/>
  <c r="D132" i="60"/>
  <c r="D119" i="60"/>
  <c r="D112" i="60"/>
  <c r="D105" i="60"/>
  <c r="D213" i="60"/>
  <c r="D192" i="60"/>
  <c r="D162" i="60"/>
  <c r="D144" i="60"/>
  <c r="D118" i="60"/>
  <c r="D104" i="60"/>
  <c r="D103" i="60"/>
  <c r="D212" i="60"/>
  <c r="D204" i="60"/>
  <c r="D191" i="60"/>
  <c r="D179" i="60"/>
  <c r="D173" i="60"/>
  <c r="D167" i="60"/>
  <c r="D161" i="60"/>
  <c r="D156" i="60"/>
  <c r="D149" i="60"/>
  <c r="D143" i="60"/>
  <c r="D117" i="60"/>
  <c r="D110" i="60"/>
  <c r="D211" i="60"/>
  <c r="D197" i="60"/>
  <c r="D190" i="60"/>
  <c r="D184" i="60"/>
  <c r="D178" i="60"/>
  <c r="D172" i="60"/>
  <c r="D155" i="60"/>
  <c r="D136" i="60"/>
  <c r="D130" i="60"/>
  <c r="D124" i="60"/>
  <c r="D109" i="60"/>
  <c r="D102" i="60"/>
  <c r="D216" i="60"/>
  <c r="D210" i="60"/>
  <c r="D203" i="60"/>
  <c r="D196" i="60"/>
  <c r="D189" i="60"/>
  <c r="D183" i="60"/>
  <c r="D166" i="60"/>
  <c r="D154" i="60"/>
  <c r="D148" i="60"/>
  <c r="D135" i="60"/>
  <c r="D129" i="60"/>
  <c r="D123" i="60"/>
  <c r="D116" i="60"/>
  <c r="D108" i="60"/>
  <c r="D101" i="60"/>
  <c r="D134" i="60"/>
  <c r="D157" i="60"/>
  <c r="D137" i="60"/>
  <c r="D171" i="60"/>
  <c r="D215" i="60"/>
  <c r="D180" i="60"/>
  <c r="D107" i="60"/>
  <c r="D174" i="60"/>
  <c r="D100" i="60"/>
  <c r="D170" i="60"/>
  <c r="D131" i="60"/>
  <c r="D142" i="60"/>
  <c r="D182" i="60"/>
  <c r="D177" i="60"/>
  <c r="D160" i="60"/>
  <c r="D198" i="60"/>
  <c r="D186" i="60"/>
  <c r="D195" i="60"/>
  <c r="D151" i="60"/>
  <c r="D128" i="60"/>
  <c r="A1" i="59"/>
  <c r="H1" i="59"/>
  <c r="H2" i="59"/>
  <c r="H3" i="59"/>
  <c r="F34" i="65" l="1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C15" i="63"/>
  <c r="C7" i="63"/>
  <c r="C20" i="63" s="1"/>
  <c r="A1" i="63" l="1"/>
  <c r="E1" i="62" l="1"/>
  <c r="E2" i="62"/>
  <c r="E3" i="62"/>
  <c r="E1" i="61" l="1"/>
  <c r="E3" i="61"/>
  <c r="E2" i="61"/>
  <c r="E3" i="60"/>
  <c r="H3" i="65" l="1"/>
  <c r="H2" i="65"/>
  <c r="H1" i="65"/>
  <c r="E2" i="60"/>
  <c r="E1" i="60"/>
  <c r="A3" i="65"/>
  <c r="A1" i="65"/>
  <c r="A3" i="63" l="1"/>
  <c r="A1" i="61"/>
  <c r="A1" i="62"/>
  <c r="A3" i="62"/>
</calcChain>
</file>

<file path=xl/comments1.xml><?xml version="1.0" encoding="utf-8"?>
<comments xmlns="http://schemas.openxmlformats.org/spreadsheetml/2006/main">
  <authors>
    <author>Cecilia Figueroa Ramirez</author>
  </authors>
  <commentList>
    <comment ref="B111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<sst xmlns="http://schemas.openxmlformats.org/spreadsheetml/2006/main" count="923" uniqueCount="663">
  <si>
    <t>Ejercicio:</t>
  </si>
  <si>
    <t>Notas de Desglose y Memoria</t>
  </si>
  <si>
    <t>Periodicidad:</t>
  </si>
  <si>
    <t>Trimestral</t>
  </si>
  <si>
    <t>Corte:</t>
  </si>
  <si>
    <t>(Cifras en Pesos)</t>
  </si>
  <si>
    <t>NOTAS</t>
  </si>
  <si>
    <t>DESCRIPCIÓN</t>
  </si>
  <si>
    <t>I. NOTAS DE DESGLOSE:</t>
  </si>
  <si>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</si>
  <si>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</si>
  <si>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</si>
  <si>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</si>
  <si>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</si>
  <si>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</si>
  <si>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</si>
  <si>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</si>
  <si>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</si>
  <si>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</si>
  <si>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</si>
  <si>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</si>
  <si>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</si>
  <si>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</si>
  <si>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</si>
  <si>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</si>
  <si>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</si>
  <si>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</si>
  <si>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</si>
  <si>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</si>
  <si>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</si>
  <si>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</si>
  <si>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</si>
  <si>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</si>
  <si>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</si>
  <si>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</si>
  <si>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</si>
  <si>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</si>
  <si>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OTROS PASIVOS CIRCULANTES</t>
  </si>
  <si>
    <t>ACT-01</t>
  </si>
  <si>
    <t>INGRESOS DE GESTION</t>
  </si>
  <si>
    <t>ACT-02</t>
  </si>
  <si>
    <t>PARTICIPACIONES, APORTACIONES, CONVENIOS, INCENTIVOS…</t>
  </si>
  <si>
    <t>ACT-03</t>
  </si>
  <si>
    <t>OTROS INGRESOS Y BENEFICIOS</t>
  </si>
  <si>
    <t>ACT-04</t>
  </si>
  <si>
    <t>GASTOS Y OTRAS PERDIDAS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</si>
  <si>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</si>
  <si>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</si>
  <si>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</si>
  <si>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</si>
  <si>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</si>
  <si>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</si>
  <si>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</si>
  <si>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</si>
  <si>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EFE-03</t>
  </si>
  <si>
    <t>CONCILIACIÓN DEL FLUJO DE EFECTIVO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</si>
  <si>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</si>
  <si>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</si>
  <si>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</si>
  <si>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</si>
  <si>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</si>
  <si>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</si>
  <si>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</si>
  <si>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</si>
  <si>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Bajo protesta de decir verdad declaramos que los Estados Financieros y sus notas, son razonablemente correctos y son responsabilidad del emisor.</t>
  </si>
  <si>
    <t>Notas de Desglose Estado de Situación Financiera</t>
  </si>
  <si>
    <t>Notas</t>
  </si>
  <si>
    <t>ESF-01 FONDOS CON AFECTACIÓN ESPECÍFICA E INVERSIONES FINANCIERAS</t>
  </si>
  <si>
    <t>Cuenta</t>
  </si>
  <si>
    <t>Nombre de la Cuenta</t>
  </si>
  <si>
    <t>Monto</t>
  </si>
  <si>
    <t>Tipo</t>
  </si>
  <si>
    <t>Inversiones Temporales (Hasta 3 meses)</t>
  </si>
  <si>
    <t>Fondos con Afectación Específica</t>
  </si>
  <si>
    <t>Inversiones Financieras de Corto Plazo</t>
  </si>
  <si>
    <t>Inversiones a Largo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</si>
  <si>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</si>
  <si>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</si>
  <si>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</si>
  <si>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</si>
  <si>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</si>
  <si>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</si>
  <si>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</si>
  <si>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</si>
  <si>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</si>
  <si>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</si>
  <si>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</si>
  <si>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</si>
  <si>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</si>
  <si>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</si>
  <si>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</si>
  <si>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</si>
  <si>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</si>
  <si>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</si>
  <si>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</si>
  <si>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</si>
  <si>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</si>
  <si>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</si>
  <si>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Convencia de la Aplicación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</si>
  <si>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</si>
  <si>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</si>
  <si>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</si>
  <si>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</si>
  <si>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</si>
  <si>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</si>
  <si>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</si>
  <si>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</si>
  <si>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Método</t>
  </si>
  <si>
    <t>Conveniencia de Aplicación</t>
  </si>
  <si>
    <t>Impacto a la informacion financiera por cambios en el metodo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</si>
  <si>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</si>
  <si>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</si>
  <si>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</si>
  <si>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</si>
  <si>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</si>
  <si>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Participaciones y Aportaciones de Capital</t>
  </si>
  <si>
    <t>ESF-08 BIENES MUEBLES E INMUEBLES</t>
  </si>
  <si>
    <t>Dep. Gasto</t>
  </si>
  <si>
    <t>Dep. Acumulada</t>
  </si>
  <si>
    <t>Tasas Aplicada</t>
  </si>
  <si>
    <t>Criterios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</si>
  <si>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</si>
  <si>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</si>
  <si>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</si>
  <si>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</si>
  <si>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</si>
  <si>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</si>
  <si>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</si>
  <si>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</si>
  <si>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</si>
  <si>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</si>
  <si>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</si>
  <si>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</si>
  <si>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</si>
  <si>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</si>
  <si>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</si>
  <si>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</si>
  <si>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</si>
  <si>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</si>
  <si>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</si>
  <si>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</si>
  <si>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</si>
  <si>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</si>
  <si>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</si>
  <si>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</si>
  <si>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</si>
  <si>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</si>
  <si>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</si>
  <si>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</si>
  <si>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</si>
  <si>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</si>
  <si>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</si>
  <si>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</si>
  <si>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</si>
  <si>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</si>
  <si>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</si>
  <si>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</si>
  <si>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</si>
  <si>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</si>
  <si>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</si>
  <si>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</si>
  <si>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</si>
  <si>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</si>
  <si>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</si>
  <si>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</si>
  <si>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</si>
  <si>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</si>
  <si>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</si>
  <si>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</si>
  <si>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</si>
  <si>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</si>
  <si>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</si>
  <si>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</si>
  <si>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</si>
  <si>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</si>
  <si>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</si>
  <si>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</si>
  <si>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</si>
  <si>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</si>
  <si>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</si>
  <si>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</si>
  <si>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</si>
  <si>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</si>
  <si>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</si>
  <si>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</si>
  <si>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</si>
  <si>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</si>
  <si>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</si>
  <si>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</si>
  <si>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</si>
  <si>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</si>
  <si>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</si>
  <si>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</si>
  <si>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</si>
  <si>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</si>
  <si>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</si>
  <si>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</si>
  <si>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OTROS PASIVOS CIRCULANTES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</si>
  <si>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</si>
  <si>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</si>
  <si>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</si>
  <si>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</si>
  <si>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</si>
  <si>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</si>
  <si>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</t>
  </si>
  <si>
    <t>Instructivo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</si>
  <si>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</si>
  <si>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</si>
  <si>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 / CP).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</si>
  <si>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</si>
  <si>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</si>
  <si>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</si>
  <si>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</si>
  <si>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</si>
  <si>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</si>
  <si>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</si>
  <si>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</si>
  <si>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</si>
  <si>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</si>
  <si>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</si>
  <si>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t>TEXTO LIBRE</t>
  </si>
  <si>
    <t>Esta nota aplica para aquellos entes públicos que realicen algún proceso de transformación y/o elaboración de bienes.</t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</si>
  <si>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</si>
  <si>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</si>
  <si>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</si>
  <si>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</si>
  <si>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</si>
  <si>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</si>
  <si>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</si>
  <si>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</si>
  <si>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</si>
  <si>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</si>
  <si>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</si>
  <si>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</si>
  <si>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</si>
  <si>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</si>
  <si>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</si>
  <si>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</si>
  <si>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</si>
  <si>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</si>
  <si>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</si>
  <si>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</si>
  <si>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</si>
  <si>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</si>
  <si>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</si>
  <si>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</si>
  <si>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</si>
  <si>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</si>
  <si>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</si>
  <si>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</si>
  <si>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</si>
  <si>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t>Notas de Desglose Estado de Actividades</t>
  </si>
  <si>
    <t>ACT-01 INGRESOS DE GESTION</t>
  </si>
  <si>
    <t>Característica Significativa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</si>
  <si>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</si>
  <si>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</si>
  <si>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</si>
  <si>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</si>
  <si>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</si>
  <si>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</si>
  <si>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</si>
  <si>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</si>
  <si>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</si>
  <si>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</si>
  <si>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</si>
  <si>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</si>
  <si>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</si>
  <si>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</si>
  <si>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</si>
  <si>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</si>
  <si>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</si>
  <si>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</si>
  <si>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</si>
  <si>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</si>
  <si>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</si>
  <si>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</si>
  <si>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</si>
  <si>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</si>
  <si>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</si>
  <si>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</si>
  <si>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</si>
  <si>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</si>
  <si>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</si>
  <si>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</si>
  <si>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</si>
  <si>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</si>
  <si>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</si>
  <si>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</si>
  <si>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</si>
  <si>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</si>
  <si>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</si>
  <si>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</si>
  <si>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</si>
  <si>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</si>
  <si>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</si>
  <si>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</si>
  <si>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</si>
  <si>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</si>
  <si>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ACT-02 PARTICIPACIONES, APORTACIONES, CONVENIOS, INCENTIVOS…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</si>
  <si>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</si>
  <si>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</si>
  <si>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</si>
  <si>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</si>
  <si>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</si>
  <si>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</si>
  <si>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</si>
  <si>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</si>
  <si>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</si>
  <si>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</si>
  <si>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</si>
  <si>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</si>
  <si>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ACT-03 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</si>
  <si>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</si>
  <si>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</si>
  <si>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</si>
  <si>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</si>
  <si>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</si>
  <si>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</si>
  <si>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</si>
  <si>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</si>
  <si>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</si>
  <si>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</si>
  <si>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</si>
  <si>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</si>
  <si>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</si>
  <si>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</si>
  <si>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</si>
  <si>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</si>
  <si>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</si>
  <si>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</si>
  <si>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ACT-04 GASTOS Y OTRAS PERDIDAS</t>
  </si>
  <si>
    <t>%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</si>
  <si>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</si>
  <si>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</si>
  <si>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</si>
  <si>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</si>
  <si>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</si>
  <si>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</si>
  <si>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</si>
  <si>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</si>
  <si>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</si>
  <si>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</si>
  <si>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</si>
  <si>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</si>
  <si>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</si>
  <si>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</si>
  <si>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</si>
  <si>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</si>
  <si>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</si>
  <si>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</si>
  <si>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</si>
  <si>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</si>
  <si>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</si>
  <si>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</si>
  <si>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</si>
  <si>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</si>
  <si>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</si>
  <si>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</si>
  <si>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</si>
  <si>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</si>
  <si>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</si>
  <si>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</si>
  <si>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</si>
  <si>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</si>
  <si>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</si>
  <si>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</si>
  <si>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</si>
  <si>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</si>
  <si>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</si>
  <si>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</si>
  <si>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</si>
  <si>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</si>
  <si>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</si>
  <si>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</si>
  <si>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</si>
  <si>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</si>
  <si>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</si>
  <si>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</si>
  <si>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</si>
  <si>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</si>
  <si>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</si>
  <si>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</si>
  <si>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</si>
  <si>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</si>
  <si>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</si>
  <si>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</si>
  <si>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</si>
  <si>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</si>
  <si>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</si>
  <si>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</si>
  <si>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</si>
  <si>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</si>
  <si>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</si>
  <si>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</si>
  <si>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</si>
  <si>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</si>
  <si>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</si>
  <si>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</si>
  <si>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</si>
  <si>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</si>
  <si>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</si>
  <si>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</si>
  <si>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</si>
  <si>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</si>
  <si>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</si>
  <si>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</si>
  <si>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</si>
  <si>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</si>
  <si>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</si>
  <si>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</si>
  <si>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</si>
  <si>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</si>
  <si>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</si>
  <si>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</si>
  <si>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</si>
  <si>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</si>
  <si>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</si>
  <si>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</si>
  <si>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</si>
  <si>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</si>
  <si>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</si>
  <si>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</si>
  <si>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</si>
  <si>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</si>
  <si>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</si>
  <si>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</si>
  <si>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</si>
  <si>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</si>
  <si>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</si>
  <si>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</si>
  <si>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</si>
  <si>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</si>
  <si>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</si>
  <si>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</si>
  <si>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</si>
  <si>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</si>
  <si>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</si>
  <si>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</si>
  <si>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</si>
  <si>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</si>
  <si>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</si>
  <si>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</si>
  <si>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</si>
  <si>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</si>
  <si>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 / CP).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</si>
  <si>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</si>
  <si>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</si>
  <si>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</si>
  <si>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</si>
  <si>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</si>
  <si>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</si>
  <si>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</si>
  <si>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</si>
  <si>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</si>
  <si>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</si>
  <si>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</si>
  <si>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</si>
  <si>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</si>
  <si>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</si>
  <si>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</si>
  <si>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</si>
  <si>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</si>
  <si>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</si>
  <si>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</si>
  <si>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</si>
  <si>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</si>
  <si>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</si>
  <si>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</si>
  <si>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 / CP).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</si>
  <si>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</si>
  <si>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</si>
  <si>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t>Notas de Desglose Estado de Flujos de Efectivo</t>
  </si>
  <si>
    <t>EFE-01 FLUJOS DE EFECTIVO</t>
  </si>
  <si>
    <t>Nombre de la Cuenta / Concepto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</si>
  <si>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</si>
  <si>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</si>
  <si>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</si>
  <si>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</si>
  <si>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</si>
  <si>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</si>
  <si>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BIENES MUEBLES E INMUEBLES</t>
  </si>
  <si>
    <t>Adquisición</t>
  </si>
  <si>
    <t>Pagos</t>
  </si>
  <si>
    <t>Total de Aplicación de efectivo por Actividades de Inversión</t>
  </si>
  <si>
    <t>EFE-03 CONCILIACION DEL FLUJO DE EFECTIVO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</si>
  <si>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</si>
  <si>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</si>
  <si>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</si>
  <si>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</si>
  <si>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</si>
  <si>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</si>
  <si>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</si>
  <si>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</si>
  <si>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</si>
  <si>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</si>
  <si>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</si>
  <si>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</si>
  <si>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</si>
  <si>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</si>
  <si>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</si>
  <si>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</si>
  <si>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</si>
  <si>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</si>
  <si>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</si>
  <si>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</si>
  <si>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</si>
  <si>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</si>
  <si>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</si>
  <si>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</si>
  <si>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</si>
  <si>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</si>
  <si>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r>
      <rPr>
        <b/>
        <sz val="8"/>
        <color indexed="8"/>
        <rFont val="Arial"/>
        <family val="2"/>
      </rPr>
      <t xml:space="preserve">NOMBRE DE LA CUENTA / CONCEPTO: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</si>
  <si>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20XN: </t>
    </r>
    <r>
      <rPr>
        <sz val="8"/>
        <color indexed="8"/>
        <rFont val="Arial"/>
        <family val="2"/>
      </rPr>
      <t>Importe final del periodo que corresponde a la información financiera presentada (trimestral: 1er, 2do, 3ro. o 4to / CP.).</t>
    </r>
  </si>
  <si>
    <r>
      <rPr>
        <b/>
        <sz val="8"/>
        <color indexed="8"/>
        <rFont val="Arial"/>
        <family val="2"/>
      </rPr>
      <t xml:space="preserve">20XN-1: </t>
    </r>
    <r>
      <rPr>
        <sz val="8"/>
        <color indexed="8"/>
        <rFont val="Arial"/>
        <family val="2"/>
      </rPr>
      <t>Saldo al 31 de diciembre del año anterior.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</si>
  <si>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</si>
  <si>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</si>
  <si>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</si>
  <si>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r>
      <rPr>
        <b/>
        <sz val="8"/>
        <color indexed="8"/>
        <rFont val="Arial"/>
        <family val="2"/>
      </rPr>
      <t xml:space="preserve">20XN: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 / CP).</t>
    </r>
  </si>
  <si>
    <t>Nota:</t>
  </si>
  <si>
    <r>
      <t xml:space="preserve">Los conceptos incluidos en los movimientos de partidas (o rubros) que no afectan al efectivo, que aparecen en la nota EFE-03 no son exhaustivos y tienen como finalidad mostrar algunos </t>
    </r>
    <r>
      <rPr>
        <b/>
        <sz val="8"/>
        <color theme="1"/>
        <rFont val="Arial"/>
        <family val="2"/>
      </rPr>
      <t>ejemplos</t>
    </r>
    <r>
      <rPr>
        <sz val="8"/>
        <color theme="1"/>
        <rFont val="Arial"/>
        <family val="2"/>
      </rPr>
      <t xml:space="preserve"> para elaborar la nota EFE-03.</t>
    </r>
  </si>
  <si>
    <t>Conciliación entre los Ingresos Presupuestarios y Contables</t>
  </si>
  <si>
    <t>(Cifras en pesos)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</si>
  <si>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</si>
  <si>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</si>
  <si>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</si>
  <si>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</si>
  <si>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</si>
  <si>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</si>
  <si>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</si>
  <si>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</si>
  <si>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</si>
  <si>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</si>
  <si>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</si>
  <si>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</si>
  <si>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</si>
  <si>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</si>
  <si>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</si>
  <si>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</si>
  <si>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</si>
  <si>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</si>
  <si>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</si>
  <si>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</si>
  <si>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</si>
  <si>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</si>
  <si>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</si>
  <si>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</si>
  <si>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</si>
  <si>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</si>
  <si>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</si>
  <si>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</si>
  <si>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</si>
  <si>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</si>
  <si>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</si>
  <si>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</si>
  <si>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</si>
  <si>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</si>
  <si>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</si>
  <si>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</si>
  <si>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</si>
  <si>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</si>
  <si>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</si>
  <si>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</si>
  <si>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</si>
  <si>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</si>
  <si>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</si>
  <si>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</si>
  <si>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</si>
  <si>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Otros Gastos Contables No Presupuestarios</t>
  </si>
  <si>
    <t>4. Total de Gastos Contables</t>
  </si>
  <si>
    <t>Notas de Memoria</t>
  </si>
  <si>
    <t>Concepto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</si>
  <si>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</si>
  <si>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</si>
  <si>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</si>
  <si>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</si>
  <si>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</si>
  <si>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</si>
  <si>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</si>
  <si>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</si>
  <si>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</si>
  <si>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</si>
  <si>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</si>
  <si>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</si>
  <si>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</si>
  <si>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</si>
  <si>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</si>
  <si>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</si>
  <si>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</si>
  <si>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</si>
  <si>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</si>
  <si>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</si>
  <si>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</si>
  <si>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</si>
  <si>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</si>
  <si>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</si>
  <si>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</si>
  <si>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</si>
  <si>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</si>
  <si>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</si>
  <si>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</si>
  <si>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</si>
  <si>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</si>
  <si>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</si>
  <si>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</si>
  <si>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</si>
  <si>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PRESUPUESTARIAS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</si>
  <si>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</si>
  <si>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</si>
  <si>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</si>
  <si>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</si>
  <si>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</si>
  <si>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</si>
  <si>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</si>
  <si>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</si>
  <si>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</si>
  <si>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</si>
  <si>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</si>
  <si>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</si>
  <si>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 xml:space="preserve">II. DE MEMORIA (DE ORDEN): 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</si>
  <si>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</si>
  <si>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</si>
  <si>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</si>
  <si>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- Valores:</t>
  </si>
  <si>
    <t>Los valores en custodia de instrumentos prestados a formadores de mercado e instrumentos de crédito recibidos en garantía de los formadores de mercado u otros.</t>
  </si>
  <si>
    <t>- Emisión de obligaciones:</t>
  </si>
  <si>
    <t>Por tipo de emisión de instrumento: monto, tasa y vencimiento.</t>
  </si>
  <si>
    <t>- Avales y garantías: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</si>
  <si>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</si>
  <si>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- Juicios:</t>
  </si>
  <si>
    <t>Como ejemplos de juicios se tienen de forma enunciativa y no limitativa: civiles, penales, fiscales, agrarios, administrativos, ambientales, laborales, mercantiles y procedimientos arbitrales.</t>
  </si>
  <si>
    <t>- Contratos para Inversión Mediante Proyectos para Prestación de Servicios (PPS) y similares:</t>
  </si>
  <si>
    <t>Los contratos firmados de construcciones por tipo de contrato.</t>
  </si>
  <si>
    <t>- Bienes concesionados o en comodato</t>
  </si>
  <si>
    <t>- Cuentas de ingresos</t>
  </si>
  <si>
    <t>- Cuentas de egresos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</si>
  <si>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</si>
  <si>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</si>
  <si>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</si>
  <si>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</si>
  <si>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</si>
  <si>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</si>
  <si>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De acuerdo al VII de Manual de Contabilidad Gubernamental</t>
  </si>
  <si>
    <t>Municipio de Uriangato Gto.</t>
  </si>
  <si>
    <t>ESF-11 OTROS ACTIVOS CIRCULANTE Y NO CIRCULANTE</t>
  </si>
  <si>
    <t>Otros Activos Circulantes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</si>
  <si>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</si>
  <si>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</si>
  <si>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</si>
  <si>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</si>
  <si>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Ingresos por Venta de Bienes y Prestación de Servicios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</si>
  <si>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</si>
  <si>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</si>
  <si>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</si>
  <si>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</si>
  <si>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</si>
  <si>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</si>
  <si>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</si>
  <si>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</si>
  <si>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</si>
  <si>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</si>
  <si>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Correspondiente del 1 de Enero al 31 de Diciembre de 2023</t>
  </si>
  <si>
    <t>3.6</t>
  </si>
  <si>
    <t>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</si>
</sst>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i/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87">
    <xf numFmtId="0" fontId="0" fillId="0" borderId="0" xfId="0"/>
    <xf numFmtId="0" fontId="11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wrapText="1"/>
    </xf>
    <xf numFmtId="0" fontId="11" fillId="0" borderId="0" xfId="0" applyFont="1" applyAlignment="1">
      <alignment horizontal="left" wrapText="1"/>
    </xf>
    <xf numFmtId="0" fontId="2" fillId="0" borderId="0" xfId="3" applyFont="1" applyAlignment="1">
      <alignment vertical="top"/>
    </xf>
    <xf numFmtId="0" fontId="3" fillId="0" borderId="0" xfId="3" applyFont="1" applyAlignment="1">
      <alignment horizontal="left" indent="1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left" indent="1"/>
      <protection locked="0"/>
    </xf>
    <xf numFmtId="0" fontId="3" fillId="0" borderId="8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1" fillId="0" borderId="0" xfId="0" applyFont="1" applyAlignment="1">
      <alignment horizontal="left" vertical="top" indent="1"/>
    </xf>
    <xf numFmtId="0" fontId="2" fillId="2" borderId="0" xfId="3" applyFont="1" applyFill="1" applyAlignment="1">
      <alignment horizontal="center" vertical="center" wrapText="1"/>
    </xf>
    <xf numFmtId="0" fontId="1" fillId="0" borderId="0" xfId="3" applyFont="1" applyAlignment="1">
      <alignment horizontal="left" vertical="top" wrapText="1" indent="1"/>
    </xf>
    <xf numFmtId="0" fontId="11" fillId="2" borderId="0" xfId="0" applyFont="1" applyFill="1" applyAlignment="1">
      <alignment horizontal="center" vertical="center"/>
    </xf>
    <xf numFmtId="0" fontId="1" fillId="0" borderId="0" xfId="3" applyFont="1" applyAlignment="1">
      <alignment horizontal="left" vertical="top" indent="1"/>
    </xf>
    <xf numFmtId="0" fontId="3" fillId="0" borderId="0" xfId="3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3" applyFont="1" applyAlignment="1">
      <alignment horizontal="left" vertical="top" indent="1"/>
    </xf>
    <xf numFmtId="0" fontId="12" fillId="4" borderId="0" xfId="8" applyFont="1" applyFill="1" applyAlignment="1">
      <alignment horizontal="right" vertical="center"/>
    </xf>
    <xf numFmtId="0" fontId="13" fillId="0" borderId="0" xfId="8" applyFont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8" fillId="0" borderId="0" xfId="10" applyFont="1" applyAlignment="1">
      <alignment vertical="center"/>
    </xf>
    <xf numFmtId="0" fontId="8" fillId="0" borderId="0" xfId="10" applyFont="1"/>
    <xf numFmtId="0" fontId="11" fillId="0" borderId="0" xfId="10" applyFont="1"/>
    <xf numFmtId="0" fontId="8" fillId="0" borderId="0" xfId="10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0" fontId="3" fillId="0" borderId="0" xfId="12" applyFont="1" applyAlignment="1">
      <alignment wrapText="1"/>
    </xf>
    <xf numFmtId="0" fontId="3" fillId="0" borderId="0" xfId="12" applyFont="1" applyAlignment="1">
      <alignment horizontal="center"/>
    </xf>
    <xf numFmtId="4" fontId="3" fillId="0" borderId="0" xfId="12" applyNumberFormat="1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Border="1" applyAlignment="1">
      <alignment vertical="center"/>
    </xf>
    <xf numFmtId="0" fontId="12" fillId="0" borderId="9" xfId="13" applyFont="1" applyBorder="1" applyAlignment="1">
      <alignment horizontal="right" vertical="center"/>
    </xf>
    <xf numFmtId="4" fontId="12" fillId="0" borderId="1" xfId="13" applyNumberFormat="1" applyFont="1" applyBorder="1" applyAlignment="1">
      <alignment horizontal="right" vertical="center" wrapText="1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Border="1" applyAlignment="1">
      <alignment horizontal="left" vertical="center" wrapText="1" indent="1"/>
    </xf>
    <xf numFmtId="0" fontId="13" fillId="0" borderId="2" xfId="13" applyFont="1" applyBorder="1" applyAlignment="1">
      <alignment horizontal="left" vertical="center"/>
    </xf>
    <xf numFmtId="0" fontId="13" fillId="0" borderId="9" xfId="13" applyFont="1" applyBorder="1" applyAlignment="1">
      <alignment horizontal="left" vertical="center" indent="1"/>
    </xf>
    <xf numFmtId="0" fontId="13" fillId="0" borderId="9" xfId="13" applyFont="1" applyBorder="1" applyAlignment="1">
      <alignment horizontal="left" vertical="center" wrapText="1"/>
    </xf>
    <xf numFmtId="4" fontId="13" fillId="0" borderId="9" xfId="13" applyNumberFormat="1" applyFont="1" applyBorder="1" applyAlignment="1">
      <alignment horizontal="right" vertical="center" wrapText="1" indent="1"/>
    </xf>
    <xf numFmtId="0" fontId="12" fillId="0" borderId="2" xfId="13" applyFont="1" applyBorder="1" applyAlignment="1">
      <alignment vertical="center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Border="1" applyAlignment="1">
      <alignment horizontal="right" vertical="center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3" fillId="0" borderId="9" xfId="13" applyFont="1" applyBorder="1" applyAlignment="1">
      <alignment horizontal="left" vertical="center" indent="1"/>
    </xf>
    <xf numFmtId="0" fontId="3" fillId="0" borderId="2" xfId="13" applyFont="1" applyBorder="1" applyAlignment="1">
      <alignment vertical="center"/>
    </xf>
    <xf numFmtId="0" fontId="3" fillId="0" borderId="12" xfId="13" applyFont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Border="1" applyAlignment="1">
      <alignment horizontal="right" vertical="center"/>
    </xf>
    <xf numFmtId="0" fontId="12" fillId="0" borderId="12" xfId="13" applyFont="1" applyBorder="1" applyAlignment="1">
      <alignment vertical="center"/>
    </xf>
    <xf numFmtId="0" fontId="13" fillId="0" borderId="9" xfId="13" applyFont="1" applyBorder="1" applyAlignment="1">
      <alignment vertical="center"/>
    </xf>
    <xf numFmtId="4" fontId="13" fillId="0" borderId="9" xfId="13" applyNumberFormat="1" applyFont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49" fontId="2" fillId="0" borderId="2" xfId="13" applyNumberFormat="1" applyFont="1" applyBorder="1" applyAlignment="1">
      <alignment vertical="center"/>
    </xf>
    <xf numFmtId="0" fontId="3" fillId="0" borderId="12" xfId="13" applyFont="1" applyBorder="1" applyAlignment="1">
      <alignment horizontal="left" vertical="center" indent="1"/>
    </xf>
    <xf numFmtId="4" fontId="3" fillId="0" borderId="1" xfId="13" applyNumberFormat="1" applyFont="1" applyBorder="1" applyAlignment="1">
      <alignment horizontal="right" vertical="center" wrapText="1" indent="1"/>
    </xf>
    <xf numFmtId="0" fontId="3" fillId="0" borderId="9" xfId="13" applyFont="1" applyBorder="1" applyAlignment="1">
      <alignment vertical="center"/>
    </xf>
    <xf numFmtId="4" fontId="3" fillId="0" borderId="9" xfId="13" applyNumberFormat="1" applyFont="1" applyBorder="1" applyAlignment="1">
      <alignment horizontal="right" vertical="center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3" fillId="0" borderId="1" xfId="13" applyNumberFormat="1" applyFont="1" applyBorder="1" applyAlignment="1">
      <alignment horizontal="right" vertical="center" indent="1"/>
    </xf>
    <xf numFmtId="49" fontId="3" fillId="0" borderId="2" xfId="13" applyNumberFormat="1" applyFont="1" applyBorder="1"/>
    <xf numFmtId="0" fontId="3" fillId="0" borderId="9" xfId="13" applyFont="1" applyBorder="1"/>
    <xf numFmtId="0" fontId="16" fillId="5" borderId="0" xfId="12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6" fillId="5" borderId="0" xfId="8" applyFont="1" applyFill="1" applyAlignment="1">
      <alignment horizontal="center" vertical="top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quotePrefix="1" applyFont="1" applyAlignment="1">
      <alignment horizontal="left" wrapText="1" indent="1"/>
    </xf>
    <xf numFmtId="4" fontId="12" fillId="0" borderId="0" xfId="9" applyNumberFormat="1" applyFont="1"/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17" fillId="6" borderId="0" xfId="9" applyFont="1" applyFill="1" applyAlignment="1">
      <alignment horizontal="center"/>
    </xf>
    <xf numFmtId="0" fontId="17" fillId="6" borderId="0" xfId="9" applyFont="1" applyFill="1" applyAlignment="1">
      <alignment horizontal="center" vertical="center" wrapText="1"/>
    </xf>
    <xf numFmtId="0" fontId="17" fillId="6" borderId="0" xfId="9" applyFont="1" applyFill="1" applyAlignment="1">
      <alignment horizontal="center" vertical="center"/>
    </xf>
    <xf numFmtId="0" fontId="20" fillId="0" borderId="0" xfId="0" applyFont="1" applyAlignment="1">
      <alignment horizontal="left" indent="2"/>
    </xf>
    <xf numFmtId="0" fontId="8" fillId="0" borderId="0" xfId="0" applyFont="1" applyAlignment="1">
      <alignment horizontal="left" wrapText="1" indent="1"/>
    </xf>
    <xf numFmtId="0" fontId="11" fillId="0" borderId="0" xfId="0" applyFont="1" applyAlignment="1">
      <alignment horizontal="center" vertic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left" indent="1"/>
    </xf>
    <xf numFmtId="0" fontId="2" fillId="0" borderId="0" xfId="9" applyFont="1"/>
    <xf numFmtId="0" fontId="12" fillId="0" borderId="0" xfId="9" quotePrefix="1" applyFont="1" applyAlignment="1">
      <alignment horizontal="left" indent="1"/>
    </xf>
    <xf numFmtId="0" fontId="6" fillId="0" borderId="0" xfId="3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2" fillId="4" borderId="15" xfId="8" applyFont="1" applyFill="1" applyBorder="1" applyAlignment="1">
      <alignment horizontal="centerContinuous" vertical="center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4" borderId="11" xfId="8" applyFont="1" applyFill="1" applyBorder="1" applyAlignment="1">
      <alignment horizontal="right" vertical="center"/>
    </xf>
    <xf numFmtId="0" fontId="2" fillId="4" borderId="16" xfId="8" applyFont="1" applyFill="1" applyBorder="1" applyAlignment="1">
      <alignment horizontal="left" vertical="center"/>
    </xf>
    <xf numFmtId="0" fontId="2" fillId="4" borderId="0" xfId="8" applyFont="1" applyFill="1" applyAlignment="1">
      <alignment horizontal="right" vertical="center"/>
    </xf>
    <xf numFmtId="0" fontId="2" fillId="4" borderId="17" xfId="8" applyFont="1" applyFill="1" applyBorder="1" applyAlignment="1">
      <alignment vertical="center"/>
    </xf>
    <xf numFmtId="0" fontId="2" fillId="4" borderId="17" xfId="8" applyFont="1" applyFill="1" applyBorder="1" applyAlignment="1">
      <alignment horizontal="left" vertical="center"/>
    </xf>
    <xf numFmtId="0" fontId="2" fillId="4" borderId="13" xfId="8" applyFont="1" applyFill="1" applyBorder="1" applyAlignment="1">
      <alignment horizontal="centerContinuous" vertical="center"/>
    </xf>
    <xf numFmtId="0" fontId="2" fillId="4" borderId="18" xfId="8" applyFont="1" applyFill="1" applyBorder="1" applyAlignment="1">
      <alignment horizontal="centerContinuous" vertical="center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5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5" applyNumberFormat="1" applyFont="1" applyFill="1"/>
    <xf numFmtId="0" fontId="2" fillId="0" borderId="0" xfId="2" applyFont="1" applyFill="1"/>
    <xf numFmtId="4" fontId="12" fillId="0" borderId="0" xfId="14" applyNumberFormat="1" applyFont="1" applyFill="1"/>
    <xf numFmtId="0" fontId="3" fillId="0" borderId="0" xfId="2" applyFont="1" applyFill="1"/>
    <xf numFmtId="4" fontId="13" fillId="0" borderId="0" xfId="14" applyNumberFormat="1" applyFont="1" applyFill="1"/>
    <xf numFmtId="0" fontId="12" fillId="0" borderId="0" xfId="2" applyFont="1" applyFill="1" applyAlignment="1">
      <alignment horizontal="left" indent="1"/>
    </xf>
    <xf numFmtId="0" fontId="12" fillId="0" borderId="0" xfId="2" applyFont="1" applyFill="1"/>
    <xf numFmtId="4" fontId="12" fillId="0" borderId="0" xfId="2" applyNumberFormat="1" applyFont="1" applyFill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4" fillId="0" borderId="0" xfId="3" applyAlignment="1" applyProtection="1">
      <alignment horizontal="left" vertical="top" wrapText="1" indent="1"/>
      <protection locked="0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16">
    <cellStyle name="Hipervínculo" xfId="11" builtinId="8"/>
    <cellStyle name="Millares" xfId="14" builtinId="3"/>
    <cellStyle name="Millares 2" xfId="1"/>
    <cellStyle name="Millares 3" xfId="15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 2" xfId="7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CC6600"/>
    <pageSetUpPr fitToPage="1"/>
  </sheetPr>
  <dimension ref="A1:D43"/>
  <sheetViews>
    <sheetView showGridLines="0" zoomScaleNormal="100" zoomScaleSheetLayoutView="100" workbookViewId="0">
      <pane ySplit="5" topLeftCell="A24" activePane="bottomLeft" state="frozen"/>
      <selection activeCell="A14" sqref="A14:B14"/>
      <selection pane="bottomLeft" activeCell="D3" sqref="D3"/>
    </sheetView>
  </sheetViews>
  <sheetFormatPr baseColWidth="10" defaultColWidth="12.85546875" defaultRowHeight="11.25" x14ac:dyDescent="0.2"/>
  <cols>
    <col min="1" max="1" width="14.85546875" style="14" customWidth="1"/>
    <col min="2" max="2" width="73.85546875" style="14" bestFit="1" customWidth="1"/>
    <col min="3" max="16384" width="12.85546875" style="14"/>
  </cols>
  <sheetData>
    <row r="1" spans="1:4" x14ac:dyDescent="0.2">
      <c r="A1" s="163" t="s">
        <v>642</v>
      </c>
      <c r="B1" s="163"/>
      <c r="C1" s="139" t="s">
        <v>0</v>
      </c>
      <c r="D1" s="140">
        <v>2023</v>
      </c>
    </row>
    <row r="2" spans="1:4" x14ac:dyDescent="0.2">
      <c r="A2" s="164" t="s">
        <v>1</v>
      </c>
      <c r="B2" s="164"/>
      <c r="C2" s="141" t="s">
        <v>2</v>
      </c>
      <c r="D2" s="142" t="s">
        <v>3</v>
      </c>
    </row>
    <row r="3" spans="1:4" x14ac:dyDescent="0.2">
      <c r="A3" s="165" t="s">
        <v>660</v>
      </c>
      <c r="B3" s="165"/>
      <c r="C3" s="141" t="s">
        <v>4</v>
      </c>
      <c r="D3" s="143">
        <v>4</v>
      </c>
    </row>
    <row r="4" spans="1:4" x14ac:dyDescent="0.2">
      <c r="A4" s="144" t="s">
        <v>5</v>
      </c>
      <c r="B4" s="136"/>
      <c r="C4" s="136"/>
      <c r="D4" s="145"/>
    </row>
    <row r="5" spans="1:4" ht="15" customHeight="1" x14ac:dyDescent="0.2">
      <c r="A5" s="137" t="s">
        <v>6</v>
      </c>
      <c r="B5" s="138" t="s">
        <v>7</v>
      </c>
    </row>
    <row r="6" spans="1:4" x14ac:dyDescent="0.2">
      <c r="A6" s="15"/>
      <c r="B6" s="16"/>
    </row>
    <row r="7" spans="1:4" x14ac:dyDescent="0.2">
      <c r="A7" s="17"/>
      <c r="B7" s="18" t="s">
        <v>8</v>
      </c>
    </row>
    <row r="8" spans="1:4" x14ac:dyDescent="0.2">
      <c r="A8" s="17"/>
      <c r="B8" s="18"/>
    </row>
    <row r="9" spans="1:4" x14ac:dyDescent="0.2">
      <c r="A9" s="17"/>
      <c r="B9" s="19" t="s">
        <v>9</v>
      </c>
    </row>
    <row r="10" spans="1:4" x14ac:dyDescent="0.2">
      <c r="A10" s="60" t="s">
        <v>10</v>
      </c>
      <c r="B10" s="61" t="s">
        <v>11</v>
      </c>
    </row>
    <row r="11" spans="1:4" x14ac:dyDescent="0.2">
      <c r="A11" s="60" t="s">
        <v>12</v>
      </c>
      <c r="B11" s="61" t="s">
        <v>13</v>
      </c>
    </row>
    <row r="12" spans="1:4" x14ac:dyDescent="0.2">
      <c r="A12" s="60" t="s">
        <v>14</v>
      </c>
      <c r="B12" s="61" t="s">
        <v>15</v>
      </c>
    </row>
    <row r="13" spans="1:4" x14ac:dyDescent="0.2">
      <c r="A13" s="60" t="s">
        <v>16</v>
      </c>
      <c r="B13" s="61" t="s">
        <v>17</v>
      </c>
    </row>
    <row r="14" spans="1:4" x14ac:dyDescent="0.2">
      <c r="A14" s="60" t="s">
        <v>18</v>
      </c>
      <c r="B14" s="61" t="s">
        <v>19</v>
      </c>
    </row>
    <row r="15" spans="1:4" x14ac:dyDescent="0.2">
      <c r="A15" s="60" t="s">
        <v>20</v>
      </c>
      <c r="B15" s="61" t="s">
        <v>21</v>
      </c>
    </row>
    <row r="16" spans="1:4" x14ac:dyDescent="0.2">
      <c r="A16" s="60" t="s">
        <v>22</v>
      </c>
      <c r="B16" s="61" t="s">
        <v>23</v>
      </c>
    </row>
    <row r="17" spans="1:2" x14ac:dyDescent="0.2">
      <c r="A17" s="60" t="s">
        <v>24</v>
      </c>
      <c r="B17" s="61" t="s">
        <v>25</v>
      </c>
    </row>
    <row r="18" spans="1:2" x14ac:dyDescent="0.2">
      <c r="A18" s="60" t="s">
        <v>26</v>
      </c>
      <c r="B18" s="61" t="s">
        <v>27</v>
      </c>
    </row>
    <row r="19" spans="1:2" x14ac:dyDescent="0.2">
      <c r="A19" s="60" t="s">
        <v>28</v>
      </c>
      <c r="B19" s="61" t="s">
        <v>29</v>
      </c>
    </row>
    <row r="20" spans="1:2" x14ac:dyDescent="0.2">
      <c r="A20" s="60" t="s">
        <v>30</v>
      </c>
      <c r="B20" s="61" t="s">
        <v>31</v>
      </c>
    </row>
    <row r="21" spans="1:2" x14ac:dyDescent="0.2">
      <c r="A21" s="60" t="s">
        <v>32</v>
      </c>
      <c r="B21" s="61" t="s">
        <v>33</v>
      </c>
    </row>
    <row r="22" spans="1:2" x14ac:dyDescent="0.2">
      <c r="A22" s="60" t="s">
        <v>34</v>
      </c>
      <c r="B22" s="61" t="s">
        <v>35</v>
      </c>
    </row>
    <row r="23" spans="1:2" x14ac:dyDescent="0.2">
      <c r="A23" s="60" t="s">
        <v>36</v>
      </c>
      <c r="B23" s="61" t="s">
        <v>37</v>
      </c>
    </row>
    <row r="24" spans="1:2" x14ac:dyDescent="0.2">
      <c r="A24" s="60" t="s">
        <v>38</v>
      </c>
      <c r="B24" s="61" t="s">
        <v>39</v>
      </c>
    </row>
    <row r="25" spans="1:2" x14ac:dyDescent="0.2">
      <c r="A25" s="60" t="s">
        <v>40</v>
      </c>
      <c r="B25" s="61" t="s">
        <v>41</v>
      </c>
    </row>
    <row r="26" spans="1:2" x14ac:dyDescent="0.2">
      <c r="A26" s="60" t="s">
        <v>42</v>
      </c>
      <c r="B26" s="61" t="s">
        <v>43</v>
      </c>
    </row>
    <row r="27" spans="1:2" x14ac:dyDescent="0.2">
      <c r="A27" s="60" t="s">
        <v>44</v>
      </c>
      <c r="B27" s="61" t="s">
        <v>45</v>
      </c>
    </row>
    <row r="28" spans="1:2" x14ac:dyDescent="0.2">
      <c r="A28" s="60" t="s">
        <v>46</v>
      </c>
      <c r="B28" s="61" t="s">
        <v>47</v>
      </c>
    </row>
    <row r="29" spans="1:2" x14ac:dyDescent="0.2">
      <c r="A29" s="60" t="s">
        <v>48</v>
      </c>
      <c r="B29" s="61" t="s">
        <v>49</v>
      </c>
    </row>
    <row r="30" spans="1:2" x14ac:dyDescent="0.2">
      <c r="A30" s="60" t="s">
        <v>50</v>
      </c>
      <c r="B30" s="61" t="s">
        <v>51</v>
      </c>
    </row>
    <row r="31" spans="1:2" x14ac:dyDescent="0.2">
      <c r="A31" s="60" t="s">
        <v>52</v>
      </c>
      <c r="B31" s="61" t="s">
        <v>53</v>
      </c>
    </row>
    <row r="32" spans="1:2" x14ac:dyDescent="0.2">
      <c r="A32" s="60" t="s">
        <v>54</v>
      </c>
      <c r="B32" s="61" t="s">
        <v>55</v>
      </c>
    </row>
    <row r="33" spans="1:4" x14ac:dyDescent="0.2">
      <c r="A33" s="60"/>
      <c r="B33" s="61"/>
    </row>
    <row r="34" spans="1:4" x14ac:dyDescent="0.2">
      <c r="A34" s="17"/>
      <c r="B34" s="19"/>
    </row>
    <row r="35" spans="1:4" x14ac:dyDescent="0.2">
      <c r="A35" s="60" t="s">
        <v>56</v>
      </c>
      <c r="B35" s="61" t="s">
        <v>57</v>
      </c>
    </row>
    <row r="36" spans="1:4" x14ac:dyDescent="0.2">
      <c r="A36" s="60" t="s">
        <v>58</v>
      </c>
      <c r="B36" s="61" t="s">
        <v>59</v>
      </c>
    </row>
    <row r="37" spans="1:4" x14ac:dyDescent="0.2">
      <c r="A37" s="17"/>
      <c r="B37" s="20"/>
    </row>
    <row r="38" spans="1:4" x14ac:dyDescent="0.2">
      <c r="A38" s="17"/>
      <c r="B38" s="18" t="s">
        <v>60</v>
      </c>
    </row>
    <row r="39" spans="1:4" x14ac:dyDescent="0.2">
      <c r="A39" s="17" t="s">
        <v>61</v>
      </c>
      <c r="B39" s="61" t="s">
        <v>62</v>
      </c>
    </row>
    <row r="40" spans="1:4" x14ac:dyDescent="0.2">
      <c r="A40" s="17"/>
      <c r="B40" s="61" t="s">
        <v>63</v>
      </c>
    </row>
    <row r="41" spans="1:4" ht="12" thickBot="1" x14ac:dyDescent="0.25">
      <c r="A41" s="21"/>
      <c r="B41" s="22"/>
    </row>
    <row r="43" spans="1:4" ht="32.25" customHeight="1" x14ac:dyDescent="0.2">
      <c r="A43" s="162" t="s">
        <v>64</v>
      </c>
      <c r="B43" s="162"/>
      <c r="C43" s="135"/>
      <c r="D43" s="135"/>
    </row>
  </sheetData>
  <sheetProtection formatCells="0" formatColumns="0" formatRows="0" autoFilter="0" pivotTables="0"/>
  <mergeCells count="4">
    <mergeCell ref="A43:B43"/>
    <mergeCell ref="A1:B1"/>
    <mergeCell ref="A2:B2"/>
    <mergeCell ref="A3:B3"/>
  </mergeCells>
  <dataValidations count="2">
    <dataValidation type="list" allowBlank="1" showInputMessage="1" showErrorMessage="1" prompt="Escoger el corte de la información, ya se trimestral (1 al 4) o anual (4)." sqref="D3:D4">
      <formula1>"1, 2, 3, 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</dataValidations>
  <hyperlinks>
    <hyperlink ref="A10:B10" location="ESF!A6" display="ESF-01"/>
    <hyperlink ref="A11:B11" location="SFN!A13" display="SFN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13" display="ESF-14"/>
    <hyperlink ref="A24:B24" location="ACT!A6" display="ACT-01"/>
    <hyperlink ref="A25:B25" location="ACT!A56" display="ACT-02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7:B27" location="ACT!A96" display="ACT-04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11" location="ESF!A13" display="CONTRIBUCIONES POR RECUPERAR"/>
    <hyperlink ref="A11" location="ESF!A13" display="ESF-02"/>
    <hyperlink ref="B23" location="ESF!A135" display="OTROS PASIVOS CIRCULANTES"/>
    <hyperlink ref="B26" location="ACT!A71" display="OTROS INGRESOS"/>
    <hyperlink ref="B13" location="ESF!A30" display="BIENES DISPONIBLES PARA SU TRANSFORMACIÓN ESTIMACIONES Y DETERIOROS"/>
    <hyperlink ref="B14" location="ESF!A39" display="ALMACENES"/>
    <hyperlink ref="B16" location="ESF!A48" display="PARTICIPACIONES Y APORTACIONES DE CAPITAL"/>
    <hyperlink ref="B15" location="ESF!A44" display="FIDEICOMISOS, MANDATOS Y CONTRATOS ANÁLOGOS"/>
    <hyperlink ref="B17" location="ESF!A52" display="BIENES MUEBLES E INMUEBLES"/>
    <hyperlink ref="B18" location="ESF!A72" display="INTANGIBLES Y DIFERIDOS"/>
    <hyperlink ref="B19" location="ESF!A88" display="ESTIMACIONES Y DETERIOROS"/>
    <hyperlink ref="B20" location="ESF!A94" display="OTROS ACTIVOS NO CIRCULANTES"/>
    <hyperlink ref="B21" location="ESF!A101" display="CUENTAS Y DOCUMENTOS POR PAGAR"/>
    <hyperlink ref="B22" location="ESF!A118" display="FONDOS Y BIENES DE TERCEROS"/>
    <hyperlink ref="A26" location="ACT!A71" display="OTROS INGRESOS"/>
    <hyperlink ref="A13" location="ESF!A30" display="BIENES DISPONIBLES PARA SU TRANSFORMACIÓN ESTIMACIONES Y DETERIOROS"/>
    <hyperlink ref="A14" location="ESF!A39" display="ALMACENES"/>
    <hyperlink ref="A15" location="ESF!A44" display="FIDEICOMISOS, MANDATOS Y CONTRATOS ANÁLOGOS"/>
    <hyperlink ref="A16" location="ESF!A48" display="PARTICIPACIONES Y APORTACIONES DE CAPITAL"/>
    <hyperlink ref="A17" location="ESF!A52" display="BIENES MUEBLES E INMUEBLES"/>
    <hyperlink ref="A18" location="ESF!A72" display="INTANGIBLES Y DIFERIDOS"/>
    <hyperlink ref="A19" location="ESF!A88" display="ESTIMACIONES Y DETERIOROS"/>
    <hyperlink ref="A20" location="ESF!A94" display="OTROS ACTIVOS NO CIRCULANTES"/>
    <hyperlink ref="A21" location="ESF!A101" display="CUENTAS Y DOCUMENTOS POR PAGAR"/>
    <hyperlink ref="A22" location="ESF!A118" display="FONDOS Y BIENES DE TERCEROS"/>
    <hyperlink ref="A23" location="ESF!A135" display="OTROS PASIVOS CIRCULANTES"/>
    <hyperlink ref="B32" location="EFE!A45" display="CONCILIACIÓN DEL FLUJO DE EFECTIVO"/>
    <hyperlink ref="A32" location="EFE!A45" display="EFE-03"/>
  </hyperlinks>
  <pageMargins left="0.70866141732283472" right="0.70866141732283472" top="0.74803149606299213" bottom="0.74803149606299213" header="0.31496062992125984" footer="0.31496062992125984"/>
  <pageSetup scale="61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C22"/>
  <sheetViews>
    <sheetView showGridLines="0" workbookViewId="0">
      <selection sqref="A1:C20"/>
    </sheetView>
  </sheetViews>
  <sheetFormatPr baseColWidth="10" defaultColWidth="11.42578125" defaultRowHeight="11.25" x14ac:dyDescent="0.2"/>
  <cols>
    <col min="1" max="1" width="3.140625" style="55" customWidth="1"/>
    <col min="2" max="2" width="63.140625" style="55" customWidth="1"/>
    <col min="3" max="3" width="17.85546875" style="55" customWidth="1"/>
    <col min="4" max="16384" width="11.42578125" style="55"/>
  </cols>
  <sheetData>
    <row r="1" spans="1:3" s="54" customFormat="1" ht="18" customHeight="1" x14ac:dyDescent="0.25">
      <c r="A1" s="169" t="str">
        <f>ESF!A1</f>
        <v>Municipio de Uriangato Gto.</v>
      </c>
      <c r="B1" s="170"/>
      <c r="C1" s="171"/>
    </row>
    <row r="2" spans="1:3" s="54" customFormat="1" ht="18" customHeight="1" x14ac:dyDescent="0.25">
      <c r="A2" s="172" t="s">
        <v>520</v>
      </c>
      <c r="B2" s="173"/>
      <c r="C2" s="174"/>
    </row>
    <row r="3" spans="1:3" s="54" customFormat="1" ht="18" customHeight="1" x14ac:dyDescent="0.25">
      <c r="A3" s="172" t="str">
        <f>ESF!A3</f>
        <v>Correspondiente del 1 de Enero al 31 de Diciembre de 2023</v>
      </c>
      <c r="B3" s="173"/>
      <c r="C3" s="174"/>
    </row>
    <row r="4" spans="1:3" s="56" customFormat="1" x14ac:dyDescent="0.2">
      <c r="A4" s="175" t="s">
        <v>521</v>
      </c>
      <c r="B4" s="176"/>
      <c r="C4" s="177"/>
    </row>
    <row r="5" spans="1:3" x14ac:dyDescent="0.2">
      <c r="A5" s="71" t="s">
        <v>522</v>
      </c>
      <c r="B5" s="71"/>
      <c r="C5" s="72">
        <v>352299092.39999998</v>
      </c>
    </row>
    <row r="6" spans="1:3" x14ac:dyDescent="0.2">
      <c r="A6" s="73"/>
      <c r="B6" s="74"/>
      <c r="C6" s="75"/>
    </row>
    <row r="7" spans="1:3" x14ac:dyDescent="0.2">
      <c r="A7" s="84" t="s">
        <v>523</v>
      </c>
      <c r="B7" s="84"/>
      <c r="C7" s="76">
        <f>SUM(C8:C13)</f>
        <v>0</v>
      </c>
    </row>
    <row r="8" spans="1:3" x14ac:dyDescent="0.2">
      <c r="A8" s="92" t="s">
        <v>524</v>
      </c>
      <c r="B8" s="91" t="s">
        <v>312</v>
      </c>
      <c r="C8" s="77">
        <v>0</v>
      </c>
    </row>
    <row r="9" spans="1:3" x14ac:dyDescent="0.2">
      <c r="A9" s="78" t="s">
        <v>525</v>
      </c>
      <c r="B9" s="79" t="s">
        <v>526</v>
      </c>
      <c r="C9" s="77">
        <v>0</v>
      </c>
    </row>
    <row r="10" spans="1:3" x14ac:dyDescent="0.2">
      <c r="A10" s="78" t="s">
        <v>527</v>
      </c>
      <c r="B10" s="79" t="s">
        <v>321</v>
      </c>
      <c r="C10" s="77">
        <v>0</v>
      </c>
    </row>
    <row r="11" spans="1:3" x14ac:dyDescent="0.2">
      <c r="A11" s="78" t="s">
        <v>528</v>
      </c>
      <c r="B11" s="79" t="s">
        <v>322</v>
      </c>
      <c r="C11" s="77">
        <v>0</v>
      </c>
    </row>
    <row r="12" spans="1:3" x14ac:dyDescent="0.2">
      <c r="A12" s="78" t="s">
        <v>529</v>
      </c>
      <c r="B12" s="79" t="s">
        <v>323</v>
      </c>
      <c r="C12" s="77">
        <v>0</v>
      </c>
    </row>
    <row r="13" spans="1:3" x14ac:dyDescent="0.2">
      <c r="A13" s="80" t="s">
        <v>530</v>
      </c>
      <c r="B13" s="81" t="s">
        <v>531</v>
      </c>
      <c r="C13" s="77">
        <v>0</v>
      </c>
    </row>
    <row r="14" spans="1:3" x14ac:dyDescent="0.2">
      <c r="A14" s="73"/>
      <c r="B14" s="82"/>
      <c r="C14" s="83"/>
    </row>
    <row r="15" spans="1:3" x14ac:dyDescent="0.2">
      <c r="A15" s="84" t="s">
        <v>532</v>
      </c>
      <c r="B15" s="74"/>
      <c r="C15" s="76">
        <f>SUM(C16:C18)</f>
        <v>0</v>
      </c>
    </row>
    <row r="16" spans="1:3" x14ac:dyDescent="0.2">
      <c r="A16" s="85">
        <v>3.1</v>
      </c>
      <c r="B16" s="79" t="s">
        <v>533</v>
      </c>
      <c r="C16" s="77">
        <v>0</v>
      </c>
    </row>
    <row r="17" spans="1:3" x14ac:dyDescent="0.2">
      <c r="A17" s="86">
        <v>3.2</v>
      </c>
      <c r="B17" s="79" t="s">
        <v>534</v>
      </c>
      <c r="C17" s="77">
        <v>0</v>
      </c>
    </row>
    <row r="18" spans="1:3" x14ac:dyDescent="0.2">
      <c r="A18" s="86">
        <v>3.3</v>
      </c>
      <c r="B18" s="81" t="s">
        <v>535</v>
      </c>
      <c r="C18" s="87">
        <v>0</v>
      </c>
    </row>
    <row r="19" spans="1:3" x14ac:dyDescent="0.2">
      <c r="A19" s="73"/>
      <c r="B19" s="88"/>
      <c r="C19" s="89"/>
    </row>
    <row r="20" spans="1:3" x14ac:dyDescent="0.2">
      <c r="A20" s="90" t="s">
        <v>536</v>
      </c>
      <c r="B20" s="90"/>
      <c r="C20" s="72">
        <f>C5+C7-C15</f>
        <v>352299092.39999998</v>
      </c>
    </row>
    <row r="22" spans="1:3" x14ac:dyDescent="0.2">
      <c r="B22" s="38" t="s">
        <v>64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C39"/>
  <sheetViews>
    <sheetView showGridLines="0" topLeftCell="A3" workbookViewId="0">
      <selection sqref="A1:C37"/>
    </sheetView>
  </sheetViews>
  <sheetFormatPr baseColWidth="10" defaultColWidth="11.42578125" defaultRowHeight="11.25" x14ac:dyDescent="0.2"/>
  <cols>
    <col min="1" max="1" width="3.85546875" style="55" customWidth="1"/>
    <col min="2" max="2" width="62.140625" style="55" customWidth="1"/>
    <col min="3" max="3" width="17.85546875" style="55" customWidth="1"/>
    <col min="4" max="16384" width="11.42578125" style="55"/>
  </cols>
  <sheetData>
    <row r="1" spans="1:3" s="57" customFormat="1" ht="18.95" customHeight="1" x14ac:dyDescent="0.25">
      <c r="A1" s="178" t="s">
        <v>642</v>
      </c>
      <c r="B1" s="179"/>
      <c r="C1" s="180"/>
    </row>
    <row r="2" spans="1:3" s="57" customFormat="1" ht="18.95" customHeight="1" x14ac:dyDescent="0.25">
      <c r="A2" s="181" t="s">
        <v>537</v>
      </c>
      <c r="B2" s="182"/>
      <c r="C2" s="183"/>
    </row>
    <row r="3" spans="1:3" s="57" customFormat="1" ht="18.95" customHeight="1" x14ac:dyDescent="0.25">
      <c r="A3" s="181" t="s">
        <v>660</v>
      </c>
      <c r="B3" s="182"/>
      <c r="C3" s="183"/>
    </row>
    <row r="4" spans="1:3" x14ac:dyDescent="0.2">
      <c r="A4" s="175" t="s">
        <v>521</v>
      </c>
      <c r="B4" s="176"/>
      <c r="C4" s="177"/>
    </row>
    <row r="5" spans="1:3" x14ac:dyDescent="0.2">
      <c r="A5" s="101" t="s">
        <v>538</v>
      </c>
      <c r="B5" s="71"/>
      <c r="C5" s="94">
        <v>305954202.30000001</v>
      </c>
    </row>
    <row r="6" spans="1:3" x14ac:dyDescent="0.2">
      <c r="A6" s="95"/>
      <c r="B6" s="74"/>
      <c r="C6" s="96"/>
    </row>
    <row r="7" spans="1:3" x14ac:dyDescent="0.2">
      <c r="A7" s="84" t="s">
        <v>539</v>
      </c>
      <c r="B7" s="97"/>
      <c r="C7" s="76">
        <f>SUM(C8:C28)</f>
        <v>73024528.969999999</v>
      </c>
    </row>
    <row r="8" spans="1:3" x14ac:dyDescent="0.2">
      <c r="A8" s="102">
        <v>2.1</v>
      </c>
      <c r="B8" s="103" t="s">
        <v>343</v>
      </c>
      <c r="C8" s="104">
        <v>0</v>
      </c>
    </row>
    <row r="9" spans="1:3" x14ac:dyDescent="0.2">
      <c r="A9" s="102">
        <v>2.2000000000000002</v>
      </c>
      <c r="B9" s="103" t="s">
        <v>340</v>
      </c>
      <c r="C9" s="104">
        <v>0</v>
      </c>
    </row>
    <row r="10" spans="1:3" x14ac:dyDescent="0.2">
      <c r="A10" s="111">
        <v>2.2999999999999998</v>
      </c>
      <c r="B10" s="93" t="s">
        <v>130</v>
      </c>
      <c r="C10" s="104">
        <v>547024.65</v>
      </c>
    </row>
    <row r="11" spans="1:3" x14ac:dyDescent="0.2">
      <c r="A11" s="111">
        <v>2.4</v>
      </c>
      <c r="B11" s="93" t="s">
        <v>131</v>
      </c>
      <c r="C11" s="104">
        <v>18400</v>
      </c>
    </row>
    <row r="12" spans="1:3" x14ac:dyDescent="0.2">
      <c r="A12" s="111">
        <v>2.5</v>
      </c>
      <c r="B12" s="93" t="s">
        <v>132</v>
      </c>
      <c r="C12" s="104">
        <v>81934.8</v>
      </c>
    </row>
    <row r="13" spans="1:3" x14ac:dyDescent="0.2">
      <c r="A13" s="111">
        <v>2.6</v>
      </c>
      <c r="B13" s="93" t="s">
        <v>133</v>
      </c>
      <c r="C13" s="104">
        <v>1487733.95</v>
      </c>
    </row>
    <row r="14" spans="1:3" x14ac:dyDescent="0.2">
      <c r="A14" s="111">
        <v>2.7</v>
      </c>
      <c r="B14" s="93" t="s">
        <v>134</v>
      </c>
      <c r="C14" s="104">
        <v>0</v>
      </c>
    </row>
    <row r="15" spans="1:3" x14ac:dyDescent="0.2">
      <c r="A15" s="111">
        <v>2.8</v>
      </c>
      <c r="B15" s="93" t="s">
        <v>135</v>
      </c>
      <c r="C15" s="104">
        <v>103687</v>
      </c>
    </row>
    <row r="16" spans="1:3" x14ac:dyDescent="0.2">
      <c r="A16" s="111">
        <v>2.9</v>
      </c>
      <c r="B16" s="93" t="s">
        <v>137</v>
      </c>
      <c r="C16" s="104">
        <v>0</v>
      </c>
    </row>
    <row r="17" spans="1:3" x14ac:dyDescent="0.2">
      <c r="A17" s="111" t="s">
        <v>540</v>
      </c>
      <c r="B17" s="93" t="s">
        <v>541</v>
      </c>
      <c r="C17" s="104">
        <v>0</v>
      </c>
    </row>
    <row r="18" spans="1:3" x14ac:dyDescent="0.2">
      <c r="A18" s="111" t="s">
        <v>542</v>
      </c>
      <c r="B18" s="93" t="s">
        <v>141</v>
      </c>
      <c r="C18" s="104">
        <v>0</v>
      </c>
    </row>
    <row r="19" spans="1:3" x14ac:dyDescent="0.2">
      <c r="A19" s="111" t="s">
        <v>543</v>
      </c>
      <c r="B19" s="93" t="s">
        <v>544</v>
      </c>
      <c r="C19" s="104">
        <v>70784324.569999993</v>
      </c>
    </row>
    <row r="20" spans="1:3" x14ac:dyDescent="0.2">
      <c r="A20" s="111" t="s">
        <v>545</v>
      </c>
      <c r="B20" s="93" t="s">
        <v>546</v>
      </c>
      <c r="C20" s="104">
        <v>0</v>
      </c>
    </row>
    <row r="21" spans="1:3" x14ac:dyDescent="0.2">
      <c r="A21" s="111" t="s">
        <v>547</v>
      </c>
      <c r="B21" s="93" t="s">
        <v>548</v>
      </c>
      <c r="C21" s="104">
        <v>0</v>
      </c>
    </row>
    <row r="22" spans="1:3" x14ac:dyDescent="0.2">
      <c r="A22" s="111" t="s">
        <v>549</v>
      </c>
      <c r="B22" s="93" t="s">
        <v>550</v>
      </c>
      <c r="C22" s="104">
        <v>0</v>
      </c>
    </row>
    <row r="23" spans="1:3" x14ac:dyDescent="0.2">
      <c r="A23" s="111" t="s">
        <v>551</v>
      </c>
      <c r="B23" s="93" t="s">
        <v>552</v>
      </c>
      <c r="C23" s="104">
        <v>0</v>
      </c>
    </row>
    <row r="24" spans="1:3" x14ac:dyDescent="0.2">
      <c r="A24" s="111" t="s">
        <v>553</v>
      </c>
      <c r="B24" s="93" t="s">
        <v>554</v>
      </c>
      <c r="C24" s="104">
        <v>0</v>
      </c>
    </row>
    <row r="25" spans="1:3" x14ac:dyDescent="0.2">
      <c r="A25" s="111" t="s">
        <v>555</v>
      </c>
      <c r="B25" s="93" t="s">
        <v>556</v>
      </c>
      <c r="C25" s="104">
        <v>0</v>
      </c>
    </row>
    <row r="26" spans="1:3" x14ac:dyDescent="0.2">
      <c r="A26" s="111" t="s">
        <v>557</v>
      </c>
      <c r="B26" s="93" t="s">
        <v>558</v>
      </c>
      <c r="C26" s="104">
        <v>0</v>
      </c>
    </row>
    <row r="27" spans="1:3" x14ac:dyDescent="0.2">
      <c r="A27" s="111" t="s">
        <v>559</v>
      </c>
      <c r="B27" s="93" t="s">
        <v>560</v>
      </c>
      <c r="C27" s="104">
        <v>0</v>
      </c>
    </row>
    <row r="28" spans="1:3" x14ac:dyDescent="0.2">
      <c r="A28" s="111" t="s">
        <v>561</v>
      </c>
      <c r="B28" s="103" t="s">
        <v>562</v>
      </c>
      <c r="C28" s="104">
        <v>1424</v>
      </c>
    </row>
    <row r="29" spans="1:3" x14ac:dyDescent="0.2">
      <c r="A29" s="112"/>
      <c r="B29" s="105"/>
      <c r="C29" s="106"/>
    </row>
    <row r="30" spans="1:3" x14ac:dyDescent="0.2">
      <c r="A30" s="107" t="s">
        <v>563</v>
      </c>
      <c r="B30" s="108"/>
      <c r="C30" s="109">
        <f>SUM(C31:C35)</f>
        <v>53412222.090000004</v>
      </c>
    </row>
    <row r="31" spans="1:3" x14ac:dyDescent="0.2">
      <c r="A31" s="111" t="s">
        <v>564</v>
      </c>
      <c r="B31" s="93" t="s">
        <v>413</v>
      </c>
      <c r="C31" s="104">
        <v>4625857.24</v>
      </c>
    </row>
    <row r="32" spans="1:3" x14ac:dyDescent="0.2">
      <c r="A32" s="111" t="s">
        <v>565</v>
      </c>
      <c r="B32" s="93" t="s">
        <v>422</v>
      </c>
      <c r="C32" s="104">
        <v>0</v>
      </c>
    </row>
    <row r="33" spans="1:3" x14ac:dyDescent="0.2">
      <c r="A33" s="111" t="s">
        <v>566</v>
      </c>
      <c r="B33" s="93" t="s">
        <v>425</v>
      </c>
      <c r="C33" s="104">
        <v>0</v>
      </c>
    </row>
    <row r="34" spans="1:3" x14ac:dyDescent="0.2">
      <c r="A34" s="111" t="s">
        <v>661</v>
      </c>
      <c r="B34" s="93" t="s">
        <v>431</v>
      </c>
      <c r="C34" s="104">
        <v>0</v>
      </c>
    </row>
    <row r="35" spans="1:3" x14ac:dyDescent="0.2">
      <c r="A35" s="111" t="s">
        <v>662</v>
      </c>
      <c r="B35" s="103" t="s">
        <v>567</v>
      </c>
      <c r="C35" s="110">
        <v>48786364.850000001</v>
      </c>
    </row>
    <row r="36" spans="1:3" x14ac:dyDescent="0.2">
      <c r="A36" s="95"/>
      <c r="B36" s="98"/>
      <c r="C36" s="99"/>
    </row>
    <row r="37" spans="1:3" x14ac:dyDescent="0.2">
      <c r="A37" s="100" t="s">
        <v>568</v>
      </c>
      <c r="B37" s="71"/>
      <c r="C37" s="72">
        <f>C5-C7+C30</f>
        <v>286341895.42000002</v>
      </c>
    </row>
    <row r="39" spans="1:3" x14ac:dyDescent="0.2">
      <c r="B39" s="38" t="s">
        <v>64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J49"/>
  <sheetViews>
    <sheetView tabSelected="1" topLeftCell="A13" workbookViewId="0">
      <selection activeCell="E46" sqref="E46"/>
    </sheetView>
  </sheetViews>
  <sheetFormatPr baseColWidth="10" defaultColWidth="9.140625" defaultRowHeight="11.25" x14ac:dyDescent="0.2"/>
  <cols>
    <col min="1" max="1" width="12.85546875" style="47" customWidth="1"/>
    <col min="2" max="2" width="72.140625" style="47" customWidth="1"/>
    <col min="3" max="7" width="15.85546875" style="47" customWidth="1"/>
    <col min="8" max="8" width="11.85546875" style="47" customWidth="1"/>
    <col min="9" max="9" width="13.42578125" style="47" customWidth="1"/>
    <col min="10" max="10" width="13.140625" style="47" customWidth="1"/>
    <col min="11" max="16384" width="9.140625" style="47"/>
  </cols>
  <sheetData>
    <row r="1" spans="1:10" ht="18.95" customHeight="1" x14ac:dyDescent="0.2">
      <c r="A1" s="168" t="str">
        <f>'Notas a los Edos Financieros'!A1</f>
        <v>Municipio de Uriangato Gto.</v>
      </c>
      <c r="B1" s="184"/>
      <c r="C1" s="184"/>
      <c r="D1" s="184"/>
      <c r="E1" s="184"/>
      <c r="F1" s="184"/>
      <c r="G1" s="45" t="s">
        <v>0</v>
      </c>
      <c r="H1" s="46">
        <f>'Notas a los Edos Financieros'!D1</f>
        <v>2023</v>
      </c>
    </row>
    <row r="2" spans="1:10" ht="18.95" customHeight="1" x14ac:dyDescent="0.2">
      <c r="A2" s="168" t="s">
        <v>569</v>
      </c>
      <c r="B2" s="184"/>
      <c r="C2" s="184"/>
      <c r="D2" s="184"/>
      <c r="E2" s="184"/>
      <c r="F2" s="184"/>
      <c r="G2" s="45" t="s">
        <v>2</v>
      </c>
      <c r="H2" s="46" t="str">
        <f>'Notas a los Edos Financieros'!D2</f>
        <v>Trimestral</v>
      </c>
    </row>
    <row r="3" spans="1:10" ht="18.95" customHeight="1" x14ac:dyDescent="0.2">
      <c r="A3" s="168" t="str">
        <f>'Notas a los Edos Financieros'!A3</f>
        <v>Correspondiente del 1 de Enero al 31 de Diciembre de 2023</v>
      </c>
      <c r="B3" s="184"/>
      <c r="C3" s="184"/>
      <c r="D3" s="184"/>
      <c r="E3" s="184"/>
      <c r="F3" s="184"/>
      <c r="G3" s="45" t="s">
        <v>4</v>
      </c>
      <c r="H3" s="46">
        <f>'Notas a los Edos Financieros'!D3</f>
        <v>4</v>
      </c>
    </row>
    <row r="4" spans="1:10" x14ac:dyDescent="0.2">
      <c r="A4" s="48" t="s">
        <v>66</v>
      </c>
      <c r="B4" s="49"/>
      <c r="C4" s="49"/>
      <c r="D4" s="49"/>
      <c r="E4" s="49"/>
      <c r="F4" s="49"/>
      <c r="G4" s="49"/>
      <c r="H4" s="49"/>
    </row>
    <row r="7" spans="1:10" ht="24.95" customHeight="1" x14ac:dyDescent="0.2">
      <c r="A7" s="126" t="s">
        <v>68</v>
      </c>
      <c r="B7" s="126" t="s">
        <v>570</v>
      </c>
      <c r="C7" s="125" t="s">
        <v>571</v>
      </c>
      <c r="D7" s="125" t="s">
        <v>572</v>
      </c>
      <c r="E7" s="125" t="s">
        <v>573</v>
      </c>
      <c r="F7" s="125" t="s">
        <v>574</v>
      </c>
      <c r="G7" s="125" t="s">
        <v>575</v>
      </c>
      <c r="H7" s="125" t="s">
        <v>576</v>
      </c>
      <c r="I7" s="125" t="s">
        <v>577</v>
      </c>
      <c r="J7" s="125" t="s">
        <v>578</v>
      </c>
    </row>
    <row r="8" spans="1:10" s="59" customFormat="1" x14ac:dyDescent="0.2">
      <c r="A8" s="58">
        <v>7000</v>
      </c>
      <c r="B8" s="59" t="s">
        <v>579</v>
      </c>
    </row>
    <row r="9" spans="1:10" x14ac:dyDescent="0.2">
      <c r="A9" s="47">
        <v>7110</v>
      </c>
      <c r="B9" s="47" t="s">
        <v>575</v>
      </c>
      <c r="C9" s="52">
        <v>0</v>
      </c>
      <c r="D9" s="52">
        <v>0</v>
      </c>
      <c r="E9" s="52">
        <v>0</v>
      </c>
      <c r="F9" s="52">
        <f>C9+D9+E9</f>
        <v>0</v>
      </c>
    </row>
    <row r="10" spans="1:10" x14ac:dyDescent="0.2">
      <c r="A10" s="47">
        <v>7120</v>
      </c>
      <c r="B10" s="47" t="s">
        <v>580</v>
      </c>
      <c r="C10" s="52">
        <v>0</v>
      </c>
      <c r="D10" s="52">
        <v>0</v>
      </c>
      <c r="E10" s="52">
        <v>0</v>
      </c>
      <c r="F10" s="52">
        <f t="shared" ref="F10:F47" si="0">C10+D10+E10</f>
        <v>0</v>
      </c>
    </row>
    <row r="11" spans="1:10" x14ac:dyDescent="0.2">
      <c r="A11" s="47">
        <v>7130</v>
      </c>
      <c r="B11" s="47" t="s">
        <v>581</v>
      </c>
      <c r="C11" s="52">
        <v>0</v>
      </c>
      <c r="D11" s="52">
        <v>0</v>
      </c>
      <c r="E11" s="52">
        <v>0</v>
      </c>
      <c r="F11" s="52">
        <f t="shared" si="0"/>
        <v>0</v>
      </c>
    </row>
    <row r="12" spans="1:10" x14ac:dyDescent="0.2">
      <c r="A12" s="47">
        <v>7140</v>
      </c>
      <c r="B12" s="47" t="s">
        <v>582</v>
      </c>
      <c r="C12" s="52">
        <v>0</v>
      </c>
      <c r="D12" s="52">
        <v>0</v>
      </c>
      <c r="E12" s="52">
        <v>0</v>
      </c>
      <c r="F12" s="52">
        <f t="shared" si="0"/>
        <v>0</v>
      </c>
    </row>
    <row r="13" spans="1:10" x14ac:dyDescent="0.2">
      <c r="A13" s="47">
        <v>7150</v>
      </c>
      <c r="B13" s="47" t="s">
        <v>583</v>
      </c>
      <c r="C13" s="52">
        <v>0</v>
      </c>
      <c r="D13" s="52">
        <v>0</v>
      </c>
      <c r="E13" s="52">
        <v>0</v>
      </c>
      <c r="F13" s="52">
        <f t="shared" si="0"/>
        <v>0</v>
      </c>
    </row>
    <row r="14" spans="1:10" x14ac:dyDescent="0.2">
      <c r="A14" s="47">
        <v>7160</v>
      </c>
      <c r="B14" s="47" t="s">
        <v>584</v>
      </c>
      <c r="C14" s="52">
        <v>0</v>
      </c>
      <c r="D14" s="52">
        <v>0</v>
      </c>
      <c r="E14" s="52">
        <v>0</v>
      </c>
      <c r="F14" s="52">
        <f t="shared" si="0"/>
        <v>0</v>
      </c>
    </row>
    <row r="15" spans="1:10" x14ac:dyDescent="0.2">
      <c r="A15" s="47">
        <v>7210</v>
      </c>
      <c r="B15" s="47" t="s">
        <v>585</v>
      </c>
      <c r="C15" s="52">
        <v>0</v>
      </c>
      <c r="D15" s="52">
        <v>0</v>
      </c>
      <c r="E15" s="52">
        <v>0</v>
      </c>
      <c r="F15" s="52">
        <f t="shared" si="0"/>
        <v>0</v>
      </c>
    </row>
    <row r="16" spans="1:10" x14ac:dyDescent="0.2">
      <c r="A16" s="47">
        <v>7220</v>
      </c>
      <c r="B16" s="47" t="s">
        <v>586</v>
      </c>
      <c r="C16" s="52">
        <v>0</v>
      </c>
      <c r="D16" s="52">
        <v>0</v>
      </c>
      <c r="E16" s="52">
        <v>0</v>
      </c>
      <c r="F16" s="52">
        <f t="shared" si="0"/>
        <v>0</v>
      </c>
    </row>
    <row r="17" spans="1:6" x14ac:dyDescent="0.2">
      <c r="A17" s="47">
        <v>7230</v>
      </c>
      <c r="B17" s="47" t="s">
        <v>587</v>
      </c>
      <c r="C17" s="52">
        <v>0</v>
      </c>
      <c r="D17" s="52">
        <v>0</v>
      </c>
      <c r="E17" s="52">
        <v>0</v>
      </c>
      <c r="F17" s="52">
        <f t="shared" si="0"/>
        <v>0</v>
      </c>
    </row>
    <row r="18" spans="1:6" x14ac:dyDescent="0.2">
      <c r="A18" s="47">
        <v>7240</v>
      </c>
      <c r="B18" s="47" t="s">
        <v>588</v>
      </c>
      <c r="C18" s="52">
        <v>0</v>
      </c>
      <c r="D18" s="52">
        <v>0</v>
      </c>
      <c r="E18" s="52">
        <v>0</v>
      </c>
      <c r="F18" s="52">
        <f t="shared" si="0"/>
        <v>0</v>
      </c>
    </row>
    <row r="19" spans="1:6" x14ac:dyDescent="0.2">
      <c r="A19" s="47">
        <v>7250</v>
      </c>
      <c r="B19" s="47" t="s">
        <v>589</v>
      </c>
      <c r="C19" s="52">
        <v>0</v>
      </c>
      <c r="D19" s="52">
        <v>0</v>
      </c>
      <c r="E19" s="52">
        <v>0</v>
      </c>
      <c r="F19" s="52">
        <f t="shared" si="0"/>
        <v>0</v>
      </c>
    </row>
    <row r="20" spans="1:6" x14ac:dyDescent="0.2">
      <c r="A20" s="47">
        <v>7260</v>
      </c>
      <c r="B20" s="47" t="s">
        <v>590</v>
      </c>
      <c r="C20" s="52">
        <v>0</v>
      </c>
      <c r="D20" s="52">
        <v>0</v>
      </c>
      <c r="E20" s="52">
        <v>0</v>
      </c>
      <c r="F20" s="52">
        <f t="shared" si="0"/>
        <v>0</v>
      </c>
    </row>
    <row r="21" spans="1:6" x14ac:dyDescent="0.2">
      <c r="A21" s="47">
        <v>7310</v>
      </c>
      <c r="B21" s="47" t="s">
        <v>591</v>
      </c>
      <c r="C21" s="52">
        <v>0</v>
      </c>
      <c r="D21" s="52">
        <v>0</v>
      </c>
      <c r="E21" s="52">
        <v>0</v>
      </c>
      <c r="F21" s="52">
        <f t="shared" si="0"/>
        <v>0</v>
      </c>
    </row>
    <row r="22" spans="1:6" x14ac:dyDescent="0.2">
      <c r="A22" s="47">
        <v>7320</v>
      </c>
      <c r="B22" s="47" t="s">
        <v>592</v>
      </c>
      <c r="C22" s="52">
        <v>0</v>
      </c>
      <c r="D22" s="52">
        <v>0</v>
      </c>
      <c r="E22" s="52">
        <v>0</v>
      </c>
      <c r="F22" s="52">
        <f t="shared" si="0"/>
        <v>0</v>
      </c>
    </row>
    <row r="23" spans="1:6" x14ac:dyDescent="0.2">
      <c r="A23" s="47">
        <v>7330</v>
      </c>
      <c r="B23" s="47" t="s">
        <v>593</v>
      </c>
      <c r="C23" s="52">
        <v>0</v>
      </c>
      <c r="D23" s="52">
        <v>0</v>
      </c>
      <c r="E23" s="52">
        <v>0</v>
      </c>
      <c r="F23" s="52">
        <f t="shared" si="0"/>
        <v>0</v>
      </c>
    </row>
    <row r="24" spans="1:6" x14ac:dyDescent="0.2">
      <c r="A24" s="47">
        <v>7340</v>
      </c>
      <c r="B24" s="47" t="s">
        <v>594</v>
      </c>
      <c r="C24" s="52">
        <v>0</v>
      </c>
      <c r="D24" s="52">
        <v>0</v>
      </c>
      <c r="E24" s="52">
        <v>0</v>
      </c>
      <c r="F24" s="52">
        <f t="shared" si="0"/>
        <v>0</v>
      </c>
    </row>
    <row r="25" spans="1:6" x14ac:dyDescent="0.2">
      <c r="A25" s="47">
        <v>7350</v>
      </c>
      <c r="B25" s="47" t="s">
        <v>595</v>
      </c>
      <c r="C25" s="52">
        <v>0</v>
      </c>
      <c r="D25" s="52">
        <v>0</v>
      </c>
      <c r="E25" s="52">
        <v>0</v>
      </c>
      <c r="F25" s="52">
        <f t="shared" si="0"/>
        <v>0</v>
      </c>
    </row>
    <row r="26" spans="1:6" x14ac:dyDescent="0.2">
      <c r="A26" s="47">
        <v>7360</v>
      </c>
      <c r="B26" s="47" t="s">
        <v>596</v>
      </c>
      <c r="C26" s="52">
        <v>0</v>
      </c>
      <c r="D26" s="52">
        <v>0</v>
      </c>
      <c r="E26" s="52">
        <v>0</v>
      </c>
      <c r="F26" s="52">
        <f t="shared" si="0"/>
        <v>0</v>
      </c>
    </row>
    <row r="27" spans="1:6" x14ac:dyDescent="0.2">
      <c r="A27" s="47">
        <v>7410</v>
      </c>
      <c r="B27" s="47" t="s">
        <v>597</v>
      </c>
      <c r="C27" s="52">
        <v>0</v>
      </c>
      <c r="D27" s="52">
        <v>0</v>
      </c>
      <c r="E27" s="52">
        <v>0</v>
      </c>
      <c r="F27" s="52">
        <f t="shared" si="0"/>
        <v>0</v>
      </c>
    </row>
    <row r="28" spans="1:6" x14ac:dyDescent="0.2">
      <c r="A28" s="47">
        <v>7420</v>
      </c>
      <c r="B28" s="47" t="s">
        <v>598</v>
      </c>
      <c r="C28" s="52">
        <v>0</v>
      </c>
      <c r="D28" s="52">
        <v>0</v>
      </c>
      <c r="E28" s="52">
        <v>0</v>
      </c>
      <c r="F28" s="52">
        <f t="shared" si="0"/>
        <v>0</v>
      </c>
    </row>
    <row r="29" spans="1:6" x14ac:dyDescent="0.2">
      <c r="A29" s="47">
        <v>7510</v>
      </c>
      <c r="B29" s="47" t="s">
        <v>599</v>
      </c>
      <c r="C29" s="52">
        <v>0</v>
      </c>
      <c r="D29" s="52">
        <v>0</v>
      </c>
      <c r="E29" s="52">
        <v>0</v>
      </c>
      <c r="F29" s="52">
        <f t="shared" si="0"/>
        <v>0</v>
      </c>
    </row>
    <row r="30" spans="1:6" x14ac:dyDescent="0.2">
      <c r="A30" s="47">
        <v>7520</v>
      </c>
      <c r="B30" s="47" t="s">
        <v>600</v>
      </c>
      <c r="C30" s="52">
        <v>0</v>
      </c>
      <c r="D30" s="52">
        <v>0</v>
      </c>
      <c r="E30" s="52">
        <v>0</v>
      </c>
      <c r="F30" s="52">
        <f t="shared" si="0"/>
        <v>0</v>
      </c>
    </row>
    <row r="31" spans="1:6" x14ac:dyDescent="0.2">
      <c r="A31" s="47">
        <v>7610</v>
      </c>
      <c r="B31" s="47" t="s">
        <v>601</v>
      </c>
      <c r="C31" s="52">
        <v>0</v>
      </c>
      <c r="D31" s="52">
        <v>0</v>
      </c>
      <c r="E31" s="52">
        <v>0</v>
      </c>
      <c r="F31" s="52">
        <f t="shared" si="0"/>
        <v>0</v>
      </c>
    </row>
    <row r="32" spans="1:6" x14ac:dyDescent="0.2">
      <c r="A32" s="47">
        <v>7620</v>
      </c>
      <c r="B32" s="47" t="s">
        <v>602</v>
      </c>
      <c r="C32" s="52">
        <v>0</v>
      </c>
      <c r="D32" s="52">
        <v>0</v>
      </c>
      <c r="E32" s="52">
        <v>0</v>
      </c>
      <c r="F32" s="52">
        <f t="shared" si="0"/>
        <v>0</v>
      </c>
    </row>
    <row r="33" spans="1:8" x14ac:dyDescent="0.2">
      <c r="A33" s="47">
        <v>7630</v>
      </c>
      <c r="B33" s="47" t="s">
        <v>603</v>
      </c>
      <c r="C33" s="52">
        <v>2014770</v>
      </c>
      <c r="D33" s="52">
        <v>0</v>
      </c>
      <c r="E33" s="52">
        <v>0</v>
      </c>
      <c r="F33" s="52">
        <f t="shared" si="0"/>
        <v>2014770</v>
      </c>
    </row>
    <row r="34" spans="1:8" x14ac:dyDescent="0.2">
      <c r="A34" s="47">
        <v>7640</v>
      </c>
      <c r="B34" s="47" t="s">
        <v>604</v>
      </c>
      <c r="C34" s="52">
        <v>-2014770</v>
      </c>
      <c r="D34" s="52">
        <v>0</v>
      </c>
      <c r="E34" s="52">
        <v>0</v>
      </c>
      <c r="F34" s="52">
        <f t="shared" si="0"/>
        <v>-2014770</v>
      </c>
    </row>
    <row r="35" spans="1:8" s="59" customFormat="1" x14ac:dyDescent="0.2">
      <c r="A35" s="58">
        <v>8000</v>
      </c>
      <c r="B35" s="59" t="s">
        <v>605</v>
      </c>
      <c r="C35" s="120"/>
      <c r="D35" s="120"/>
      <c r="E35" s="120"/>
      <c r="F35" s="120"/>
    </row>
    <row r="36" spans="1:8" x14ac:dyDescent="0.2">
      <c r="A36" s="47">
        <v>8110</v>
      </c>
      <c r="B36" s="47" t="s">
        <v>606</v>
      </c>
      <c r="C36" s="52">
        <v>0</v>
      </c>
      <c r="D36" s="52">
        <v>572057840.84000003</v>
      </c>
      <c r="E36" s="52">
        <v>-572057840.84000003</v>
      </c>
      <c r="F36" s="52">
        <f t="shared" si="0"/>
        <v>0</v>
      </c>
    </row>
    <row r="37" spans="1:8" x14ac:dyDescent="0.2">
      <c r="A37" s="47">
        <v>8120</v>
      </c>
      <c r="B37" s="47" t="s">
        <v>607</v>
      </c>
      <c r="C37" s="52">
        <v>0</v>
      </c>
      <c r="D37" s="52">
        <v>1638378122.0699999</v>
      </c>
      <c r="E37" s="52">
        <v>-1638378122.0699999</v>
      </c>
      <c r="F37" s="52">
        <f t="shared" si="0"/>
        <v>0</v>
      </c>
      <c r="H37" s="52"/>
    </row>
    <row r="38" spans="1:8" x14ac:dyDescent="0.2">
      <c r="A38" s="47">
        <v>8130</v>
      </c>
      <c r="B38" s="47" t="s">
        <v>608</v>
      </c>
      <c r="C38" s="52">
        <v>0</v>
      </c>
      <c r="D38" s="52">
        <v>1066319309.23</v>
      </c>
      <c r="E38" s="52">
        <v>-1066319309.23</v>
      </c>
      <c r="F38" s="52">
        <f t="shared" si="0"/>
        <v>0</v>
      </c>
      <c r="H38" s="52"/>
    </row>
    <row r="39" spans="1:8" x14ac:dyDescent="0.2">
      <c r="A39" s="47">
        <v>8140</v>
      </c>
      <c r="B39" s="47" t="s">
        <v>609</v>
      </c>
      <c r="C39" s="52">
        <v>0</v>
      </c>
      <c r="D39" s="52">
        <v>1329113.6000000001</v>
      </c>
      <c r="E39" s="52">
        <v>-1329113.6000000001</v>
      </c>
      <c r="F39" s="52">
        <f t="shared" si="0"/>
        <v>0</v>
      </c>
    </row>
    <row r="40" spans="1:8" x14ac:dyDescent="0.2">
      <c r="A40" s="47">
        <v>8150</v>
      </c>
      <c r="B40" s="47" t="s">
        <v>610</v>
      </c>
      <c r="C40" s="52">
        <v>0</v>
      </c>
      <c r="D40" s="52">
        <v>146497497.05000001</v>
      </c>
      <c r="E40" s="52">
        <v>-146497497.05000001</v>
      </c>
      <c r="F40" s="52">
        <f t="shared" si="0"/>
        <v>0</v>
      </c>
    </row>
    <row r="41" spans="1:8" x14ac:dyDescent="0.2">
      <c r="A41" s="47">
        <v>8210</v>
      </c>
      <c r="B41" s="47" t="s">
        <v>611</v>
      </c>
      <c r="C41" s="52">
        <v>0</v>
      </c>
      <c r="D41" s="52">
        <v>433622788.72000003</v>
      </c>
      <c r="E41" s="52">
        <v>-433622788.72000003</v>
      </c>
      <c r="F41" s="52">
        <f t="shared" si="0"/>
        <v>0</v>
      </c>
    </row>
    <row r="42" spans="1:8" x14ac:dyDescent="0.2">
      <c r="A42" s="47">
        <v>8220</v>
      </c>
      <c r="B42" s="47" t="s">
        <v>612</v>
      </c>
      <c r="C42" s="52">
        <v>0</v>
      </c>
      <c r="D42" s="52">
        <v>2659320970.29</v>
      </c>
      <c r="E42" s="52">
        <v>-2659320970.29</v>
      </c>
      <c r="F42" s="52">
        <f t="shared" si="0"/>
        <v>0</v>
      </c>
    </row>
    <row r="43" spans="1:8" x14ac:dyDescent="0.2">
      <c r="A43" s="47">
        <v>8230</v>
      </c>
      <c r="B43" s="47" t="s">
        <v>613</v>
      </c>
      <c r="C43" s="52">
        <v>0</v>
      </c>
      <c r="D43" s="52">
        <v>2000714721.26</v>
      </c>
      <c r="E43" s="52">
        <v>-2000714721.26</v>
      </c>
      <c r="F43" s="52">
        <f t="shared" si="0"/>
        <v>0</v>
      </c>
    </row>
    <row r="44" spans="1:8" x14ac:dyDescent="0.2">
      <c r="A44" s="47">
        <v>8240</v>
      </c>
      <c r="B44" s="47" t="s">
        <v>614</v>
      </c>
      <c r="C44" s="52">
        <v>0</v>
      </c>
      <c r="D44" s="52">
        <v>501964411.36000001</v>
      </c>
      <c r="E44" s="52">
        <v>-501964411.36000001</v>
      </c>
      <c r="F44" s="52">
        <f t="shared" si="0"/>
        <v>0</v>
      </c>
    </row>
    <row r="45" spans="1:8" x14ac:dyDescent="0.2">
      <c r="A45" s="47">
        <v>8250</v>
      </c>
      <c r="B45" s="47" t="s">
        <v>615</v>
      </c>
      <c r="C45" s="52">
        <v>0</v>
      </c>
      <c r="D45" s="52">
        <v>601718611.29999995</v>
      </c>
      <c r="E45" s="52">
        <v>-601718611.29999995</v>
      </c>
      <c r="F45" s="52">
        <f t="shared" si="0"/>
        <v>0</v>
      </c>
    </row>
    <row r="46" spans="1:8" x14ac:dyDescent="0.2">
      <c r="A46" s="47">
        <v>8260</v>
      </c>
      <c r="B46" s="47" t="s">
        <v>616</v>
      </c>
      <c r="C46" s="52">
        <v>0</v>
      </c>
      <c r="D46" s="52">
        <v>192814524.28</v>
      </c>
      <c r="E46" s="52">
        <v>-192814524.28</v>
      </c>
      <c r="F46" s="52">
        <f t="shared" si="0"/>
        <v>0</v>
      </c>
    </row>
    <row r="47" spans="1:8" x14ac:dyDescent="0.2">
      <c r="A47" s="47">
        <v>8270</v>
      </c>
      <c r="B47" s="47" t="s">
        <v>617</v>
      </c>
      <c r="C47" s="52">
        <v>0</v>
      </c>
      <c r="D47" s="52">
        <v>173051947.36000001</v>
      </c>
      <c r="E47" s="52">
        <v>-173051947.36000001</v>
      </c>
      <c r="F47" s="52">
        <f t="shared" si="0"/>
        <v>0</v>
      </c>
    </row>
    <row r="48" spans="1:8" x14ac:dyDescent="0.2">
      <c r="A48" s="130"/>
    </row>
    <row r="49" spans="1:2" x14ac:dyDescent="0.2">
      <c r="A49" s="130"/>
      <c r="B49" s="38" t="s">
        <v>64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H30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140625" style="2" customWidth="1"/>
    <col min="2" max="2" width="42.140625" style="2" customWidth="1"/>
    <col min="3" max="3" width="18.85546875" style="2" bestFit="1" customWidth="1"/>
    <col min="4" max="4" width="17" style="2" bestFit="1" customWidth="1"/>
    <col min="5" max="5" width="13.140625" style="2" customWidth="1"/>
    <col min="6" max="6" width="11.42578125" style="2" customWidth="1"/>
    <col min="7" max="8" width="11.85546875" style="2" hidden="1" customWidth="1"/>
    <col min="9" max="16384" width="11.42578125" style="2" hidden="1"/>
  </cols>
  <sheetData>
    <row r="1" spans="1:8" ht="15" customHeight="1" x14ac:dyDescent="0.2">
      <c r="B1" s="121" t="s">
        <v>205</v>
      </c>
      <c r="C1" s="122"/>
      <c r="D1" s="122"/>
      <c r="E1" s="123"/>
    </row>
    <row r="2" spans="1:8" ht="15" customHeight="1" x14ac:dyDescent="0.2">
      <c r="A2" s="3" t="s">
        <v>618</v>
      </c>
    </row>
    <row r="3" spans="1:8" x14ac:dyDescent="0.2">
      <c r="A3" s="1"/>
    </row>
    <row r="4" spans="1:8" s="6" customFormat="1" x14ac:dyDescent="0.2">
      <c r="A4" s="5" t="s">
        <v>619</v>
      </c>
    </row>
    <row r="5" spans="1:8" s="6" customFormat="1" ht="39.950000000000003" customHeight="1" x14ac:dyDescent="0.2">
      <c r="A5" s="185" t="s">
        <v>620</v>
      </c>
      <c r="B5" s="185"/>
      <c r="C5" s="185"/>
      <c r="D5" s="185"/>
      <c r="E5" s="185"/>
      <c r="H5" s="8"/>
    </row>
    <row r="6" spans="1:8" s="6" customFormat="1" x14ac:dyDescent="0.2">
      <c r="A6" s="7"/>
      <c r="B6" s="7"/>
      <c r="C6" s="7"/>
      <c r="D6" s="7"/>
      <c r="H6" s="8"/>
    </row>
    <row r="7" spans="1:8" s="6" customFormat="1" ht="12.75" x14ac:dyDescent="0.2">
      <c r="A7" s="8" t="s">
        <v>621</v>
      </c>
      <c r="B7" s="8"/>
      <c r="C7" s="8"/>
      <c r="D7" s="8"/>
    </row>
    <row r="8" spans="1:8" s="6" customFormat="1" x14ac:dyDescent="0.2">
      <c r="A8" s="8"/>
      <c r="B8" s="8"/>
      <c r="C8" s="8"/>
      <c r="D8" s="8"/>
    </row>
    <row r="9" spans="1:8" s="6" customFormat="1" x14ac:dyDescent="0.2">
      <c r="A9" s="59" t="s">
        <v>579</v>
      </c>
      <c r="B9" s="8"/>
      <c r="C9" s="8"/>
      <c r="D9" s="8"/>
    </row>
    <row r="10" spans="1:8" s="6" customFormat="1" ht="26.1" customHeight="1" x14ac:dyDescent="0.2">
      <c r="A10" s="117" t="s">
        <v>622</v>
      </c>
      <c r="B10" s="186" t="s">
        <v>623</v>
      </c>
      <c r="C10" s="186"/>
      <c r="D10" s="186"/>
      <c r="E10" s="186"/>
    </row>
    <row r="11" spans="1:8" s="6" customFormat="1" ht="12.95" customHeight="1" x14ac:dyDescent="0.2">
      <c r="A11" s="118" t="s">
        <v>624</v>
      </c>
      <c r="B11" s="9" t="s">
        <v>625</v>
      </c>
      <c r="C11" s="9"/>
      <c r="D11" s="9"/>
      <c r="E11" s="9"/>
    </row>
    <row r="12" spans="1:8" s="6" customFormat="1" ht="26.1" customHeight="1" x14ac:dyDescent="0.2">
      <c r="A12" s="118" t="s">
        <v>626</v>
      </c>
      <c r="B12" s="186" t="s">
        <v>627</v>
      </c>
      <c r="C12" s="186"/>
      <c r="D12" s="186"/>
      <c r="E12" s="186"/>
    </row>
    <row r="13" spans="1:8" s="6" customFormat="1" ht="26.1" customHeight="1" x14ac:dyDescent="0.2">
      <c r="A13" s="118" t="s">
        <v>628</v>
      </c>
      <c r="B13" s="186" t="s">
        <v>629</v>
      </c>
      <c r="C13" s="186"/>
      <c r="D13" s="186"/>
      <c r="E13" s="186"/>
    </row>
    <row r="14" spans="1:8" s="6" customFormat="1" ht="11.25" customHeight="1" x14ac:dyDescent="0.2">
      <c r="A14" s="13"/>
      <c r="B14" s="10"/>
      <c r="C14" s="10"/>
      <c r="D14" s="10"/>
      <c r="E14" s="10"/>
    </row>
    <row r="15" spans="1:8" s="6" customFormat="1" ht="39" customHeight="1" x14ac:dyDescent="0.2">
      <c r="A15" s="117" t="s">
        <v>630</v>
      </c>
      <c r="B15" s="9" t="s">
        <v>631</v>
      </c>
    </row>
    <row r="16" spans="1:8" s="6" customFormat="1" ht="12.95" customHeight="1" x14ac:dyDescent="0.2">
      <c r="A16" s="118" t="s">
        <v>632</v>
      </c>
    </row>
    <row r="17" spans="1:4" s="6" customFormat="1" ht="12.95" customHeight="1" x14ac:dyDescent="0.2">
      <c r="A17" s="9"/>
    </row>
    <row r="18" spans="1:4" s="6" customFormat="1" ht="12.95" customHeight="1" x14ac:dyDescent="0.2">
      <c r="A18" s="59" t="s">
        <v>605</v>
      </c>
    </row>
    <row r="19" spans="1:4" s="6" customFormat="1" ht="12.95" customHeight="1" x14ac:dyDescent="0.2">
      <c r="A19" s="119" t="s">
        <v>633</v>
      </c>
    </row>
    <row r="20" spans="1:4" s="6" customFormat="1" ht="12.95" customHeight="1" x14ac:dyDescent="0.2">
      <c r="A20" s="119" t="s">
        <v>634</v>
      </c>
    </row>
    <row r="21" spans="1:4" s="6" customFormat="1" x14ac:dyDescent="0.2">
      <c r="A21" s="8"/>
    </row>
    <row r="22" spans="1:4" s="6" customFormat="1" x14ac:dyDescent="0.2">
      <c r="A22" s="8" t="s">
        <v>635</v>
      </c>
      <c r="B22" s="8"/>
      <c r="C22" s="8"/>
      <c r="D22" s="8"/>
    </row>
    <row r="23" spans="1:4" s="6" customFormat="1" x14ac:dyDescent="0.2">
      <c r="A23" s="8" t="s">
        <v>636</v>
      </c>
      <c r="B23" s="8"/>
      <c r="C23" s="8"/>
      <c r="D23" s="8"/>
    </row>
    <row r="24" spans="1:4" s="6" customFormat="1" x14ac:dyDescent="0.2">
      <c r="A24" s="8" t="s">
        <v>637</v>
      </c>
      <c r="B24" s="8"/>
      <c r="C24" s="8"/>
      <c r="D24" s="8"/>
    </row>
    <row r="25" spans="1:4" s="6" customFormat="1" x14ac:dyDescent="0.2">
      <c r="A25" s="8" t="s">
        <v>638</v>
      </c>
      <c r="B25" s="8"/>
      <c r="C25" s="8"/>
      <c r="D25" s="8"/>
    </row>
    <row r="26" spans="1:4" s="6" customFormat="1" x14ac:dyDescent="0.2">
      <c r="A26" s="8" t="s">
        <v>639</v>
      </c>
      <c r="B26" s="8"/>
      <c r="C26" s="8"/>
      <c r="D26" s="8"/>
    </row>
    <row r="27" spans="1:4" s="6" customFormat="1" x14ac:dyDescent="0.2">
      <c r="A27" s="8"/>
      <c r="B27" s="8"/>
      <c r="C27" s="8"/>
      <c r="D27" s="8"/>
    </row>
    <row r="28" spans="1:4" s="6" customFormat="1" ht="12" x14ac:dyDescent="0.2">
      <c r="A28" s="13" t="s">
        <v>640</v>
      </c>
      <c r="B28" s="8"/>
      <c r="C28" s="8"/>
      <c r="D28" s="8"/>
    </row>
    <row r="29" spans="1:4" s="6" customFormat="1" x14ac:dyDescent="0.2">
      <c r="A29" s="8"/>
      <c r="B29" s="8"/>
      <c r="C29" s="8"/>
      <c r="D29" s="8"/>
    </row>
    <row r="30" spans="1:4" x14ac:dyDescent="0.2">
      <c r="A30" s="127" t="s">
        <v>641</v>
      </c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151"/>
  <sheetViews>
    <sheetView zoomScaleNormal="100" workbookViewId="0">
      <selection activeCell="A6" sqref="A6:E149"/>
    </sheetView>
  </sheetViews>
  <sheetFormatPr baseColWidth="10" defaultColWidth="9.140625" defaultRowHeight="11.25" x14ac:dyDescent="0.2"/>
  <cols>
    <col min="1" max="1" width="10" style="38" customWidth="1"/>
    <col min="2" max="2" width="64.5703125" style="38" bestFit="1" customWidth="1"/>
    <col min="3" max="3" width="16.42578125" style="38" bestFit="1" customWidth="1"/>
    <col min="4" max="4" width="19.140625" style="38" customWidth="1"/>
    <col min="5" max="5" width="24.5703125" style="38" customWidth="1"/>
    <col min="6" max="6" width="22.85546875" style="38" customWidth="1"/>
    <col min="7" max="8" width="16.85546875" style="38" customWidth="1"/>
    <col min="9" max="16384" width="9.140625" style="38"/>
  </cols>
  <sheetData>
    <row r="1" spans="1:8" s="35" customFormat="1" ht="18.95" customHeight="1" x14ac:dyDescent="0.25">
      <c r="A1" s="166" t="str">
        <f>'Notas a los Edos Financieros'!A1</f>
        <v>Municipio de Uriangato Gto.</v>
      </c>
      <c r="B1" s="167"/>
      <c r="C1" s="167"/>
      <c r="D1" s="167"/>
      <c r="E1" s="167"/>
      <c r="F1" s="167"/>
      <c r="G1" s="34" t="s">
        <v>0</v>
      </c>
      <c r="H1" s="43">
        <f>'Notas a los Edos Financieros'!D1</f>
        <v>2023</v>
      </c>
    </row>
    <row r="2" spans="1:8" s="35" customFormat="1" ht="18.95" customHeight="1" x14ac:dyDescent="0.25">
      <c r="A2" s="166" t="s">
        <v>65</v>
      </c>
      <c r="B2" s="167"/>
      <c r="C2" s="167"/>
      <c r="D2" s="167"/>
      <c r="E2" s="167"/>
      <c r="F2" s="167"/>
      <c r="G2" s="34" t="s">
        <v>2</v>
      </c>
      <c r="H2" s="43" t="str">
        <f>'Notas a los Edos Financieros'!D2</f>
        <v>Trimestral</v>
      </c>
    </row>
    <row r="3" spans="1:8" s="35" customFormat="1" ht="18.95" customHeight="1" x14ac:dyDescent="0.25">
      <c r="A3" s="166" t="s">
        <v>660</v>
      </c>
      <c r="B3" s="167"/>
      <c r="C3" s="167"/>
      <c r="D3" s="167"/>
      <c r="E3" s="167"/>
      <c r="F3" s="167"/>
      <c r="G3" s="34" t="s">
        <v>4</v>
      </c>
      <c r="H3" s="43">
        <f>'Notas a los Edos Financieros'!D3</f>
        <v>4</v>
      </c>
    </row>
    <row r="4" spans="1:8" x14ac:dyDescent="0.2">
      <c r="A4" s="36" t="s">
        <v>66</v>
      </c>
      <c r="B4" s="37"/>
      <c r="C4" s="37"/>
      <c r="D4" s="37"/>
      <c r="E4" s="37"/>
      <c r="F4" s="37"/>
      <c r="G4" s="37"/>
      <c r="H4" s="37"/>
    </row>
    <row r="6" spans="1:8" x14ac:dyDescent="0.2">
      <c r="A6" s="37" t="s">
        <v>67</v>
      </c>
      <c r="B6" s="37"/>
      <c r="C6" s="37"/>
      <c r="D6" s="37"/>
      <c r="E6" s="37"/>
      <c r="F6" s="37"/>
      <c r="G6" s="37"/>
      <c r="H6" s="37"/>
    </row>
    <row r="7" spans="1:8" x14ac:dyDescent="0.2">
      <c r="A7" s="39" t="s">
        <v>68</v>
      </c>
      <c r="B7" s="39" t="s">
        <v>69</v>
      </c>
      <c r="C7" s="39" t="s">
        <v>70</v>
      </c>
      <c r="D7" s="39" t="s">
        <v>71</v>
      </c>
      <c r="E7" s="39"/>
      <c r="F7" s="39"/>
      <c r="G7" s="39"/>
      <c r="H7" s="39"/>
    </row>
    <row r="8" spans="1:8" x14ac:dyDescent="0.2">
      <c r="A8" s="40">
        <v>1114</v>
      </c>
      <c r="B8" s="38" t="s">
        <v>72</v>
      </c>
      <c r="C8" s="42">
        <v>85238109.519999996</v>
      </c>
    </row>
    <row r="9" spans="1:8" x14ac:dyDescent="0.2">
      <c r="A9" s="40">
        <v>1115</v>
      </c>
      <c r="B9" s="38" t="s">
        <v>73</v>
      </c>
      <c r="C9" s="42">
        <v>0</v>
      </c>
    </row>
    <row r="10" spans="1:8" x14ac:dyDescent="0.2">
      <c r="A10" s="40">
        <v>1121</v>
      </c>
      <c r="B10" s="38" t="s">
        <v>74</v>
      </c>
      <c r="C10" s="42">
        <v>0</v>
      </c>
    </row>
    <row r="11" spans="1:8" x14ac:dyDescent="0.2">
      <c r="A11" s="40">
        <v>1211</v>
      </c>
      <c r="B11" s="38" t="s">
        <v>75</v>
      </c>
      <c r="C11" s="42">
        <v>0</v>
      </c>
    </row>
    <row r="13" spans="1:8" x14ac:dyDescent="0.2">
      <c r="A13" s="37" t="s">
        <v>76</v>
      </c>
      <c r="B13" s="37"/>
      <c r="C13" s="37"/>
      <c r="D13" s="37"/>
      <c r="E13" s="37"/>
      <c r="F13" s="37"/>
      <c r="G13" s="37"/>
      <c r="H13" s="37"/>
    </row>
    <row r="14" spans="1:8" x14ac:dyDescent="0.2">
      <c r="A14" s="39" t="s">
        <v>68</v>
      </c>
      <c r="B14" s="39" t="s">
        <v>69</v>
      </c>
      <c r="C14" s="39" t="s">
        <v>70</v>
      </c>
      <c r="D14" s="39">
        <v>2022</v>
      </c>
      <c r="E14" s="39">
        <v>2021</v>
      </c>
      <c r="F14" s="39">
        <v>2020</v>
      </c>
      <c r="G14" s="39">
        <v>2019</v>
      </c>
      <c r="H14" s="39" t="s">
        <v>77</v>
      </c>
    </row>
    <row r="15" spans="1:8" x14ac:dyDescent="0.2">
      <c r="A15" s="40">
        <v>1122</v>
      </c>
      <c r="B15" s="38" t="s">
        <v>78</v>
      </c>
      <c r="C15" s="42">
        <v>541982.42000000004</v>
      </c>
      <c r="D15" s="42">
        <v>0</v>
      </c>
      <c r="E15" s="42">
        <v>0</v>
      </c>
      <c r="F15" s="42">
        <v>0</v>
      </c>
      <c r="G15" s="42">
        <v>0</v>
      </c>
    </row>
    <row r="16" spans="1:8" x14ac:dyDescent="0.2">
      <c r="A16" s="40">
        <v>1124</v>
      </c>
      <c r="B16" s="38" t="s">
        <v>79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8" spans="1:8" x14ac:dyDescent="0.2">
      <c r="A18" s="37" t="s">
        <v>80</v>
      </c>
      <c r="B18" s="37"/>
      <c r="C18" s="37"/>
      <c r="D18" s="37"/>
      <c r="E18" s="37"/>
      <c r="F18" s="37"/>
      <c r="G18" s="37"/>
      <c r="H18" s="37"/>
    </row>
    <row r="19" spans="1:8" x14ac:dyDescent="0.2">
      <c r="A19" s="39" t="s">
        <v>68</v>
      </c>
      <c r="B19" s="39" t="s">
        <v>69</v>
      </c>
      <c r="C19" s="39" t="s">
        <v>70</v>
      </c>
      <c r="D19" s="39" t="s">
        <v>81</v>
      </c>
      <c r="E19" s="39" t="s">
        <v>82</v>
      </c>
      <c r="F19" s="39" t="s">
        <v>83</v>
      </c>
      <c r="G19" s="39" t="s">
        <v>84</v>
      </c>
      <c r="H19" s="39" t="s">
        <v>85</v>
      </c>
    </row>
    <row r="20" spans="1:8" x14ac:dyDescent="0.2">
      <c r="A20" s="40">
        <v>1123</v>
      </c>
      <c r="B20" s="38" t="s">
        <v>86</v>
      </c>
      <c r="C20" s="42">
        <v>5500</v>
      </c>
      <c r="D20" s="42">
        <v>5500</v>
      </c>
      <c r="E20" s="42">
        <v>0</v>
      </c>
      <c r="F20" s="42">
        <v>0</v>
      </c>
      <c r="G20" s="42">
        <v>0</v>
      </c>
    </row>
    <row r="21" spans="1:8" x14ac:dyDescent="0.2">
      <c r="A21" s="40">
        <v>1125</v>
      </c>
      <c r="B21" s="38" t="s">
        <v>87</v>
      </c>
      <c r="C21" s="42">
        <v>25000</v>
      </c>
      <c r="D21" s="42">
        <v>25000</v>
      </c>
      <c r="E21" s="42">
        <v>0</v>
      </c>
      <c r="F21" s="42">
        <v>0</v>
      </c>
      <c r="G21" s="42">
        <v>0</v>
      </c>
    </row>
    <row r="22" spans="1:8" x14ac:dyDescent="0.2">
      <c r="A22" s="40">
        <v>1126</v>
      </c>
      <c r="B22" s="38" t="s">
        <v>88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8" x14ac:dyDescent="0.2">
      <c r="A23" s="40">
        <v>1129</v>
      </c>
      <c r="B23" s="38" t="s">
        <v>89</v>
      </c>
      <c r="C23" s="42">
        <v>110287.55</v>
      </c>
      <c r="D23" s="42">
        <v>110287.55</v>
      </c>
      <c r="E23" s="42">
        <v>0</v>
      </c>
      <c r="F23" s="42">
        <v>0</v>
      </c>
      <c r="G23" s="42">
        <v>0</v>
      </c>
    </row>
    <row r="24" spans="1:8" x14ac:dyDescent="0.2">
      <c r="A24" s="40">
        <v>1131</v>
      </c>
      <c r="B24" s="38" t="s">
        <v>90</v>
      </c>
      <c r="C24" s="42">
        <v>10969.62</v>
      </c>
      <c r="D24" s="42">
        <v>10969.62</v>
      </c>
      <c r="E24" s="42">
        <v>0</v>
      </c>
      <c r="F24" s="42">
        <v>0</v>
      </c>
      <c r="G24" s="42">
        <v>0</v>
      </c>
    </row>
    <row r="25" spans="1:8" x14ac:dyDescent="0.2">
      <c r="A25" s="40">
        <v>1132</v>
      </c>
      <c r="B25" s="38" t="s">
        <v>91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</row>
    <row r="26" spans="1:8" x14ac:dyDescent="0.2">
      <c r="A26" s="40">
        <v>1133</v>
      </c>
      <c r="B26" s="38" t="s">
        <v>92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</row>
    <row r="27" spans="1:8" x14ac:dyDescent="0.2">
      <c r="A27" s="40">
        <v>1134</v>
      </c>
      <c r="B27" s="38" t="s">
        <v>93</v>
      </c>
      <c r="C27" s="42">
        <v>48449696.990000002</v>
      </c>
      <c r="D27" s="42">
        <v>48449696.990000002</v>
      </c>
      <c r="E27" s="42">
        <v>0</v>
      </c>
      <c r="F27" s="42">
        <v>0</v>
      </c>
      <c r="G27" s="42">
        <v>0</v>
      </c>
    </row>
    <row r="28" spans="1:8" x14ac:dyDescent="0.2">
      <c r="A28" s="40">
        <v>1139</v>
      </c>
      <c r="B28" s="38" t="s">
        <v>94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</row>
    <row r="30" spans="1:8" x14ac:dyDescent="0.2">
      <c r="A30" s="37" t="s">
        <v>95</v>
      </c>
      <c r="B30" s="37"/>
      <c r="C30" s="37"/>
      <c r="D30" s="37"/>
      <c r="E30" s="37"/>
      <c r="F30" s="37"/>
      <c r="G30" s="37"/>
      <c r="H30" s="37"/>
    </row>
    <row r="31" spans="1:8" x14ac:dyDescent="0.2">
      <c r="A31" s="39" t="s">
        <v>68</v>
      </c>
      <c r="B31" s="39" t="s">
        <v>69</v>
      </c>
      <c r="C31" s="39" t="s">
        <v>70</v>
      </c>
      <c r="D31" s="39" t="s">
        <v>96</v>
      </c>
      <c r="E31" s="39" t="s">
        <v>97</v>
      </c>
      <c r="F31" s="39" t="s">
        <v>98</v>
      </c>
      <c r="G31" s="39" t="s">
        <v>99</v>
      </c>
      <c r="H31" s="39"/>
    </row>
    <row r="32" spans="1:8" x14ac:dyDescent="0.2">
      <c r="A32" s="40">
        <v>1140</v>
      </c>
      <c r="B32" s="38" t="s">
        <v>100</v>
      </c>
      <c r="C32" s="42">
        <f>SUM(C33:C37)</f>
        <v>0</v>
      </c>
    </row>
    <row r="33" spans="1:8" x14ac:dyDescent="0.2">
      <c r="A33" s="40">
        <v>1141</v>
      </c>
      <c r="B33" s="38" t="s">
        <v>101</v>
      </c>
      <c r="C33" s="42">
        <v>0</v>
      </c>
    </row>
    <row r="34" spans="1:8" x14ac:dyDescent="0.2">
      <c r="A34" s="40">
        <v>1142</v>
      </c>
      <c r="B34" s="38" t="s">
        <v>102</v>
      </c>
      <c r="C34" s="42">
        <v>0</v>
      </c>
    </row>
    <row r="35" spans="1:8" x14ac:dyDescent="0.2">
      <c r="A35" s="40">
        <v>1143</v>
      </c>
      <c r="B35" s="38" t="s">
        <v>103</v>
      </c>
      <c r="C35" s="42">
        <v>0</v>
      </c>
    </row>
    <row r="36" spans="1:8" x14ac:dyDescent="0.2">
      <c r="A36" s="40">
        <v>1144</v>
      </c>
      <c r="B36" s="38" t="s">
        <v>104</v>
      </c>
      <c r="C36" s="42">
        <v>0</v>
      </c>
    </row>
    <row r="37" spans="1:8" x14ac:dyDescent="0.2">
      <c r="A37" s="40">
        <v>1145</v>
      </c>
      <c r="B37" s="38" t="s">
        <v>105</v>
      </c>
      <c r="C37" s="42">
        <v>0</v>
      </c>
    </row>
    <row r="39" spans="1:8" x14ac:dyDescent="0.2">
      <c r="A39" s="37" t="s">
        <v>106</v>
      </c>
      <c r="B39" s="37"/>
      <c r="C39" s="37"/>
      <c r="D39" s="37"/>
      <c r="E39" s="37"/>
      <c r="F39" s="37"/>
      <c r="G39" s="37"/>
      <c r="H39" s="37"/>
    </row>
    <row r="40" spans="1:8" x14ac:dyDescent="0.2">
      <c r="A40" s="39" t="s">
        <v>68</v>
      </c>
      <c r="B40" s="39" t="s">
        <v>69</v>
      </c>
      <c r="C40" s="39" t="s">
        <v>70</v>
      </c>
      <c r="D40" s="39" t="s">
        <v>107</v>
      </c>
      <c r="E40" s="39" t="s">
        <v>108</v>
      </c>
      <c r="F40" s="39" t="s">
        <v>109</v>
      </c>
      <c r="G40" s="39"/>
      <c r="H40" s="39"/>
    </row>
    <row r="41" spans="1:8" x14ac:dyDescent="0.2">
      <c r="A41" s="40">
        <v>1150</v>
      </c>
      <c r="B41" s="38" t="s">
        <v>110</v>
      </c>
      <c r="C41" s="42">
        <f>C42</f>
        <v>0</v>
      </c>
    </row>
    <row r="42" spans="1:8" x14ac:dyDescent="0.2">
      <c r="A42" s="40">
        <v>1151</v>
      </c>
      <c r="B42" s="38" t="s">
        <v>111</v>
      </c>
      <c r="C42" s="42">
        <v>0</v>
      </c>
    </row>
    <row r="44" spans="1:8" x14ac:dyDescent="0.2">
      <c r="A44" s="37" t="s">
        <v>112</v>
      </c>
      <c r="B44" s="37"/>
      <c r="C44" s="37"/>
      <c r="D44" s="37"/>
      <c r="E44" s="37"/>
      <c r="F44" s="37"/>
      <c r="G44" s="37"/>
      <c r="H44" s="37"/>
    </row>
    <row r="45" spans="1:8" x14ac:dyDescent="0.2">
      <c r="A45" s="39" t="s">
        <v>68</v>
      </c>
      <c r="B45" s="39" t="s">
        <v>69</v>
      </c>
      <c r="C45" s="39" t="s">
        <v>70</v>
      </c>
      <c r="D45" s="39" t="s">
        <v>71</v>
      </c>
      <c r="E45" s="39" t="s">
        <v>85</v>
      </c>
      <c r="F45" s="39"/>
      <c r="G45" s="39"/>
      <c r="H45" s="39"/>
    </row>
    <row r="46" spans="1:8" x14ac:dyDescent="0.2">
      <c r="A46" s="40">
        <v>1213</v>
      </c>
      <c r="B46" s="38" t="s">
        <v>113</v>
      </c>
      <c r="C46" s="42">
        <v>0</v>
      </c>
    </row>
    <row r="48" spans="1:8" x14ac:dyDescent="0.2">
      <c r="A48" s="37" t="s">
        <v>114</v>
      </c>
      <c r="B48" s="37"/>
      <c r="C48" s="37"/>
      <c r="D48" s="37"/>
      <c r="E48" s="37"/>
      <c r="F48" s="37"/>
      <c r="G48" s="37"/>
      <c r="H48" s="37"/>
    </row>
    <row r="49" spans="1:8" x14ac:dyDescent="0.2">
      <c r="A49" s="39" t="s">
        <v>68</v>
      </c>
      <c r="B49" s="39" t="s">
        <v>69</v>
      </c>
      <c r="C49" s="39" t="s">
        <v>70</v>
      </c>
      <c r="D49" s="39"/>
      <c r="E49" s="39"/>
      <c r="F49" s="39"/>
      <c r="G49" s="39"/>
      <c r="H49" s="39"/>
    </row>
    <row r="50" spans="1:8" x14ac:dyDescent="0.2">
      <c r="A50" s="40">
        <v>1214</v>
      </c>
      <c r="B50" s="38" t="s">
        <v>115</v>
      </c>
      <c r="C50" s="42">
        <v>0</v>
      </c>
    </row>
    <row r="52" spans="1:8" x14ac:dyDescent="0.2">
      <c r="A52" s="37" t="s">
        <v>116</v>
      </c>
      <c r="B52" s="37"/>
      <c r="C52" s="37"/>
      <c r="D52" s="37"/>
      <c r="E52" s="37"/>
      <c r="F52" s="37"/>
      <c r="G52" s="37"/>
      <c r="H52" s="37"/>
    </row>
    <row r="53" spans="1:8" x14ac:dyDescent="0.2">
      <c r="A53" s="39" t="s">
        <v>68</v>
      </c>
      <c r="B53" s="39" t="s">
        <v>69</v>
      </c>
      <c r="C53" s="39" t="s">
        <v>70</v>
      </c>
      <c r="D53" s="39" t="s">
        <v>117</v>
      </c>
      <c r="E53" s="39" t="s">
        <v>118</v>
      </c>
      <c r="F53" s="39" t="s">
        <v>107</v>
      </c>
      <c r="G53" s="39" t="s">
        <v>119</v>
      </c>
      <c r="H53" s="39" t="s">
        <v>120</v>
      </c>
    </row>
    <row r="54" spans="1:8" x14ac:dyDescent="0.2">
      <c r="A54" s="40">
        <v>1230</v>
      </c>
      <c r="B54" s="38" t="s">
        <v>121</v>
      </c>
      <c r="C54" s="42">
        <f>SUM(C55:C61)</f>
        <v>152016280.92000002</v>
      </c>
      <c r="D54" s="42">
        <f>SUM(D55:D61)</f>
        <v>0</v>
      </c>
      <c r="E54" s="42">
        <f>SUM(E55:E61)</f>
        <v>0</v>
      </c>
    </row>
    <row r="55" spans="1:8" x14ac:dyDescent="0.2">
      <c r="A55" s="40">
        <v>1231</v>
      </c>
      <c r="B55" s="38" t="s">
        <v>122</v>
      </c>
      <c r="C55" s="42">
        <v>79700670.950000003</v>
      </c>
      <c r="D55" s="42">
        <v>0</v>
      </c>
      <c r="E55" s="42">
        <v>0</v>
      </c>
    </row>
    <row r="56" spans="1:8" x14ac:dyDescent="0.2">
      <c r="A56" s="40">
        <v>1232</v>
      </c>
      <c r="B56" s="38" t="s">
        <v>123</v>
      </c>
      <c r="C56" s="42">
        <v>0</v>
      </c>
      <c r="D56" s="42">
        <v>0</v>
      </c>
      <c r="E56" s="42">
        <v>0</v>
      </c>
    </row>
    <row r="57" spans="1:8" x14ac:dyDescent="0.2">
      <c r="A57" s="40">
        <v>1233</v>
      </c>
      <c r="B57" s="38" t="s">
        <v>124</v>
      </c>
      <c r="C57" s="42">
        <v>49282940.450000003</v>
      </c>
      <c r="D57" s="42">
        <v>0</v>
      </c>
      <c r="E57" s="42">
        <v>0</v>
      </c>
    </row>
    <row r="58" spans="1:8" x14ac:dyDescent="0.2">
      <c r="A58" s="40">
        <v>1234</v>
      </c>
      <c r="B58" s="38" t="s">
        <v>125</v>
      </c>
      <c r="C58" s="42">
        <v>0</v>
      </c>
      <c r="D58" s="42">
        <v>0</v>
      </c>
      <c r="E58" s="42">
        <v>0</v>
      </c>
    </row>
    <row r="59" spans="1:8" x14ac:dyDescent="0.2">
      <c r="A59" s="40">
        <v>1235</v>
      </c>
      <c r="B59" s="38" t="s">
        <v>126</v>
      </c>
      <c r="C59" s="42">
        <v>23032669.52</v>
      </c>
      <c r="D59" s="42">
        <v>0</v>
      </c>
      <c r="E59" s="42">
        <v>0</v>
      </c>
    </row>
    <row r="60" spans="1:8" x14ac:dyDescent="0.2">
      <c r="A60" s="40">
        <v>1236</v>
      </c>
      <c r="B60" s="38" t="s">
        <v>127</v>
      </c>
      <c r="C60" s="42">
        <v>0</v>
      </c>
      <c r="D60" s="42">
        <v>0</v>
      </c>
      <c r="E60" s="42">
        <v>0</v>
      </c>
    </row>
    <row r="61" spans="1:8" x14ac:dyDescent="0.2">
      <c r="A61" s="40">
        <v>1239</v>
      </c>
      <c r="B61" s="38" t="s">
        <v>128</v>
      </c>
      <c r="C61" s="42">
        <v>0</v>
      </c>
      <c r="D61" s="42">
        <v>0</v>
      </c>
      <c r="E61" s="42">
        <v>0</v>
      </c>
    </row>
    <row r="62" spans="1:8" x14ac:dyDescent="0.2">
      <c r="A62" s="40">
        <v>1240</v>
      </c>
      <c r="B62" s="38" t="s">
        <v>129</v>
      </c>
      <c r="C62" s="42">
        <f>SUM(C63:C70)</f>
        <v>55620039.049999997</v>
      </c>
      <c r="D62" s="42">
        <f t="shared" ref="D62:E62" si="0">SUM(D63:D70)</f>
        <v>2100644</v>
      </c>
      <c r="E62" s="42">
        <f t="shared" si="0"/>
        <v>45887542.670000002</v>
      </c>
    </row>
    <row r="63" spans="1:8" x14ac:dyDescent="0.2">
      <c r="A63" s="40">
        <v>1241</v>
      </c>
      <c r="B63" s="38" t="s">
        <v>130</v>
      </c>
      <c r="C63" s="42">
        <v>8379694.7300000004</v>
      </c>
      <c r="D63" s="42">
        <v>0</v>
      </c>
      <c r="E63" s="42">
        <v>0</v>
      </c>
    </row>
    <row r="64" spans="1:8" x14ac:dyDescent="0.2">
      <c r="A64" s="40">
        <v>1242</v>
      </c>
      <c r="B64" s="38" t="s">
        <v>131</v>
      </c>
      <c r="C64" s="42">
        <v>2179858.3199999998</v>
      </c>
      <c r="D64" s="42">
        <v>0</v>
      </c>
      <c r="E64" s="42">
        <v>0</v>
      </c>
    </row>
    <row r="65" spans="1:8" x14ac:dyDescent="0.2">
      <c r="A65" s="40">
        <v>1243</v>
      </c>
      <c r="B65" s="38" t="s">
        <v>132</v>
      </c>
      <c r="C65" s="42">
        <v>844968.1</v>
      </c>
      <c r="D65" s="42">
        <v>0</v>
      </c>
      <c r="E65" s="42">
        <v>0</v>
      </c>
    </row>
    <row r="66" spans="1:8" x14ac:dyDescent="0.2">
      <c r="A66" s="40">
        <v>1244</v>
      </c>
      <c r="B66" s="38" t="s">
        <v>133</v>
      </c>
      <c r="C66" s="42">
        <v>29398544.329999998</v>
      </c>
      <c r="D66" s="42">
        <v>0</v>
      </c>
      <c r="E66" s="42">
        <v>0</v>
      </c>
    </row>
    <row r="67" spans="1:8" x14ac:dyDescent="0.2">
      <c r="A67" s="40">
        <v>1245</v>
      </c>
      <c r="B67" s="38" t="s">
        <v>134</v>
      </c>
      <c r="C67" s="42">
        <v>660327.9</v>
      </c>
      <c r="D67" s="42">
        <v>2100644</v>
      </c>
      <c r="E67" s="42">
        <v>45887542.670000002</v>
      </c>
    </row>
    <row r="68" spans="1:8" x14ac:dyDescent="0.2">
      <c r="A68" s="40">
        <v>1246</v>
      </c>
      <c r="B68" s="38" t="s">
        <v>135</v>
      </c>
      <c r="C68" s="42">
        <v>14156645.67</v>
      </c>
      <c r="D68" s="42">
        <v>0</v>
      </c>
      <c r="E68" s="42">
        <v>0</v>
      </c>
    </row>
    <row r="69" spans="1:8" x14ac:dyDescent="0.2">
      <c r="A69" s="40">
        <v>1247</v>
      </c>
      <c r="B69" s="38" t="s">
        <v>136</v>
      </c>
      <c r="C69" s="42">
        <v>0</v>
      </c>
      <c r="D69" s="42">
        <v>0</v>
      </c>
      <c r="E69" s="42">
        <v>0</v>
      </c>
    </row>
    <row r="70" spans="1:8" x14ac:dyDescent="0.2">
      <c r="A70" s="40">
        <v>1248</v>
      </c>
      <c r="B70" s="38" t="s">
        <v>137</v>
      </c>
      <c r="C70" s="42">
        <v>0</v>
      </c>
      <c r="D70" s="42">
        <v>0</v>
      </c>
      <c r="E70" s="42">
        <v>0</v>
      </c>
    </row>
    <row r="72" spans="1:8" x14ac:dyDescent="0.2">
      <c r="A72" s="37" t="s">
        <v>138</v>
      </c>
      <c r="B72" s="37"/>
      <c r="C72" s="37"/>
      <c r="D72" s="37"/>
      <c r="E72" s="37"/>
      <c r="F72" s="37"/>
      <c r="G72" s="37"/>
      <c r="H72" s="37"/>
    </row>
    <row r="73" spans="1:8" x14ac:dyDescent="0.2">
      <c r="A73" s="39" t="s">
        <v>68</v>
      </c>
      <c r="B73" s="39" t="s">
        <v>69</v>
      </c>
      <c r="C73" s="39" t="s">
        <v>70</v>
      </c>
      <c r="D73" s="39" t="s">
        <v>139</v>
      </c>
      <c r="E73" s="39" t="s">
        <v>140</v>
      </c>
      <c r="F73" s="39" t="s">
        <v>107</v>
      </c>
      <c r="G73" s="39" t="s">
        <v>119</v>
      </c>
      <c r="H73" s="39" t="s">
        <v>120</v>
      </c>
    </row>
    <row r="74" spans="1:8" x14ac:dyDescent="0.2">
      <c r="A74" s="40">
        <v>1250</v>
      </c>
      <c r="B74" s="38" t="s">
        <v>141</v>
      </c>
      <c r="C74" s="42">
        <f>SUM(C75:C79)</f>
        <v>5640189.4600000009</v>
      </c>
      <c r="D74" s="42">
        <f>SUM(D75:D79)</f>
        <v>15968.23</v>
      </c>
      <c r="E74" s="42">
        <f>SUM(E75:E79)</f>
        <v>0</v>
      </c>
    </row>
    <row r="75" spans="1:8" x14ac:dyDescent="0.2">
      <c r="A75" s="40">
        <v>1251</v>
      </c>
      <c r="B75" s="38" t="s">
        <v>142</v>
      </c>
      <c r="C75" s="42">
        <v>5390367.7300000004</v>
      </c>
      <c r="D75" s="42">
        <v>0</v>
      </c>
      <c r="E75" s="42">
        <v>0</v>
      </c>
    </row>
    <row r="76" spans="1:8" x14ac:dyDescent="0.2">
      <c r="A76" s="40">
        <v>1252</v>
      </c>
      <c r="B76" s="38" t="s">
        <v>143</v>
      </c>
      <c r="C76" s="42">
        <v>0</v>
      </c>
      <c r="D76" s="42">
        <v>0</v>
      </c>
      <c r="E76" s="42">
        <v>0</v>
      </c>
    </row>
    <row r="77" spans="1:8" x14ac:dyDescent="0.2">
      <c r="A77" s="40">
        <v>1253</v>
      </c>
      <c r="B77" s="38" t="s">
        <v>144</v>
      </c>
      <c r="C77" s="42">
        <v>0</v>
      </c>
      <c r="D77" s="42">
        <v>0</v>
      </c>
      <c r="E77" s="42">
        <v>0</v>
      </c>
    </row>
    <row r="78" spans="1:8" x14ac:dyDescent="0.2">
      <c r="A78" s="40">
        <v>1254</v>
      </c>
      <c r="B78" s="38" t="s">
        <v>145</v>
      </c>
      <c r="C78" s="42">
        <v>249821.73</v>
      </c>
      <c r="D78" s="42">
        <v>15968.23</v>
      </c>
      <c r="E78" s="42">
        <v>0</v>
      </c>
    </row>
    <row r="79" spans="1:8" x14ac:dyDescent="0.2">
      <c r="A79" s="40">
        <v>1259</v>
      </c>
      <c r="B79" s="38" t="s">
        <v>146</v>
      </c>
      <c r="C79" s="42">
        <v>0</v>
      </c>
      <c r="D79" s="42">
        <v>0</v>
      </c>
      <c r="E79" s="42">
        <v>0</v>
      </c>
    </row>
    <row r="80" spans="1:8" x14ac:dyDescent="0.2">
      <c r="A80" s="40">
        <v>1270</v>
      </c>
      <c r="B80" s="38" t="s">
        <v>147</v>
      </c>
      <c r="C80" s="42">
        <f>SUM(C81:C86)</f>
        <v>745601.53</v>
      </c>
      <c r="D80" s="42">
        <f>SUM(D81:D86)</f>
        <v>0</v>
      </c>
      <c r="E80" s="42">
        <f>SUM(E81:E86)</f>
        <v>0</v>
      </c>
    </row>
    <row r="81" spans="1:8" x14ac:dyDescent="0.2">
      <c r="A81" s="40">
        <v>1271</v>
      </c>
      <c r="B81" s="38" t="s">
        <v>148</v>
      </c>
      <c r="C81" s="42">
        <v>745601.53</v>
      </c>
      <c r="D81" s="42">
        <v>0</v>
      </c>
      <c r="E81" s="42">
        <v>0</v>
      </c>
    </row>
    <row r="82" spans="1:8" x14ac:dyDescent="0.2">
      <c r="A82" s="40">
        <v>1272</v>
      </c>
      <c r="B82" s="38" t="s">
        <v>149</v>
      </c>
      <c r="C82" s="42">
        <v>0</v>
      </c>
      <c r="D82" s="42">
        <v>0</v>
      </c>
      <c r="E82" s="42">
        <v>0</v>
      </c>
    </row>
    <row r="83" spans="1:8" x14ac:dyDescent="0.2">
      <c r="A83" s="40">
        <v>1273</v>
      </c>
      <c r="B83" s="38" t="s">
        <v>150</v>
      </c>
      <c r="C83" s="42">
        <v>0</v>
      </c>
      <c r="D83" s="42">
        <v>0</v>
      </c>
      <c r="E83" s="42">
        <v>0</v>
      </c>
    </row>
    <row r="84" spans="1:8" x14ac:dyDescent="0.2">
      <c r="A84" s="40">
        <v>1274</v>
      </c>
      <c r="B84" s="38" t="s">
        <v>151</v>
      </c>
      <c r="C84" s="42">
        <v>0</v>
      </c>
      <c r="D84" s="42">
        <v>0</v>
      </c>
      <c r="E84" s="42">
        <v>0</v>
      </c>
    </row>
    <row r="85" spans="1:8" x14ac:dyDescent="0.2">
      <c r="A85" s="40">
        <v>1275</v>
      </c>
      <c r="B85" s="38" t="s">
        <v>152</v>
      </c>
      <c r="C85" s="42">
        <v>0</v>
      </c>
      <c r="D85" s="42">
        <v>0</v>
      </c>
      <c r="E85" s="42">
        <v>0</v>
      </c>
    </row>
    <row r="86" spans="1:8" x14ac:dyDescent="0.2">
      <c r="A86" s="40">
        <v>1279</v>
      </c>
      <c r="B86" s="38" t="s">
        <v>153</v>
      </c>
      <c r="C86" s="42">
        <v>0</v>
      </c>
      <c r="D86" s="42">
        <v>0</v>
      </c>
      <c r="E86" s="42">
        <v>0</v>
      </c>
    </row>
    <row r="88" spans="1:8" x14ac:dyDescent="0.2">
      <c r="A88" s="37" t="s">
        <v>154</v>
      </c>
      <c r="B88" s="37"/>
      <c r="C88" s="37"/>
      <c r="D88" s="37"/>
      <c r="E88" s="37"/>
      <c r="F88" s="37"/>
      <c r="G88" s="37"/>
      <c r="H88" s="37"/>
    </row>
    <row r="89" spans="1:8" x14ac:dyDescent="0.2">
      <c r="A89" s="39" t="s">
        <v>68</v>
      </c>
      <c r="B89" s="39" t="s">
        <v>69</v>
      </c>
      <c r="C89" s="39" t="s">
        <v>70</v>
      </c>
      <c r="D89" s="39" t="s">
        <v>155</v>
      </c>
      <c r="E89" s="39"/>
      <c r="F89" s="39"/>
      <c r="G89" s="39"/>
      <c r="H89" s="39"/>
    </row>
    <row r="90" spans="1:8" x14ac:dyDescent="0.2">
      <c r="A90" s="40">
        <v>1160</v>
      </c>
      <c r="B90" s="38" t="s">
        <v>156</v>
      </c>
      <c r="C90" s="42">
        <f>SUM(C91:C92)</f>
        <v>0</v>
      </c>
    </row>
    <row r="91" spans="1:8" x14ac:dyDescent="0.2">
      <c r="A91" s="40">
        <v>1161</v>
      </c>
      <c r="B91" s="38" t="s">
        <v>157</v>
      </c>
      <c r="C91" s="42">
        <v>0</v>
      </c>
    </row>
    <row r="92" spans="1:8" x14ac:dyDescent="0.2">
      <c r="A92" s="40">
        <v>1162</v>
      </c>
      <c r="B92" s="38" t="s">
        <v>158</v>
      </c>
      <c r="C92" s="42">
        <v>0</v>
      </c>
    </row>
    <row r="94" spans="1:8" x14ac:dyDescent="0.2">
      <c r="A94" s="37" t="s">
        <v>643</v>
      </c>
      <c r="B94" s="37"/>
      <c r="C94" s="37"/>
      <c r="D94" s="37"/>
      <c r="E94" s="37"/>
      <c r="F94" s="37"/>
      <c r="G94" s="37"/>
      <c r="H94" s="37"/>
    </row>
    <row r="95" spans="1:8" x14ac:dyDescent="0.2">
      <c r="A95" s="39" t="s">
        <v>68</v>
      </c>
      <c r="B95" s="39" t="s">
        <v>69</v>
      </c>
      <c r="C95" s="39" t="s">
        <v>70</v>
      </c>
      <c r="D95" s="39" t="s">
        <v>85</v>
      </c>
      <c r="E95" s="39"/>
      <c r="F95" s="39"/>
      <c r="G95" s="39"/>
      <c r="H95" s="39"/>
    </row>
    <row r="96" spans="1:8" x14ac:dyDescent="0.2">
      <c r="A96" s="40">
        <v>1190</v>
      </c>
      <c r="B96" s="38" t="s">
        <v>644</v>
      </c>
      <c r="C96" s="42">
        <f>SUM(C97:C100)</f>
        <v>0</v>
      </c>
    </row>
    <row r="97" spans="1:8" x14ac:dyDescent="0.2">
      <c r="A97" s="40">
        <v>1191</v>
      </c>
      <c r="B97" s="38" t="s">
        <v>645</v>
      </c>
      <c r="C97" s="42">
        <v>0</v>
      </c>
    </row>
    <row r="98" spans="1:8" x14ac:dyDescent="0.2">
      <c r="A98" s="40">
        <v>1192</v>
      </c>
      <c r="B98" s="38" t="s">
        <v>646</v>
      </c>
      <c r="C98" s="42">
        <v>0</v>
      </c>
    </row>
    <row r="99" spans="1:8" x14ac:dyDescent="0.2">
      <c r="A99" s="40">
        <v>1193</v>
      </c>
      <c r="B99" s="38" t="s">
        <v>647</v>
      </c>
      <c r="C99" s="42">
        <v>0</v>
      </c>
    </row>
    <row r="100" spans="1:8" x14ac:dyDescent="0.2">
      <c r="A100" s="40">
        <v>1194</v>
      </c>
      <c r="B100" s="38" t="s">
        <v>648</v>
      </c>
      <c r="C100" s="42">
        <v>0</v>
      </c>
    </row>
    <row r="101" spans="1:8" x14ac:dyDescent="0.2">
      <c r="A101" s="37" t="s">
        <v>159</v>
      </c>
      <c r="C101" s="42"/>
    </row>
    <row r="102" spans="1:8" x14ac:dyDescent="0.2">
      <c r="A102" s="39" t="s">
        <v>68</v>
      </c>
      <c r="B102" s="39" t="s">
        <v>69</v>
      </c>
      <c r="C102" s="39" t="s">
        <v>70</v>
      </c>
      <c r="D102" s="39" t="s">
        <v>85</v>
      </c>
      <c r="E102" s="39"/>
      <c r="F102" s="39"/>
      <c r="G102" s="39"/>
      <c r="H102" s="39"/>
    </row>
    <row r="103" spans="1:8" x14ac:dyDescent="0.2">
      <c r="A103" s="40">
        <v>1290</v>
      </c>
      <c r="B103" s="38" t="s">
        <v>160</v>
      </c>
      <c r="C103" s="42">
        <f>SUM(C104:C106)</f>
        <v>0</v>
      </c>
    </row>
    <row r="104" spans="1:8" x14ac:dyDescent="0.2">
      <c r="A104" s="40">
        <v>1291</v>
      </c>
      <c r="B104" s="38" t="s">
        <v>161</v>
      </c>
      <c r="C104" s="42">
        <v>0</v>
      </c>
    </row>
    <row r="105" spans="1:8" x14ac:dyDescent="0.2">
      <c r="A105" s="40">
        <v>1292</v>
      </c>
      <c r="B105" s="38" t="s">
        <v>162</v>
      </c>
      <c r="C105" s="42">
        <v>0</v>
      </c>
    </row>
    <row r="106" spans="1:8" x14ac:dyDescent="0.2">
      <c r="A106" s="40">
        <v>1293</v>
      </c>
      <c r="B106" s="38" t="s">
        <v>163</v>
      </c>
      <c r="C106" s="42">
        <v>0</v>
      </c>
    </row>
    <row r="108" spans="1:8" x14ac:dyDescent="0.2">
      <c r="A108" s="37" t="s">
        <v>164</v>
      </c>
      <c r="B108" s="37"/>
      <c r="C108" s="37"/>
      <c r="D108" s="37"/>
      <c r="E108" s="37"/>
      <c r="F108" s="37"/>
      <c r="G108" s="37"/>
      <c r="H108" s="37"/>
    </row>
    <row r="109" spans="1:8" x14ac:dyDescent="0.2">
      <c r="A109" s="39" t="s">
        <v>68</v>
      </c>
      <c r="B109" s="39" t="s">
        <v>69</v>
      </c>
      <c r="C109" s="39" t="s">
        <v>70</v>
      </c>
      <c r="D109" s="39" t="s">
        <v>81</v>
      </c>
      <c r="E109" s="39" t="s">
        <v>82</v>
      </c>
      <c r="F109" s="39" t="s">
        <v>83</v>
      </c>
      <c r="G109" s="39" t="s">
        <v>165</v>
      </c>
      <c r="H109" s="39" t="s">
        <v>166</v>
      </c>
    </row>
    <row r="110" spans="1:8" x14ac:dyDescent="0.2">
      <c r="A110" s="40">
        <v>2110</v>
      </c>
      <c r="B110" s="38" t="s">
        <v>167</v>
      </c>
      <c r="C110" s="42">
        <f>SUM(C111:C119)</f>
        <v>12066430.32</v>
      </c>
      <c r="D110" s="42">
        <f>SUM(D111:D119)</f>
        <v>12066430.32</v>
      </c>
      <c r="E110" s="42">
        <f>SUM(E111:E119)</f>
        <v>0</v>
      </c>
      <c r="F110" s="42">
        <f>SUM(F111:F119)</f>
        <v>0</v>
      </c>
      <c r="G110" s="42">
        <f>SUM(G111:G119)</f>
        <v>0</v>
      </c>
    </row>
    <row r="111" spans="1:8" x14ac:dyDescent="0.2">
      <c r="A111" s="40">
        <v>2111</v>
      </c>
      <c r="B111" s="38" t="s">
        <v>168</v>
      </c>
      <c r="C111" s="42">
        <v>21230.02</v>
      </c>
      <c r="D111" s="42">
        <f>C111</f>
        <v>21230.02</v>
      </c>
      <c r="E111" s="42">
        <v>0</v>
      </c>
      <c r="F111" s="42">
        <v>0</v>
      </c>
      <c r="G111" s="42">
        <v>0</v>
      </c>
    </row>
    <row r="112" spans="1:8" x14ac:dyDescent="0.2">
      <c r="A112" s="40">
        <v>2112</v>
      </c>
      <c r="B112" s="38" t="s">
        <v>169</v>
      </c>
      <c r="C112" s="42">
        <v>5952798.9800000004</v>
      </c>
      <c r="D112" s="42">
        <f t="shared" ref="D112:D119" si="1">C112</f>
        <v>5952798.9800000004</v>
      </c>
      <c r="E112" s="42">
        <v>0</v>
      </c>
      <c r="F112" s="42">
        <v>0</v>
      </c>
      <c r="G112" s="42">
        <v>0</v>
      </c>
    </row>
    <row r="113" spans="1:8" x14ac:dyDescent="0.2">
      <c r="A113" s="40">
        <v>2113</v>
      </c>
      <c r="B113" s="38" t="s">
        <v>170</v>
      </c>
      <c r="C113" s="42">
        <v>1807198.63</v>
      </c>
      <c r="D113" s="42">
        <f t="shared" si="1"/>
        <v>1807198.63</v>
      </c>
      <c r="E113" s="42">
        <v>0</v>
      </c>
      <c r="F113" s="42">
        <v>0</v>
      </c>
      <c r="G113" s="42">
        <v>0</v>
      </c>
    </row>
    <row r="114" spans="1:8" x14ac:dyDescent="0.2">
      <c r="A114" s="40">
        <v>2114</v>
      </c>
      <c r="B114" s="38" t="s">
        <v>171</v>
      </c>
      <c r="C114" s="42">
        <v>0</v>
      </c>
      <c r="D114" s="42">
        <f t="shared" si="1"/>
        <v>0</v>
      </c>
      <c r="E114" s="42">
        <v>0</v>
      </c>
      <c r="F114" s="42">
        <v>0</v>
      </c>
      <c r="G114" s="42">
        <v>0</v>
      </c>
    </row>
    <row r="115" spans="1:8" x14ac:dyDescent="0.2">
      <c r="A115" s="40">
        <v>2115</v>
      </c>
      <c r="B115" s="38" t="s">
        <v>172</v>
      </c>
      <c r="C115" s="42">
        <v>-3000</v>
      </c>
      <c r="D115" s="42">
        <f t="shared" si="1"/>
        <v>-3000</v>
      </c>
      <c r="E115" s="42">
        <v>0</v>
      </c>
      <c r="F115" s="42">
        <v>0</v>
      </c>
      <c r="G115" s="42">
        <v>0</v>
      </c>
    </row>
    <row r="116" spans="1:8" x14ac:dyDescent="0.2">
      <c r="A116" s="40">
        <v>2116</v>
      </c>
      <c r="B116" s="38" t="s">
        <v>173</v>
      </c>
      <c r="C116" s="42">
        <v>0</v>
      </c>
      <c r="D116" s="42">
        <f t="shared" si="1"/>
        <v>0</v>
      </c>
      <c r="E116" s="42">
        <v>0</v>
      </c>
      <c r="F116" s="42">
        <v>0</v>
      </c>
      <c r="G116" s="42">
        <v>0</v>
      </c>
    </row>
    <row r="117" spans="1:8" x14ac:dyDescent="0.2">
      <c r="A117" s="40">
        <v>2117</v>
      </c>
      <c r="B117" s="38" t="s">
        <v>174</v>
      </c>
      <c r="C117" s="42">
        <v>3709335.51</v>
      </c>
      <c r="D117" s="42">
        <f t="shared" si="1"/>
        <v>3709335.51</v>
      </c>
      <c r="E117" s="42">
        <v>0</v>
      </c>
      <c r="F117" s="42">
        <v>0</v>
      </c>
      <c r="G117" s="42">
        <v>0</v>
      </c>
    </row>
    <row r="118" spans="1:8" x14ac:dyDescent="0.2">
      <c r="A118" s="40">
        <v>2118</v>
      </c>
      <c r="B118" s="38" t="s">
        <v>175</v>
      </c>
      <c r="C118" s="42">
        <v>0</v>
      </c>
      <c r="D118" s="42">
        <f t="shared" si="1"/>
        <v>0</v>
      </c>
      <c r="E118" s="42">
        <v>0</v>
      </c>
      <c r="F118" s="42">
        <v>0</v>
      </c>
      <c r="G118" s="42">
        <v>0</v>
      </c>
    </row>
    <row r="119" spans="1:8" x14ac:dyDescent="0.2">
      <c r="A119" s="40">
        <v>2119</v>
      </c>
      <c r="B119" s="38" t="s">
        <v>176</v>
      </c>
      <c r="C119" s="42">
        <v>578867.18000000005</v>
      </c>
      <c r="D119" s="42">
        <f t="shared" si="1"/>
        <v>578867.18000000005</v>
      </c>
      <c r="E119" s="42">
        <v>0</v>
      </c>
      <c r="F119" s="42">
        <v>0</v>
      </c>
      <c r="G119" s="42">
        <v>0</v>
      </c>
    </row>
    <row r="120" spans="1:8" x14ac:dyDescent="0.2">
      <c r="A120" s="40">
        <v>2120</v>
      </c>
      <c r="B120" s="38" t="s">
        <v>177</v>
      </c>
      <c r="C120" s="42">
        <f>SUM(C121:C123)</f>
        <v>0</v>
      </c>
      <c r="D120" s="42">
        <f t="shared" ref="D120:E120" si="2">SUM(D121:D123)</f>
        <v>0</v>
      </c>
      <c r="E120" s="42">
        <f t="shared" si="2"/>
        <v>0</v>
      </c>
      <c r="F120" s="42">
        <f t="shared" ref="F120:G120" si="3">SUM(F121:F123)</f>
        <v>0</v>
      </c>
      <c r="G120" s="42">
        <f t="shared" si="3"/>
        <v>0</v>
      </c>
    </row>
    <row r="121" spans="1:8" x14ac:dyDescent="0.2">
      <c r="A121" s="40">
        <v>2121</v>
      </c>
      <c r="B121" s="38" t="s">
        <v>178</v>
      </c>
      <c r="C121" s="42">
        <v>0</v>
      </c>
      <c r="D121" s="42">
        <f>C121</f>
        <v>0</v>
      </c>
      <c r="E121" s="42">
        <v>0</v>
      </c>
      <c r="F121" s="42">
        <v>0</v>
      </c>
      <c r="G121" s="42">
        <v>0</v>
      </c>
    </row>
    <row r="122" spans="1:8" x14ac:dyDescent="0.2">
      <c r="A122" s="40">
        <v>2122</v>
      </c>
      <c r="B122" s="38" t="s">
        <v>179</v>
      </c>
      <c r="C122" s="42">
        <v>0</v>
      </c>
      <c r="D122" s="42">
        <f t="shared" ref="D122:D123" si="4">C122</f>
        <v>0</v>
      </c>
      <c r="E122" s="42">
        <v>0</v>
      </c>
      <c r="F122" s="42">
        <v>0</v>
      </c>
      <c r="G122" s="42">
        <v>0</v>
      </c>
    </row>
    <row r="123" spans="1:8" x14ac:dyDescent="0.2">
      <c r="A123" s="40">
        <v>2129</v>
      </c>
      <c r="B123" s="38" t="s">
        <v>180</v>
      </c>
      <c r="C123" s="42">
        <v>0</v>
      </c>
      <c r="D123" s="42">
        <f t="shared" si="4"/>
        <v>0</v>
      </c>
      <c r="E123" s="42">
        <v>0</v>
      </c>
      <c r="F123" s="42">
        <v>0</v>
      </c>
      <c r="G123" s="42">
        <v>0</v>
      </c>
    </row>
    <row r="125" spans="1:8" x14ac:dyDescent="0.2">
      <c r="A125" s="37" t="s">
        <v>181</v>
      </c>
      <c r="B125" s="37"/>
      <c r="C125" s="37"/>
      <c r="D125" s="37"/>
      <c r="E125" s="37"/>
      <c r="F125" s="37"/>
      <c r="G125" s="37"/>
      <c r="H125" s="37"/>
    </row>
    <row r="126" spans="1:8" x14ac:dyDescent="0.2">
      <c r="A126" s="39" t="s">
        <v>68</v>
      </c>
      <c r="B126" s="39" t="s">
        <v>69</v>
      </c>
      <c r="C126" s="39" t="s">
        <v>70</v>
      </c>
      <c r="D126" s="39" t="s">
        <v>182</v>
      </c>
      <c r="E126" s="39" t="s">
        <v>85</v>
      </c>
      <c r="F126" s="39"/>
      <c r="G126" s="39"/>
      <c r="H126" s="39"/>
    </row>
    <row r="127" spans="1:8" x14ac:dyDescent="0.2">
      <c r="A127" s="40">
        <v>2160</v>
      </c>
      <c r="B127" s="38" t="s">
        <v>183</v>
      </c>
      <c r="C127" s="42">
        <f>SUM(C128:C133)</f>
        <v>0</v>
      </c>
    </row>
    <row r="128" spans="1:8" x14ac:dyDescent="0.2">
      <c r="A128" s="40">
        <v>2161</v>
      </c>
      <c r="B128" s="38" t="s">
        <v>184</v>
      </c>
      <c r="C128" s="42">
        <v>0</v>
      </c>
    </row>
    <row r="129" spans="1:8" x14ac:dyDescent="0.2">
      <c r="A129" s="40">
        <v>2162</v>
      </c>
      <c r="B129" s="38" t="s">
        <v>185</v>
      </c>
      <c r="C129" s="42">
        <v>0</v>
      </c>
    </row>
    <row r="130" spans="1:8" x14ac:dyDescent="0.2">
      <c r="A130" s="40">
        <v>2163</v>
      </c>
      <c r="B130" s="38" t="s">
        <v>186</v>
      </c>
      <c r="C130" s="42">
        <v>0</v>
      </c>
    </row>
    <row r="131" spans="1:8" x14ac:dyDescent="0.2">
      <c r="A131" s="40">
        <v>2164</v>
      </c>
      <c r="B131" s="38" t="s">
        <v>187</v>
      </c>
      <c r="C131" s="42">
        <v>0</v>
      </c>
    </row>
    <row r="132" spans="1:8" x14ac:dyDescent="0.2">
      <c r="A132" s="40">
        <v>2165</v>
      </c>
      <c r="B132" s="38" t="s">
        <v>188</v>
      </c>
      <c r="C132" s="42">
        <v>0</v>
      </c>
    </row>
    <row r="133" spans="1:8" x14ac:dyDescent="0.2">
      <c r="A133" s="40">
        <v>2166</v>
      </c>
      <c r="B133" s="38" t="s">
        <v>189</v>
      </c>
      <c r="C133" s="42">
        <v>0</v>
      </c>
    </row>
    <row r="134" spans="1:8" x14ac:dyDescent="0.2">
      <c r="A134" s="40">
        <v>2250</v>
      </c>
      <c r="B134" s="38" t="s">
        <v>190</v>
      </c>
      <c r="C134" s="42">
        <f>SUM(C135:C140)</f>
        <v>0</v>
      </c>
    </row>
    <row r="135" spans="1:8" x14ac:dyDescent="0.2">
      <c r="A135" s="40">
        <v>2251</v>
      </c>
      <c r="B135" s="38" t="s">
        <v>191</v>
      </c>
      <c r="C135" s="42">
        <v>0</v>
      </c>
    </row>
    <row r="136" spans="1:8" x14ac:dyDescent="0.2">
      <c r="A136" s="40">
        <v>2252</v>
      </c>
      <c r="B136" s="38" t="s">
        <v>192</v>
      </c>
      <c r="C136" s="42">
        <v>0</v>
      </c>
    </row>
    <row r="137" spans="1:8" x14ac:dyDescent="0.2">
      <c r="A137" s="40">
        <v>2253</v>
      </c>
      <c r="B137" s="38" t="s">
        <v>193</v>
      </c>
      <c r="C137" s="42">
        <v>0</v>
      </c>
    </row>
    <row r="138" spans="1:8" x14ac:dyDescent="0.2">
      <c r="A138" s="40">
        <v>2254</v>
      </c>
      <c r="B138" s="38" t="s">
        <v>194</v>
      </c>
      <c r="C138" s="42">
        <v>0</v>
      </c>
    </row>
    <row r="139" spans="1:8" x14ac:dyDescent="0.2">
      <c r="A139" s="40">
        <v>2255</v>
      </c>
      <c r="B139" s="38" t="s">
        <v>195</v>
      </c>
      <c r="C139" s="42">
        <v>0</v>
      </c>
    </row>
    <row r="140" spans="1:8" x14ac:dyDescent="0.2">
      <c r="A140" s="40">
        <v>2256</v>
      </c>
      <c r="B140" s="38" t="s">
        <v>196</v>
      </c>
      <c r="C140" s="42">
        <v>0</v>
      </c>
    </row>
    <row r="142" spans="1:8" x14ac:dyDescent="0.2">
      <c r="A142" s="37" t="s">
        <v>197</v>
      </c>
      <c r="B142" s="37"/>
      <c r="C142" s="37"/>
      <c r="D142" s="37"/>
      <c r="E142" s="37"/>
      <c r="F142" s="37"/>
      <c r="G142" s="37"/>
      <c r="H142" s="37"/>
    </row>
    <row r="143" spans="1:8" x14ac:dyDescent="0.2">
      <c r="A143" s="41" t="s">
        <v>68</v>
      </c>
      <c r="B143" s="41" t="s">
        <v>69</v>
      </c>
      <c r="C143" s="41" t="s">
        <v>70</v>
      </c>
      <c r="D143" s="41" t="s">
        <v>182</v>
      </c>
      <c r="E143" s="41" t="s">
        <v>85</v>
      </c>
      <c r="F143" s="41"/>
      <c r="G143" s="41"/>
      <c r="H143" s="41"/>
    </row>
    <row r="144" spans="1:8" x14ac:dyDescent="0.2">
      <c r="A144" s="40">
        <v>2159</v>
      </c>
      <c r="B144" s="38" t="s">
        <v>198</v>
      </c>
      <c r="C144" s="42">
        <v>0</v>
      </c>
    </row>
    <row r="145" spans="1:3" x14ac:dyDescent="0.2">
      <c r="A145" s="40">
        <v>2199</v>
      </c>
      <c r="B145" s="38" t="s">
        <v>199</v>
      </c>
      <c r="C145" s="42">
        <v>-2.98</v>
      </c>
    </row>
    <row r="146" spans="1:3" x14ac:dyDescent="0.2">
      <c r="A146" s="40">
        <v>2240</v>
      </c>
      <c r="B146" s="38" t="s">
        <v>200</v>
      </c>
      <c r="C146" s="42">
        <f>SUM(C147:C149)</f>
        <v>0</v>
      </c>
    </row>
    <row r="147" spans="1:3" x14ac:dyDescent="0.2">
      <c r="A147" s="40">
        <v>2241</v>
      </c>
      <c r="B147" s="38" t="s">
        <v>201</v>
      </c>
      <c r="C147" s="42">
        <v>0</v>
      </c>
    </row>
    <row r="148" spans="1:3" x14ac:dyDescent="0.2">
      <c r="A148" s="40">
        <v>2242</v>
      </c>
      <c r="B148" s="38" t="s">
        <v>202</v>
      </c>
      <c r="C148" s="42">
        <v>0</v>
      </c>
    </row>
    <row r="149" spans="1:3" x14ac:dyDescent="0.2">
      <c r="A149" s="40">
        <v>2249</v>
      </c>
      <c r="B149" s="38" t="s">
        <v>203</v>
      </c>
      <c r="C149" s="42">
        <v>0</v>
      </c>
    </row>
    <row r="151" spans="1:3" x14ac:dyDescent="0.2">
      <c r="B151" s="38" t="s">
        <v>64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7.85546875" style="2" customWidth="1"/>
    <col min="2" max="2" width="124.140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6" t="s">
        <v>204</v>
      </c>
      <c r="B2" s="24" t="s">
        <v>205</v>
      </c>
    </row>
    <row r="3" spans="1:2" x14ac:dyDescent="0.2">
      <c r="A3" s="115"/>
      <c r="B3" s="12"/>
    </row>
    <row r="4" spans="1:2" ht="15" customHeight="1" x14ac:dyDescent="0.2">
      <c r="A4" s="116" t="s">
        <v>10</v>
      </c>
      <c r="B4" s="27" t="s">
        <v>206</v>
      </c>
    </row>
    <row r="5" spans="1:2" ht="15" customHeight="1" x14ac:dyDescent="0.2">
      <c r="A5" s="114"/>
      <c r="B5" s="27" t="s">
        <v>207</v>
      </c>
    </row>
    <row r="6" spans="1:2" ht="22.5" x14ac:dyDescent="0.2">
      <c r="A6" s="114"/>
      <c r="B6" s="25" t="s">
        <v>208</v>
      </c>
    </row>
    <row r="7" spans="1:2" ht="15" customHeight="1" x14ac:dyDescent="0.2">
      <c r="A7" s="114"/>
      <c r="B7" s="27" t="s">
        <v>209</v>
      </c>
    </row>
    <row r="8" spans="1:2" x14ac:dyDescent="0.2">
      <c r="A8" s="114"/>
    </row>
    <row r="9" spans="1:2" ht="15" customHeight="1" x14ac:dyDescent="0.2">
      <c r="A9" s="116" t="s">
        <v>12</v>
      </c>
      <c r="B9" s="27" t="s">
        <v>210</v>
      </c>
    </row>
    <row r="10" spans="1:2" ht="15" customHeight="1" x14ac:dyDescent="0.2">
      <c r="A10" s="114"/>
      <c r="B10" s="27" t="s">
        <v>211</v>
      </c>
    </row>
    <row r="11" spans="1:2" ht="15" customHeight="1" x14ac:dyDescent="0.2">
      <c r="A11" s="114"/>
      <c r="B11" s="27" t="s">
        <v>212</v>
      </c>
    </row>
    <row r="12" spans="1:2" ht="15" customHeight="1" x14ac:dyDescent="0.2">
      <c r="A12" s="114"/>
      <c r="B12" s="27" t="s">
        <v>213</v>
      </c>
    </row>
    <row r="13" spans="1:2" ht="15" customHeight="1" x14ac:dyDescent="0.2">
      <c r="A13" s="114"/>
      <c r="B13" s="27" t="s">
        <v>214</v>
      </c>
    </row>
    <row r="14" spans="1:2" x14ac:dyDescent="0.2">
      <c r="A14" s="114"/>
    </row>
    <row r="15" spans="1:2" ht="15" customHeight="1" x14ac:dyDescent="0.2">
      <c r="A15" s="116" t="s">
        <v>14</v>
      </c>
      <c r="B15" s="28" t="s">
        <v>215</v>
      </c>
    </row>
    <row r="16" spans="1:2" ht="15" customHeight="1" x14ac:dyDescent="0.2">
      <c r="A16" s="114"/>
      <c r="B16" s="28" t="s">
        <v>216</v>
      </c>
    </row>
    <row r="17" spans="1:2" ht="15" customHeight="1" x14ac:dyDescent="0.2">
      <c r="A17" s="114"/>
      <c r="B17" s="28" t="s">
        <v>217</v>
      </c>
    </row>
    <row r="18" spans="1:2" ht="15" customHeight="1" x14ac:dyDescent="0.2">
      <c r="A18" s="114"/>
      <c r="B18" s="27" t="s">
        <v>218</v>
      </c>
    </row>
    <row r="19" spans="1:2" ht="15" customHeight="1" x14ac:dyDescent="0.2">
      <c r="A19" s="114"/>
      <c r="B19" s="23" t="s">
        <v>219</v>
      </c>
    </row>
    <row r="20" spans="1:2" x14ac:dyDescent="0.2">
      <c r="A20" s="114"/>
    </row>
    <row r="21" spans="1:2" ht="15" customHeight="1" x14ac:dyDescent="0.2">
      <c r="A21" s="116" t="s">
        <v>16</v>
      </c>
      <c r="B21" s="1" t="s">
        <v>220</v>
      </c>
    </row>
    <row r="22" spans="1:2" ht="15" customHeight="1" x14ac:dyDescent="0.2">
      <c r="A22" s="114"/>
      <c r="B22" s="29" t="s">
        <v>221</v>
      </c>
    </row>
    <row r="23" spans="1:2" x14ac:dyDescent="0.2">
      <c r="A23" s="114"/>
    </row>
    <row r="24" spans="1:2" ht="15" customHeight="1" x14ac:dyDescent="0.2">
      <c r="A24" s="116" t="s">
        <v>18</v>
      </c>
      <c r="B24" s="23" t="s">
        <v>222</v>
      </c>
    </row>
    <row r="25" spans="1:2" ht="15" customHeight="1" x14ac:dyDescent="0.2">
      <c r="A25" s="114"/>
      <c r="B25" s="23" t="s">
        <v>223</v>
      </c>
    </row>
    <row r="26" spans="1:2" ht="15" customHeight="1" x14ac:dyDescent="0.2">
      <c r="A26" s="114"/>
      <c r="B26" s="23" t="s">
        <v>224</v>
      </c>
    </row>
    <row r="27" spans="1:2" x14ac:dyDescent="0.2">
      <c r="A27" s="114"/>
    </row>
    <row r="28" spans="1:2" ht="15" customHeight="1" x14ac:dyDescent="0.2">
      <c r="A28" s="116" t="s">
        <v>20</v>
      </c>
      <c r="B28" s="23" t="s">
        <v>225</v>
      </c>
    </row>
    <row r="29" spans="1:2" ht="15" customHeight="1" x14ac:dyDescent="0.2">
      <c r="A29" s="114"/>
      <c r="B29" s="23" t="s">
        <v>226</v>
      </c>
    </row>
    <row r="30" spans="1:2" ht="15" customHeight="1" x14ac:dyDescent="0.2">
      <c r="A30" s="114"/>
      <c r="B30" s="23" t="s">
        <v>227</v>
      </c>
    </row>
    <row r="31" spans="1:2" ht="15" customHeight="1" x14ac:dyDescent="0.2">
      <c r="A31" s="114"/>
      <c r="B31" s="30" t="s">
        <v>228</v>
      </c>
    </row>
    <row r="32" spans="1:2" x14ac:dyDescent="0.2">
      <c r="A32" s="114"/>
    </row>
    <row r="33" spans="1:2" ht="15" customHeight="1" x14ac:dyDescent="0.2">
      <c r="A33" s="116" t="s">
        <v>22</v>
      </c>
      <c r="B33" s="23" t="s">
        <v>229</v>
      </c>
    </row>
    <row r="34" spans="1:2" ht="15" customHeight="1" x14ac:dyDescent="0.2">
      <c r="A34" s="114"/>
      <c r="B34" s="23" t="s">
        <v>230</v>
      </c>
    </row>
    <row r="35" spans="1:2" x14ac:dyDescent="0.2">
      <c r="A35" s="114"/>
    </row>
    <row r="36" spans="1:2" ht="15" customHeight="1" x14ac:dyDescent="0.2">
      <c r="A36" s="116" t="s">
        <v>24</v>
      </c>
      <c r="B36" s="27" t="s">
        <v>231</v>
      </c>
    </row>
    <row r="37" spans="1:2" ht="15" customHeight="1" x14ac:dyDescent="0.2">
      <c r="A37" s="114"/>
      <c r="B37" s="27" t="s">
        <v>232</v>
      </c>
    </row>
    <row r="38" spans="1:2" ht="15" customHeight="1" x14ac:dyDescent="0.2">
      <c r="A38" s="114"/>
      <c r="B38" s="31" t="s">
        <v>233</v>
      </c>
    </row>
    <row r="39" spans="1:2" ht="15" customHeight="1" x14ac:dyDescent="0.2">
      <c r="A39" s="114"/>
      <c r="B39" s="27" t="s">
        <v>234</v>
      </c>
    </row>
    <row r="40" spans="1:2" ht="15" customHeight="1" x14ac:dyDescent="0.2">
      <c r="A40" s="114"/>
      <c r="B40" s="27" t="s">
        <v>235</v>
      </c>
    </row>
    <row r="41" spans="1:2" ht="15" customHeight="1" x14ac:dyDescent="0.2">
      <c r="A41" s="114"/>
      <c r="B41" s="27" t="s">
        <v>236</v>
      </c>
    </row>
    <row r="42" spans="1:2" x14ac:dyDescent="0.2">
      <c r="A42" s="114"/>
    </row>
    <row r="43" spans="1:2" ht="15" customHeight="1" x14ac:dyDescent="0.2">
      <c r="A43" s="116" t="s">
        <v>26</v>
      </c>
      <c r="B43" s="27" t="s">
        <v>237</v>
      </c>
    </row>
    <row r="44" spans="1:2" ht="15" customHeight="1" x14ac:dyDescent="0.2">
      <c r="A44" s="114"/>
      <c r="B44" s="27" t="s">
        <v>238</v>
      </c>
    </row>
    <row r="45" spans="1:2" ht="15" customHeight="1" x14ac:dyDescent="0.2">
      <c r="A45" s="114"/>
      <c r="B45" s="31" t="s">
        <v>239</v>
      </c>
    </row>
    <row r="46" spans="1:2" ht="15" customHeight="1" x14ac:dyDescent="0.2">
      <c r="A46" s="114"/>
      <c r="B46" s="27" t="s">
        <v>240</v>
      </c>
    </row>
    <row r="47" spans="1:2" ht="15" customHeight="1" x14ac:dyDescent="0.2">
      <c r="A47" s="114"/>
      <c r="B47" s="27" t="s">
        <v>241</v>
      </c>
    </row>
    <row r="48" spans="1:2" ht="15" customHeight="1" x14ac:dyDescent="0.2">
      <c r="A48" s="114"/>
      <c r="B48" s="27" t="s">
        <v>242</v>
      </c>
    </row>
    <row r="49" spans="1:2" x14ac:dyDescent="0.2">
      <c r="A49" s="114"/>
    </row>
    <row r="50" spans="1:2" ht="25.5" customHeight="1" x14ac:dyDescent="0.2">
      <c r="A50" s="116" t="s">
        <v>28</v>
      </c>
      <c r="B50" s="25" t="s">
        <v>243</v>
      </c>
    </row>
    <row r="51" spans="1:2" x14ac:dyDescent="0.2">
      <c r="A51" s="114"/>
    </row>
    <row r="52" spans="1:2" ht="15" customHeight="1" x14ac:dyDescent="0.2">
      <c r="A52" s="116" t="s">
        <v>30</v>
      </c>
      <c r="B52" s="27" t="s">
        <v>244</v>
      </c>
    </row>
    <row r="53" spans="1:2" x14ac:dyDescent="0.2">
      <c r="A53" s="114"/>
    </row>
    <row r="54" spans="1:2" ht="15" customHeight="1" x14ac:dyDescent="0.2">
      <c r="A54" s="116" t="s">
        <v>32</v>
      </c>
      <c r="B54" s="28" t="s">
        <v>245</v>
      </c>
    </row>
    <row r="55" spans="1:2" ht="15" customHeight="1" x14ac:dyDescent="0.2">
      <c r="A55" s="114"/>
      <c r="B55" s="28" t="s">
        <v>246</v>
      </c>
    </row>
    <row r="56" spans="1:2" ht="15" customHeight="1" x14ac:dyDescent="0.2">
      <c r="A56" s="114"/>
      <c r="B56" s="28" t="s">
        <v>247</v>
      </c>
    </row>
    <row r="57" spans="1:2" ht="15" customHeight="1" x14ac:dyDescent="0.2">
      <c r="A57" s="114"/>
      <c r="B57" s="28" t="s">
        <v>248</v>
      </c>
    </row>
    <row r="58" spans="1:2" ht="15" customHeight="1" x14ac:dyDescent="0.2">
      <c r="A58" s="114"/>
      <c r="B58" s="28" t="s">
        <v>249</v>
      </c>
    </row>
    <row r="59" spans="1:2" x14ac:dyDescent="0.2">
      <c r="A59" s="114"/>
    </row>
    <row r="60" spans="1:2" ht="15" customHeight="1" x14ac:dyDescent="0.2">
      <c r="A60" s="116" t="s">
        <v>34</v>
      </c>
      <c r="B60" s="23" t="s">
        <v>250</v>
      </c>
    </row>
    <row r="61" spans="1:2" x14ac:dyDescent="0.2">
      <c r="A61" s="114"/>
      <c r="B61" s="23"/>
    </row>
    <row r="62" spans="1:2" ht="15" customHeight="1" x14ac:dyDescent="0.2">
      <c r="A62" s="116" t="s">
        <v>36</v>
      </c>
      <c r="B62" s="27" t="s">
        <v>244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E218"/>
  <sheetViews>
    <sheetView topLeftCell="A76" zoomScaleNormal="100" workbookViewId="0">
      <selection activeCell="A6" sqref="A6:D216"/>
    </sheetView>
  </sheetViews>
  <sheetFormatPr baseColWidth="10" defaultColWidth="9.140625" defaultRowHeight="11.25" x14ac:dyDescent="0.2"/>
  <cols>
    <col min="1" max="1" width="10" style="38" customWidth="1"/>
    <col min="2" max="2" width="72.85546875" style="38" bestFit="1" customWidth="1"/>
    <col min="3" max="3" width="15.85546875" style="38" customWidth="1"/>
    <col min="4" max="5" width="19.85546875" style="38" customWidth="1"/>
    <col min="6" max="16384" width="9.140625" style="38"/>
  </cols>
  <sheetData>
    <row r="1" spans="1:5" s="44" customFormat="1" ht="18.95" customHeight="1" x14ac:dyDescent="0.25">
      <c r="A1" s="164" t="s">
        <v>642</v>
      </c>
      <c r="B1" s="164"/>
      <c r="C1" s="164"/>
      <c r="D1" s="34" t="s">
        <v>0</v>
      </c>
      <c r="E1" s="43">
        <f>'Notas a los Edos Financieros'!D1</f>
        <v>2023</v>
      </c>
    </row>
    <row r="2" spans="1:5" s="35" customFormat="1" ht="18.95" customHeight="1" x14ac:dyDescent="0.25">
      <c r="A2" s="164" t="s">
        <v>251</v>
      </c>
      <c r="B2" s="164"/>
      <c r="C2" s="164"/>
      <c r="D2" s="34" t="s">
        <v>2</v>
      </c>
      <c r="E2" s="43" t="str">
        <f>'Notas a los Edos Financieros'!D2</f>
        <v>Trimestral</v>
      </c>
    </row>
    <row r="3" spans="1:5" s="35" customFormat="1" ht="18.95" customHeight="1" x14ac:dyDescent="0.25">
      <c r="A3" s="164" t="s">
        <v>660</v>
      </c>
      <c r="B3" s="164"/>
      <c r="C3" s="164"/>
      <c r="D3" s="34" t="s">
        <v>4</v>
      </c>
      <c r="E3" s="43">
        <f>'Notas a los Edos Financieros'!D3</f>
        <v>4</v>
      </c>
    </row>
    <row r="4" spans="1:5" x14ac:dyDescent="0.2">
      <c r="A4" s="36" t="s">
        <v>66</v>
      </c>
      <c r="B4" s="37"/>
      <c r="C4" s="37"/>
      <c r="D4" s="37"/>
      <c r="E4" s="37"/>
    </row>
    <row r="6" spans="1:5" x14ac:dyDescent="0.2">
      <c r="A6" s="62" t="s">
        <v>252</v>
      </c>
      <c r="B6" s="62"/>
      <c r="C6" s="62"/>
      <c r="D6" s="62"/>
      <c r="E6" s="62"/>
    </row>
    <row r="7" spans="1:5" x14ac:dyDescent="0.2">
      <c r="A7" s="63" t="s">
        <v>68</v>
      </c>
      <c r="B7" s="63" t="s">
        <v>69</v>
      </c>
      <c r="C7" s="63" t="s">
        <v>70</v>
      </c>
      <c r="D7" s="63" t="s">
        <v>253</v>
      </c>
      <c r="E7" s="63"/>
    </row>
    <row r="8" spans="1:5" x14ac:dyDescent="0.2">
      <c r="A8" s="65">
        <v>4100</v>
      </c>
      <c r="B8" s="66" t="s">
        <v>39</v>
      </c>
      <c r="C8" s="69">
        <f>SUM(C9+C19+C25+C28+C34+C37+C46)</f>
        <v>60056065.149999999</v>
      </c>
      <c r="D8" s="66"/>
      <c r="E8" s="64"/>
    </row>
    <row r="9" spans="1:5" x14ac:dyDescent="0.2">
      <c r="A9" s="65">
        <v>4110</v>
      </c>
      <c r="B9" s="66" t="s">
        <v>254</v>
      </c>
      <c r="C9" s="69">
        <f>SUM(C10:C18)</f>
        <v>27053007.229999997</v>
      </c>
      <c r="D9" s="66"/>
      <c r="E9" s="64"/>
    </row>
    <row r="10" spans="1:5" x14ac:dyDescent="0.2">
      <c r="A10" s="65">
        <v>4111</v>
      </c>
      <c r="B10" s="66" t="s">
        <v>255</v>
      </c>
      <c r="C10" s="69">
        <v>0</v>
      </c>
      <c r="D10" s="66"/>
      <c r="E10" s="64"/>
    </row>
    <row r="11" spans="1:5" x14ac:dyDescent="0.2">
      <c r="A11" s="65">
        <v>4112</v>
      </c>
      <c r="B11" s="66" t="s">
        <v>256</v>
      </c>
      <c r="C11" s="69">
        <v>25670739.039999999</v>
      </c>
      <c r="D11" s="66"/>
      <c r="E11" s="64"/>
    </row>
    <row r="12" spans="1:5" x14ac:dyDescent="0.2">
      <c r="A12" s="65">
        <v>4113</v>
      </c>
      <c r="B12" s="66" t="s">
        <v>257</v>
      </c>
      <c r="C12" s="69">
        <v>730269.74</v>
      </c>
      <c r="D12" s="66"/>
      <c r="E12" s="64"/>
    </row>
    <row r="13" spans="1:5" x14ac:dyDescent="0.2">
      <c r="A13" s="65">
        <v>4114</v>
      </c>
      <c r="B13" s="66" t="s">
        <v>258</v>
      </c>
      <c r="C13" s="69">
        <v>0</v>
      </c>
      <c r="D13" s="66"/>
      <c r="E13" s="64"/>
    </row>
    <row r="14" spans="1:5" x14ac:dyDescent="0.2">
      <c r="A14" s="65">
        <v>4115</v>
      </c>
      <c r="B14" s="66" t="s">
        <v>259</v>
      </c>
      <c r="C14" s="69">
        <v>0</v>
      </c>
      <c r="D14" s="66"/>
      <c r="E14" s="64"/>
    </row>
    <row r="15" spans="1:5" x14ac:dyDescent="0.2">
      <c r="A15" s="65">
        <v>4116</v>
      </c>
      <c r="B15" s="66" t="s">
        <v>260</v>
      </c>
      <c r="C15" s="69">
        <v>0</v>
      </c>
      <c r="D15" s="66"/>
      <c r="E15" s="64"/>
    </row>
    <row r="16" spans="1:5" x14ac:dyDescent="0.2">
      <c r="A16" s="65">
        <v>4117</v>
      </c>
      <c r="B16" s="66" t="s">
        <v>261</v>
      </c>
      <c r="C16" s="69">
        <v>651998.44999999995</v>
      </c>
      <c r="D16" s="66"/>
      <c r="E16" s="64"/>
    </row>
    <row r="17" spans="1:5" ht="22.5" x14ac:dyDescent="0.2">
      <c r="A17" s="65">
        <v>4118</v>
      </c>
      <c r="B17" s="67" t="s">
        <v>262</v>
      </c>
      <c r="C17" s="69">
        <v>0</v>
      </c>
      <c r="D17" s="66"/>
      <c r="E17" s="64"/>
    </row>
    <row r="18" spans="1:5" x14ac:dyDescent="0.2">
      <c r="A18" s="65">
        <v>4119</v>
      </c>
      <c r="B18" s="66" t="s">
        <v>263</v>
      </c>
      <c r="C18" s="69">
        <v>0</v>
      </c>
      <c r="D18" s="66"/>
      <c r="E18" s="64"/>
    </row>
    <row r="19" spans="1:5" x14ac:dyDescent="0.2">
      <c r="A19" s="65">
        <v>4120</v>
      </c>
      <c r="B19" s="66" t="s">
        <v>264</v>
      </c>
      <c r="C19" s="69">
        <f>SUM(C20:C24)</f>
        <v>0</v>
      </c>
      <c r="D19" s="66"/>
      <c r="E19" s="64"/>
    </row>
    <row r="20" spans="1:5" x14ac:dyDescent="0.2">
      <c r="A20" s="65">
        <v>4121</v>
      </c>
      <c r="B20" s="66" t="s">
        <v>265</v>
      </c>
      <c r="C20" s="69">
        <v>0</v>
      </c>
      <c r="D20" s="66"/>
      <c r="E20" s="64"/>
    </row>
    <row r="21" spans="1:5" x14ac:dyDescent="0.2">
      <c r="A21" s="65">
        <v>4122</v>
      </c>
      <c r="B21" s="66" t="s">
        <v>266</v>
      </c>
      <c r="C21" s="69">
        <v>0</v>
      </c>
      <c r="D21" s="66"/>
      <c r="E21" s="64"/>
    </row>
    <row r="22" spans="1:5" x14ac:dyDescent="0.2">
      <c r="A22" s="65">
        <v>4123</v>
      </c>
      <c r="B22" s="66" t="s">
        <v>267</v>
      </c>
      <c r="C22" s="69">
        <v>0</v>
      </c>
      <c r="D22" s="66"/>
      <c r="E22" s="64"/>
    </row>
    <row r="23" spans="1:5" x14ac:dyDescent="0.2">
      <c r="A23" s="65">
        <v>4124</v>
      </c>
      <c r="B23" s="66" t="s">
        <v>268</v>
      </c>
      <c r="C23" s="69">
        <v>0</v>
      </c>
      <c r="D23" s="66"/>
      <c r="E23" s="64"/>
    </row>
    <row r="24" spans="1:5" x14ac:dyDescent="0.2">
      <c r="A24" s="65">
        <v>4129</v>
      </c>
      <c r="B24" s="66" t="s">
        <v>269</v>
      </c>
      <c r="C24" s="69">
        <v>0</v>
      </c>
      <c r="D24" s="66"/>
      <c r="E24" s="64"/>
    </row>
    <row r="25" spans="1:5" x14ac:dyDescent="0.2">
      <c r="A25" s="65">
        <v>4130</v>
      </c>
      <c r="B25" s="66" t="s">
        <v>270</v>
      </c>
      <c r="C25" s="69">
        <f>SUM(C26:C27)</f>
        <v>1037063.94</v>
      </c>
      <c r="D25" s="66"/>
      <c r="E25" s="64"/>
    </row>
    <row r="26" spans="1:5" x14ac:dyDescent="0.2">
      <c r="A26" s="65">
        <v>4131</v>
      </c>
      <c r="B26" s="66" t="s">
        <v>271</v>
      </c>
      <c r="C26" s="69">
        <v>1037063.94</v>
      </c>
      <c r="D26" s="66"/>
      <c r="E26" s="64"/>
    </row>
    <row r="27" spans="1:5" ht="22.5" x14ac:dyDescent="0.2">
      <c r="A27" s="65">
        <v>4132</v>
      </c>
      <c r="B27" s="67" t="s">
        <v>272</v>
      </c>
      <c r="C27" s="69">
        <v>0</v>
      </c>
      <c r="D27" s="66"/>
      <c r="E27" s="64"/>
    </row>
    <row r="28" spans="1:5" x14ac:dyDescent="0.2">
      <c r="A28" s="65">
        <v>4140</v>
      </c>
      <c r="B28" s="66" t="s">
        <v>273</v>
      </c>
      <c r="C28" s="69">
        <f>SUM(C29:C33)</f>
        <v>21944754.449999999</v>
      </c>
      <c r="D28" s="66"/>
      <c r="E28" s="64"/>
    </row>
    <row r="29" spans="1:5" x14ac:dyDescent="0.2">
      <c r="A29" s="65">
        <v>4141</v>
      </c>
      <c r="B29" s="66" t="s">
        <v>274</v>
      </c>
      <c r="C29" s="69">
        <v>1842787</v>
      </c>
      <c r="D29" s="66"/>
      <c r="E29" s="64"/>
    </row>
    <row r="30" spans="1:5" x14ac:dyDescent="0.2">
      <c r="A30" s="65">
        <v>4143</v>
      </c>
      <c r="B30" s="66" t="s">
        <v>275</v>
      </c>
      <c r="C30" s="69">
        <v>20101967.449999999</v>
      </c>
      <c r="D30" s="66"/>
      <c r="E30" s="64"/>
    </row>
    <row r="31" spans="1:5" x14ac:dyDescent="0.2">
      <c r="A31" s="65">
        <v>4144</v>
      </c>
      <c r="B31" s="66" t="s">
        <v>276</v>
      </c>
      <c r="C31" s="69">
        <v>0</v>
      </c>
      <c r="D31" s="66"/>
      <c r="E31" s="64"/>
    </row>
    <row r="32" spans="1:5" ht="22.5" x14ac:dyDescent="0.2">
      <c r="A32" s="65">
        <v>4145</v>
      </c>
      <c r="B32" s="67" t="s">
        <v>277</v>
      </c>
      <c r="C32" s="69">
        <v>0</v>
      </c>
      <c r="D32" s="66"/>
      <c r="E32" s="64"/>
    </row>
    <row r="33" spans="1:5" x14ac:dyDescent="0.2">
      <c r="A33" s="65">
        <v>4149</v>
      </c>
      <c r="B33" s="66" t="s">
        <v>278</v>
      </c>
      <c r="C33" s="69">
        <v>0</v>
      </c>
      <c r="D33" s="66"/>
      <c r="E33" s="64"/>
    </row>
    <row r="34" spans="1:5" x14ac:dyDescent="0.2">
      <c r="A34" s="65">
        <v>4150</v>
      </c>
      <c r="B34" s="66" t="s">
        <v>279</v>
      </c>
      <c r="C34" s="69">
        <f>SUM(C35:C36)</f>
        <v>7464875.0300000003</v>
      </c>
      <c r="D34" s="66"/>
      <c r="E34" s="64"/>
    </row>
    <row r="35" spans="1:5" x14ac:dyDescent="0.2">
      <c r="A35" s="65">
        <v>4151</v>
      </c>
      <c r="B35" s="66" t="s">
        <v>279</v>
      </c>
      <c r="C35" s="69">
        <v>7464875.0300000003</v>
      </c>
      <c r="D35" s="66"/>
      <c r="E35" s="64"/>
    </row>
    <row r="36" spans="1:5" ht="22.5" x14ac:dyDescent="0.2">
      <c r="A36" s="65">
        <v>4154</v>
      </c>
      <c r="B36" s="67" t="s">
        <v>280</v>
      </c>
      <c r="C36" s="69">
        <v>0</v>
      </c>
      <c r="D36" s="66"/>
      <c r="E36" s="64"/>
    </row>
    <row r="37" spans="1:5" x14ac:dyDescent="0.2">
      <c r="A37" s="65">
        <v>4160</v>
      </c>
      <c r="B37" s="66" t="s">
        <v>281</v>
      </c>
      <c r="C37" s="69">
        <f>SUM(C38:C45)</f>
        <v>2556364.5</v>
      </c>
      <c r="D37" s="66"/>
      <c r="E37" s="64"/>
    </row>
    <row r="38" spans="1:5" x14ac:dyDescent="0.2">
      <c r="A38" s="65">
        <v>4161</v>
      </c>
      <c r="B38" s="66" t="s">
        <v>282</v>
      </c>
      <c r="C38" s="69">
        <v>0</v>
      </c>
      <c r="D38" s="66"/>
      <c r="E38" s="64"/>
    </row>
    <row r="39" spans="1:5" x14ac:dyDescent="0.2">
      <c r="A39" s="65">
        <v>4162</v>
      </c>
      <c r="B39" s="66" t="s">
        <v>283</v>
      </c>
      <c r="C39" s="69">
        <v>535783.6</v>
      </c>
      <c r="D39" s="66"/>
      <c r="E39" s="64"/>
    </row>
    <row r="40" spans="1:5" x14ac:dyDescent="0.2">
      <c r="A40" s="65">
        <v>4163</v>
      </c>
      <c r="B40" s="66" t="s">
        <v>284</v>
      </c>
      <c r="C40" s="69">
        <v>24456.95</v>
      </c>
      <c r="D40" s="66"/>
      <c r="E40" s="64"/>
    </row>
    <row r="41" spans="1:5" x14ac:dyDescent="0.2">
      <c r="A41" s="65">
        <v>4164</v>
      </c>
      <c r="B41" s="66" t="s">
        <v>285</v>
      </c>
      <c r="C41" s="69">
        <v>163804.9</v>
      </c>
      <c r="D41" s="66"/>
      <c r="E41" s="64"/>
    </row>
    <row r="42" spans="1:5" x14ac:dyDescent="0.2">
      <c r="A42" s="65">
        <v>4165</v>
      </c>
      <c r="B42" s="66" t="s">
        <v>286</v>
      </c>
      <c r="C42" s="69">
        <v>0</v>
      </c>
      <c r="D42" s="66"/>
      <c r="E42" s="64"/>
    </row>
    <row r="43" spans="1:5" ht="22.5" x14ac:dyDescent="0.2">
      <c r="A43" s="65">
        <v>4166</v>
      </c>
      <c r="B43" s="67" t="s">
        <v>287</v>
      </c>
      <c r="C43" s="69">
        <v>0</v>
      </c>
      <c r="D43" s="66"/>
      <c r="E43" s="64"/>
    </row>
    <row r="44" spans="1:5" x14ac:dyDescent="0.2">
      <c r="A44" s="65">
        <v>4168</v>
      </c>
      <c r="B44" s="66" t="s">
        <v>288</v>
      </c>
      <c r="C44" s="69">
        <v>0</v>
      </c>
      <c r="D44" s="66"/>
      <c r="E44" s="64"/>
    </row>
    <row r="45" spans="1:5" x14ac:dyDescent="0.2">
      <c r="A45" s="65">
        <v>4169</v>
      </c>
      <c r="B45" s="66" t="s">
        <v>289</v>
      </c>
      <c r="C45" s="69">
        <v>1832319.05</v>
      </c>
      <c r="D45" s="66"/>
      <c r="E45" s="64"/>
    </row>
    <row r="46" spans="1:5" x14ac:dyDescent="0.2">
      <c r="A46" s="65">
        <v>4170</v>
      </c>
      <c r="B46" s="66" t="s">
        <v>649</v>
      </c>
      <c r="C46" s="69">
        <f>SUM(C47:C54)</f>
        <v>0</v>
      </c>
      <c r="D46" s="66"/>
      <c r="E46" s="64"/>
    </row>
    <row r="47" spans="1:5" x14ac:dyDescent="0.2">
      <c r="A47" s="65">
        <v>4171</v>
      </c>
      <c r="B47" s="66" t="s">
        <v>290</v>
      </c>
      <c r="C47" s="69">
        <v>0</v>
      </c>
      <c r="D47" s="66"/>
      <c r="E47" s="64"/>
    </row>
    <row r="48" spans="1:5" x14ac:dyDescent="0.2">
      <c r="A48" s="65">
        <v>4172</v>
      </c>
      <c r="B48" s="66" t="s">
        <v>291</v>
      </c>
      <c r="C48" s="69">
        <v>0</v>
      </c>
      <c r="D48" s="66"/>
      <c r="E48" s="64"/>
    </row>
    <row r="49" spans="1:5" ht="22.5" x14ac:dyDescent="0.2">
      <c r="A49" s="65">
        <v>4173</v>
      </c>
      <c r="B49" s="67" t="s">
        <v>292</v>
      </c>
      <c r="C49" s="69">
        <v>0</v>
      </c>
      <c r="D49" s="66"/>
      <c r="E49" s="64"/>
    </row>
    <row r="50" spans="1:5" ht="22.5" x14ac:dyDescent="0.2">
      <c r="A50" s="65">
        <v>4174</v>
      </c>
      <c r="B50" s="67" t="s">
        <v>293</v>
      </c>
      <c r="C50" s="69">
        <v>0</v>
      </c>
      <c r="D50" s="66"/>
      <c r="E50" s="64"/>
    </row>
    <row r="51" spans="1:5" ht="22.5" x14ac:dyDescent="0.2">
      <c r="A51" s="65">
        <v>4175</v>
      </c>
      <c r="B51" s="67" t="s">
        <v>294</v>
      </c>
      <c r="C51" s="69">
        <v>0</v>
      </c>
      <c r="D51" s="66"/>
      <c r="E51" s="64"/>
    </row>
    <row r="52" spans="1:5" ht="22.5" x14ac:dyDescent="0.2">
      <c r="A52" s="65">
        <v>4176</v>
      </c>
      <c r="B52" s="67" t="s">
        <v>295</v>
      </c>
      <c r="C52" s="69">
        <v>0</v>
      </c>
      <c r="D52" s="66"/>
      <c r="E52" s="64"/>
    </row>
    <row r="53" spans="1:5" ht="22.5" x14ac:dyDescent="0.2">
      <c r="A53" s="65">
        <v>4177</v>
      </c>
      <c r="B53" s="67" t="s">
        <v>296</v>
      </c>
      <c r="C53" s="69">
        <v>0</v>
      </c>
      <c r="D53" s="66"/>
      <c r="E53" s="64"/>
    </row>
    <row r="54" spans="1:5" ht="22.5" x14ac:dyDescent="0.2">
      <c r="A54" s="65">
        <v>4178</v>
      </c>
      <c r="B54" s="67" t="s">
        <v>297</v>
      </c>
      <c r="C54" s="69">
        <v>0</v>
      </c>
      <c r="D54" s="66"/>
      <c r="E54" s="64"/>
    </row>
    <row r="55" spans="1:5" x14ac:dyDescent="0.2">
      <c r="A55" s="65"/>
      <c r="B55" s="67"/>
      <c r="C55" s="69"/>
      <c r="D55" s="66"/>
      <c r="E55" s="64"/>
    </row>
    <row r="56" spans="1:5" x14ac:dyDescent="0.2">
      <c r="A56" s="62" t="s">
        <v>298</v>
      </c>
      <c r="B56" s="62"/>
      <c r="C56" s="62"/>
      <c r="D56" s="62"/>
      <c r="E56" s="62"/>
    </row>
    <row r="57" spans="1:5" x14ac:dyDescent="0.2">
      <c r="A57" s="63" t="s">
        <v>68</v>
      </c>
      <c r="B57" s="63" t="s">
        <v>69</v>
      </c>
      <c r="C57" s="63" t="s">
        <v>70</v>
      </c>
      <c r="D57" s="63" t="s">
        <v>253</v>
      </c>
      <c r="E57" s="63"/>
    </row>
    <row r="58" spans="1:5" ht="33.75" x14ac:dyDescent="0.2">
      <c r="A58" s="65">
        <v>4200</v>
      </c>
      <c r="B58" s="67" t="s">
        <v>299</v>
      </c>
      <c r="C58" s="69">
        <f>+C59+C65</f>
        <v>292243027.25</v>
      </c>
      <c r="D58" s="66"/>
      <c r="E58" s="64"/>
    </row>
    <row r="59" spans="1:5" ht="22.5" x14ac:dyDescent="0.2">
      <c r="A59" s="65">
        <v>4210</v>
      </c>
      <c r="B59" s="67" t="s">
        <v>300</v>
      </c>
      <c r="C59" s="69">
        <f>SUM(C60:C64)</f>
        <v>230458628.09999999</v>
      </c>
      <c r="D59" s="66"/>
      <c r="E59" s="64"/>
    </row>
    <row r="60" spans="1:5" x14ac:dyDescent="0.2">
      <c r="A60" s="65">
        <v>4211</v>
      </c>
      <c r="B60" s="66" t="s">
        <v>301</v>
      </c>
      <c r="C60" s="69">
        <v>145866343.37</v>
      </c>
      <c r="D60" s="66"/>
      <c r="E60" s="64"/>
    </row>
    <row r="61" spans="1:5" x14ac:dyDescent="0.2">
      <c r="A61" s="65">
        <v>4212</v>
      </c>
      <c r="B61" s="66" t="s">
        <v>302</v>
      </c>
      <c r="C61" s="69">
        <v>81963936.640000001</v>
      </c>
      <c r="D61" s="66"/>
      <c r="E61" s="64"/>
    </row>
    <row r="62" spans="1:5" x14ac:dyDescent="0.2">
      <c r="A62" s="65">
        <v>4213</v>
      </c>
      <c r="B62" s="66" t="s">
        <v>303</v>
      </c>
      <c r="C62" s="69">
        <v>0</v>
      </c>
      <c r="D62" s="66"/>
      <c r="E62" s="64"/>
    </row>
    <row r="63" spans="1:5" x14ac:dyDescent="0.2">
      <c r="A63" s="65">
        <v>4214</v>
      </c>
      <c r="B63" s="66" t="s">
        <v>304</v>
      </c>
      <c r="C63" s="69">
        <v>2628348.09</v>
      </c>
      <c r="D63" s="66"/>
      <c r="E63" s="64"/>
    </row>
    <row r="64" spans="1:5" x14ac:dyDescent="0.2">
      <c r="A64" s="65">
        <v>4215</v>
      </c>
      <c r="B64" s="66" t="s">
        <v>305</v>
      </c>
      <c r="C64" s="69">
        <v>0</v>
      </c>
      <c r="D64" s="66"/>
      <c r="E64" s="64"/>
    </row>
    <row r="65" spans="1:5" x14ac:dyDescent="0.2">
      <c r="A65" s="65">
        <v>4220</v>
      </c>
      <c r="B65" s="66" t="s">
        <v>306</v>
      </c>
      <c r="C65" s="69">
        <f>SUM(C66:C69)</f>
        <v>61784399.149999999</v>
      </c>
      <c r="D65" s="66"/>
      <c r="E65" s="64"/>
    </row>
    <row r="66" spans="1:5" x14ac:dyDescent="0.2">
      <c r="A66" s="65">
        <v>4221</v>
      </c>
      <c r="B66" s="66" t="s">
        <v>307</v>
      </c>
      <c r="C66" s="69">
        <v>61784399.149999999</v>
      </c>
      <c r="D66" s="66"/>
      <c r="E66" s="64"/>
    </row>
    <row r="67" spans="1:5" x14ac:dyDescent="0.2">
      <c r="A67" s="65">
        <v>4223</v>
      </c>
      <c r="B67" s="66" t="s">
        <v>308</v>
      </c>
      <c r="C67" s="69">
        <v>0</v>
      </c>
      <c r="D67" s="66"/>
      <c r="E67" s="64"/>
    </row>
    <row r="68" spans="1:5" x14ac:dyDescent="0.2">
      <c r="A68" s="65">
        <v>4225</v>
      </c>
      <c r="B68" s="66" t="s">
        <v>309</v>
      </c>
      <c r="C68" s="69">
        <v>0</v>
      </c>
      <c r="D68" s="66"/>
      <c r="E68" s="64"/>
    </row>
    <row r="69" spans="1:5" x14ac:dyDescent="0.2">
      <c r="A69" s="65">
        <v>4227</v>
      </c>
      <c r="B69" s="66" t="s">
        <v>310</v>
      </c>
      <c r="C69" s="69">
        <v>0</v>
      </c>
      <c r="D69" s="66"/>
      <c r="E69" s="64"/>
    </row>
    <row r="70" spans="1:5" x14ac:dyDescent="0.2">
      <c r="A70" s="64"/>
      <c r="B70" s="64"/>
      <c r="C70" s="64"/>
      <c r="D70" s="64"/>
      <c r="E70" s="64"/>
    </row>
    <row r="71" spans="1:5" x14ac:dyDescent="0.2">
      <c r="A71" s="62" t="s">
        <v>311</v>
      </c>
      <c r="B71" s="62"/>
      <c r="C71" s="62"/>
      <c r="D71" s="62"/>
      <c r="E71" s="62"/>
    </row>
    <row r="72" spans="1:5" x14ac:dyDescent="0.2">
      <c r="A72" s="63" t="s">
        <v>68</v>
      </c>
      <c r="B72" s="63" t="s">
        <v>69</v>
      </c>
      <c r="C72" s="63" t="s">
        <v>70</v>
      </c>
      <c r="D72" s="63" t="s">
        <v>182</v>
      </c>
      <c r="E72" s="63" t="s">
        <v>85</v>
      </c>
    </row>
    <row r="73" spans="1:5" x14ac:dyDescent="0.2">
      <c r="A73" s="68">
        <v>4300</v>
      </c>
      <c r="B73" s="66" t="s">
        <v>43</v>
      </c>
      <c r="C73" s="69">
        <f>C74+C77+C83+C85+C87</f>
        <v>0</v>
      </c>
      <c r="D73" s="66"/>
      <c r="E73" s="66"/>
    </row>
    <row r="74" spans="1:5" x14ac:dyDescent="0.2">
      <c r="A74" s="68">
        <v>4310</v>
      </c>
      <c r="B74" s="66" t="s">
        <v>312</v>
      </c>
      <c r="C74" s="69">
        <f>SUM(C75:C76)</f>
        <v>0</v>
      </c>
      <c r="D74" s="66"/>
      <c r="E74" s="66"/>
    </row>
    <row r="75" spans="1:5" x14ac:dyDescent="0.2">
      <c r="A75" s="68">
        <v>4311</v>
      </c>
      <c r="B75" s="66" t="s">
        <v>313</v>
      </c>
      <c r="C75" s="69">
        <v>0</v>
      </c>
      <c r="D75" s="66"/>
      <c r="E75" s="66"/>
    </row>
    <row r="76" spans="1:5" x14ac:dyDescent="0.2">
      <c r="A76" s="68">
        <v>4319</v>
      </c>
      <c r="B76" s="66" t="s">
        <v>314</v>
      </c>
      <c r="C76" s="69">
        <v>0</v>
      </c>
      <c r="D76" s="66"/>
      <c r="E76" s="66"/>
    </row>
    <row r="77" spans="1:5" x14ac:dyDescent="0.2">
      <c r="A77" s="68">
        <v>4320</v>
      </c>
      <c r="B77" s="66" t="s">
        <v>315</v>
      </c>
      <c r="C77" s="69">
        <f>SUM(C78:C82)</f>
        <v>0</v>
      </c>
      <c r="D77" s="66"/>
      <c r="E77" s="66"/>
    </row>
    <row r="78" spans="1:5" x14ac:dyDescent="0.2">
      <c r="A78" s="68">
        <v>4321</v>
      </c>
      <c r="B78" s="66" t="s">
        <v>316</v>
      </c>
      <c r="C78" s="69">
        <v>0</v>
      </c>
      <c r="D78" s="66"/>
      <c r="E78" s="66"/>
    </row>
    <row r="79" spans="1:5" x14ac:dyDescent="0.2">
      <c r="A79" s="68">
        <v>4322</v>
      </c>
      <c r="B79" s="66" t="s">
        <v>317</v>
      </c>
      <c r="C79" s="69">
        <v>0</v>
      </c>
      <c r="D79" s="66"/>
      <c r="E79" s="66"/>
    </row>
    <row r="80" spans="1:5" x14ac:dyDescent="0.2">
      <c r="A80" s="68">
        <v>4323</v>
      </c>
      <c r="B80" s="66" t="s">
        <v>318</v>
      </c>
      <c r="C80" s="69">
        <v>0</v>
      </c>
      <c r="D80" s="66"/>
      <c r="E80" s="66"/>
    </row>
    <row r="81" spans="1:5" x14ac:dyDescent="0.2">
      <c r="A81" s="68">
        <v>4324</v>
      </c>
      <c r="B81" s="66" t="s">
        <v>319</v>
      </c>
      <c r="C81" s="69">
        <v>0</v>
      </c>
      <c r="D81" s="66"/>
      <c r="E81" s="66"/>
    </row>
    <row r="82" spans="1:5" x14ac:dyDescent="0.2">
      <c r="A82" s="68">
        <v>4325</v>
      </c>
      <c r="B82" s="66" t="s">
        <v>320</v>
      </c>
      <c r="C82" s="69">
        <v>0</v>
      </c>
      <c r="D82" s="66"/>
      <c r="E82" s="66"/>
    </row>
    <row r="83" spans="1:5" x14ac:dyDescent="0.2">
      <c r="A83" s="68">
        <v>4330</v>
      </c>
      <c r="B83" s="66" t="s">
        <v>321</v>
      </c>
      <c r="C83" s="69">
        <f>SUM(C84)</f>
        <v>0</v>
      </c>
      <c r="D83" s="66"/>
      <c r="E83" s="66"/>
    </row>
    <row r="84" spans="1:5" x14ac:dyDescent="0.2">
      <c r="A84" s="68">
        <v>4331</v>
      </c>
      <c r="B84" s="66" t="s">
        <v>321</v>
      </c>
      <c r="C84" s="69">
        <v>0</v>
      </c>
      <c r="D84" s="66"/>
      <c r="E84" s="66"/>
    </row>
    <row r="85" spans="1:5" x14ac:dyDescent="0.2">
      <c r="A85" s="68">
        <v>4340</v>
      </c>
      <c r="B85" s="66" t="s">
        <v>322</v>
      </c>
      <c r="C85" s="69">
        <f>SUM(C86)</f>
        <v>0</v>
      </c>
      <c r="D85" s="66"/>
      <c r="E85" s="66"/>
    </row>
    <row r="86" spans="1:5" x14ac:dyDescent="0.2">
      <c r="A86" s="68">
        <v>4341</v>
      </c>
      <c r="B86" s="66" t="s">
        <v>322</v>
      </c>
      <c r="C86" s="69">
        <v>0</v>
      </c>
      <c r="D86" s="66"/>
      <c r="E86" s="66"/>
    </row>
    <row r="87" spans="1:5" x14ac:dyDescent="0.2">
      <c r="A87" s="68">
        <v>4390</v>
      </c>
      <c r="B87" s="66" t="s">
        <v>323</v>
      </c>
      <c r="C87" s="69">
        <f>SUM(C88:C94)</f>
        <v>0</v>
      </c>
      <c r="D87" s="66"/>
      <c r="E87" s="66"/>
    </row>
    <row r="88" spans="1:5" x14ac:dyDescent="0.2">
      <c r="A88" s="68">
        <v>4392</v>
      </c>
      <c r="B88" s="66" t="s">
        <v>324</v>
      </c>
      <c r="C88" s="69">
        <v>0</v>
      </c>
      <c r="D88" s="66"/>
      <c r="E88" s="66"/>
    </row>
    <row r="89" spans="1:5" x14ac:dyDescent="0.2">
      <c r="A89" s="68">
        <v>4393</v>
      </c>
      <c r="B89" s="66" t="s">
        <v>325</v>
      </c>
      <c r="C89" s="69">
        <v>0</v>
      </c>
      <c r="D89" s="66"/>
      <c r="E89" s="66"/>
    </row>
    <row r="90" spans="1:5" x14ac:dyDescent="0.2">
      <c r="A90" s="68">
        <v>4394</v>
      </c>
      <c r="B90" s="66" t="s">
        <v>326</v>
      </c>
      <c r="C90" s="69">
        <v>0</v>
      </c>
      <c r="D90" s="66"/>
      <c r="E90" s="66"/>
    </row>
    <row r="91" spans="1:5" x14ac:dyDescent="0.2">
      <c r="A91" s="68">
        <v>4395</v>
      </c>
      <c r="B91" s="66" t="s">
        <v>327</v>
      </c>
      <c r="C91" s="69">
        <v>0</v>
      </c>
      <c r="D91" s="66"/>
      <c r="E91" s="66"/>
    </row>
    <row r="92" spans="1:5" x14ac:dyDescent="0.2">
      <c r="A92" s="68">
        <v>4396</v>
      </c>
      <c r="B92" s="66" t="s">
        <v>328</v>
      </c>
      <c r="C92" s="69">
        <v>0</v>
      </c>
      <c r="D92" s="66"/>
      <c r="E92" s="66"/>
    </row>
    <row r="93" spans="1:5" x14ac:dyDescent="0.2">
      <c r="A93" s="68">
        <v>4397</v>
      </c>
      <c r="B93" s="66" t="s">
        <v>329</v>
      </c>
      <c r="C93" s="69">
        <v>0</v>
      </c>
      <c r="D93" s="66"/>
      <c r="E93" s="66"/>
    </row>
    <row r="94" spans="1:5" x14ac:dyDescent="0.2">
      <c r="A94" s="68">
        <v>4399</v>
      </c>
      <c r="B94" s="66" t="s">
        <v>323</v>
      </c>
      <c r="C94" s="69">
        <v>0</v>
      </c>
      <c r="D94" s="66"/>
      <c r="E94" s="66"/>
    </row>
    <row r="95" spans="1:5" x14ac:dyDescent="0.2">
      <c r="A95" s="64"/>
      <c r="B95" s="64"/>
      <c r="C95" s="64"/>
      <c r="D95" s="64"/>
      <c r="E95" s="64"/>
    </row>
    <row r="96" spans="1:5" x14ac:dyDescent="0.2">
      <c r="A96" s="62" t="s">
        <v>330</v>
      </c>
      <c r="B96" s="62"/>
      <c r="C96" s="62"/>
      <c r="D96" s="62"/>
      <c r="E96" s="62"/>
    </row>
    <row r="97" spans="1:5" x14ac:dyDescent="0.2">
      <c r="A97" s="63" t="s">
        <v>68</v>
      </c>
      <c r="B97" s="63" t="s">
        <v>69</v>
      </c>
      <c r="C97" s="63" t="s">
        <v>70</v>
      </c>
      <c r="D97" s="63" t="s">
        <v>331</v>
      </c>
      <c r="E97" s="63" t="s">
        <v>85</v>
      </c>
    </row>
    <row r="98" spans="1:5" x14ac:dyDescent="0.2">
      <c r="A98" s="68">
        <v>5000</v>
      </c>
      <c r="B98" s="66" t="s">
        <v>45</v>
      </c>
      <c r="C98" s="69">
        <f>C99+C127+C160+C170+C185+C214</f>
        <v>286341895.42000008</v>
      </c>
      <c r="D98" s="70">
        <v>1</v>
      </c>
      <c r="E98" s="66"/>
    </row>
    <row r="99" spans="1:5" x14ac:dyDescent="0.2">
      <c r="A99" s="68">
        <v>5100</v>
      </c>
      <c r="B99" s="66" t="s">
        <v>332</v>
      </c>
      <c r="C99" s="69">
        <f>C100+C107+C117</f>
        <v>174057546.60000002</v>
      </c>
      <c r="D99" s="70">
        <f>C99/$C$98</f>
        <v>0.60786615365766228</v>
      </c>
      <c r="E99" s="66"/>
    </row>
    <row r="100" spans="1:5" x14ac:dyDescent="0.2">
      <c r="A100" s="68">
        <v>5110</v>
      </c>
      <c r="B100" s="66" t="s">
        <v>333</v>
      </c>
      <c r="C100" s="69">
        <f>SUM(C101:C106)</f>
        <v>100710151.27000001</v>
      </c>
      <c r="D100" s="70">
        <f t="shared" ref="D100:D163" si="0">C100/$C$98</f>
        <v>0.35171294484266979</v>
      </c>
      <c r="E100" s="66"/>
    </row>
    <row r="101" spans="1:5" x14ac:dyDescent="0.2">
      <c r="A101" s="68">
        <v>5111</v>
      </c>
      <c r="B101" s="66" t="s">
        <v>334</v>
      </c>
      <c r="C101" s="69">
        <v>79313022.609999999</v>
      </c>
      <c r="D101" s="70">
        <f t="shared" si="0"/>
        <v>0.27698713977451805</v>
      </c>
      <c r="E101" s="66"/>
    </row>
    <row r="102" spans="1:5" x14ac:dyDescent="0.2">
      <c r="A102" s="68">
        <v>5112</v>
      </c>
      <c r="B102" s="66" t="s">
        <v>335</v>
      </c>
      <c r="C102" s="69">
        <v>0</v>
      </c>
      <c r="D102" s="70">
        <f t="shared" si="0"/>
        <v>0</v>
      </c>
      <c r="E102" s="66"/>
    </row>
    <row r="103" spans="1:5" x14ac:dyDescent="0.2">
      <c r="A103" s="68">
        <v>5113</v>
      </c>
      <c r="B103" s="66" t="s">
        <v>336</v>
      </c>
      <c r="C103" s="69">
        <v>12569186.699999999</v>
      </c>
      <c r="D103" s="70">
        <f t="shared" si="0"/>
        <v>4.3895730597032577E-2</v>
      </c>
      <c r="E103" s="66"/>
    </row>
    <row r="104" spans="1:5" x14ac:dyDescent="0.2">
      <c r="A104" s="68">
        <v>5114</v>
      </c>
      <c r="B104" s="66" t="s">
        <v>337</v>
      </c>
      <c r="C104" s="69">
        <v>589999.65</v>
      </c>
      <c r="D104" s="70">
        <f t="shared" si="0"/>
        <v>2.0604726707372017E-3</v>
      </c>
      <c r="E104" s="66"/>
    </row>
    <row r="105" spans="1:5" x14ac:dyDescent="0.2">
      <c r="A105" s="68">
        <v>5115</v>
      </c>
      <c r="B105" s="66" t="s">
        <v>338</v>
      </c>
      <c r="C105" s="69">
        <v>8237942.3099999996</v>
      </c>
      <c r="D105" s="70">
        <f t="shared" si="0"/>
        <v>2.8769601800381898E-2</v>
      </c>
      <c r="E105" s="66"/>
    </row>
    <row r="106" spans="1:5" x14ac:dyDescent="0.2">
      <c r="A106" s="68">
        <v>5116</v>
      </c>
      <c r="B106" s="66" t="s">
        <v>339</v>
      </c>
      <c r="C106" s="69">
        <v>0</v>
      </c>
      <c r="D106" s="70">
        <f t="shared" si="0"/>
        <v>0</v>
      </c>
      <c r="E106" s="66"/>
    </row>
    <row r="107" spans="1:5" x14ac:dyDescent="0.2">
      <c r="A107" s="68">
        <v>5120</v>
      </c>
      <c r="B107" s="66" t="s">
        <v>340</v>
      </c>
      <c r="C107" s="69">
        <f>SUM(C108:C116)</f>
        <v>23783537.279999997</v>
      </c>
      <c r="D107" s="70">
        <f t="shared" si="0"/>
        <v>8.3059928220125881E-2</v>
      </c>
      <c r="E107" s="66"/>
    </row>
    <row r="108" spans="1:5" x14ac:dyDescent="0.2">
      <c r="A108" s="68">
        <v>5121</v>
      </c>
      <c r="B108" s="66" t="s">
        <v>341</v>
      </c>
      <c r="C108" s="69">
        <v>1469624.95</v>
      </c>
      <c r="D108" s="70">
        <f t="shared" si="0"/>
        <v>5.1324132916155561E-3</v>
      </c>
      <c r="E108" s="66"/>
    </row>
    <row r="109" spans="1:5" x14ac:dyDescent="0.2">
      <c r="A109" s="68">
        <v>5122</v>
      </c>
      <c r="B109" s="66" t="s">
        <v>342</v>
      </c>
      <c r="C109" s="69">
        <v>446730.91</v>
      </c>
      <c r="D109" s="70">
        <f t="shared" si="0"/>
        <v>1.5601311479228172E-3</v>
      </c>
      <c r="E109" s="66"/>
    </row>
    <row r="110" spans="1:5" x14ac:dyDescent="0.2">
      <c r="A110" s="68">
        <v>5123</v>
      </c>
      <c r="B110" s="66" t="s">
        <v>343</v>
      </c>
      <c r="C110" s="69">
        <v>0</v>
      </c>
      <c r="D110" s="70">
        <f t="shared" si="0"/>
        <v>0</v>
      </c>
      <c r="E110" s="66"/>
    </row>
    <row r="111" spans="1:5" x14ac:dyDescent="0.2">
      <c r="A111" s="68">
        <v>5124</v>
      </c>
      <c r="B111" s="66" t="s">
        <v>344</v>
      </c>
      <c r="C111" s="69">
        <v>4522952.43</v>
      </c>
      <c r="D111" s="70">
        <f t="shared" si="0"/>
        <v>1.5795636273783237E-2</v>
      </c>
      <c r="E111" s="66"/>
    </row>
    <row r="112" spans="1:5" x14ac:dyDescent="0.2">
      <c r="A112" s="68">
        <v>5125</v>
      </c>
      <c r="B112" s="66" t="s">
        <v>345</v>
      </c>
      <c r="C112" s="69">
        <v>3638694.11</v>
      </c>
      <c r="D112" s="70">
        <f t="shared" si="0"/>
        <v>1.2707515624504903E-2</v>
      </c>
      <c r="E112" s="66"/>
    </row>
    <row r="113" spans="1:5" x14ac:dyDescent="0.2">
      <c r="A113" s="68">
        <v>5126</v>
      </c>
      <c r="B113" s="66" t="s">
        <v>346</v>
      </c>
      <c r="C113" s="69">
        <v>9923751.1600000001</v>
      </c>
      <c r="D113" s="70">
        <f t="shared" si="0"/>
        <v>3.4657000315807984E-2</v>
      </c>
      <c r="E113" s="66"/>
    </row>
    <row r="114" spans="1:5" x14ac:dyDescent="0.2">
      <c r="A114" s="68">
        <v>5127</v>
      </c>
      <c r="B114" s="66" t="s">
        <v>347</v>
      </c>
      <c r="C114" s="69">
        <v>1272552.32</v>
      </c>
      <c r="D114" s="70">
        <f t="shared" si="0"/>
        <v>4.4441709032254882E-3</v>
      </c>
      <c r="E114" s="66"/>
    </row>
    <row r="115" spans="1:5" x14ac:dyDescent="0.2">
      <c r="A115" s="68">
        <v>5128</v>
      </c>
      <c r="B115" s="66" t="s">
        <v>348</v>
      </c>
      <c r="C115" s="69">
        <v>176164.61</v>
      </c>
      <c r="D115" s="70">
        <f t="shared" si="0"/>
        <v>6.1522471149953642E-4</v>
      </c>
      <c r="E115" s="66"/>
    </row>
    <row r="116" spans="1:5" x14ac:dyDescent="0.2">
      <c r="A116" s="68">
        <v>5129</v>
      </c>
      <c r="B116" s="66" t="s">
        <v>349</v>
      </c>
      <c r="C116" s="69">
        <v>2333066.79</v>
      </c>
      <c r="D116" s="70">
        <f t="shared" si="0"/>
        <v>8.147835951766361E-3</v>
      </c>
      <c r="E116" s="66"/>
    </row>
    <row r="117" spans="1:5" x14ac:dyDescent="0.2">
      <c r="A117" s="68">
        <v>5130</v>
      </c>
      <c r="B117" s="66" t="s">
        <v>350</v>
      </c>
      <c r="C117" s="69">
        <f>SUM(C118:C126)</f>
        <v>49563858.049999997</v>
      </c>
      <c r="D117" s="70">
        <f t="shared" si="0"/>
        <v>0.17309328059486651</v>
      </c>
      <c r="E117" s="66"/>
    </row>
    <row r="118" spans="1:5" x14ac:dyDescent="0.2">
      <c r="A118" s="68">
        <v>5131</v>
      </c>
      <c r="B118" s="66" t="s">
        <v>351</v>
      </c>
      <c r="C118" s="69">
        <v>10149204.720000001</v>
      </c>
      <c r="D118" s="70">
        <f t="shared" si="0"/>
        <v>3.5444358238648131E-2</v>
      </c>
      <c r="E118" s="66"/>
    </row>
    <row r="119" spans="1:5" x14ac:dyDescent="0.2">
      <c r="A119" s="68">
        <v>5132</v>
      </c>
      <c r="B119" s="66" t="s">
        <v>352</v>
      </c>
      <c r="C119" s="69">
        <v>698904.15</v>
      </c>
      <c r="D119" s="70">
        <f t="shared" si="0"/>
        <v>2.440802974272635E-3</v>
      </c>
      <c r="E119" s="66"/>
    </row>
    <row r="120" spans="1:5" x14ac:dyDescent="0.2">
      <c r="A120" s="68">
        <v>5133</v>
      </c>
      <c r="B120" s="66" t="s">
        <v>353</v>
      </c>
      <c r="C120" s="69">
        <v>4193230.11</v>
      </c>
      <c r="D120" s="70">
        <f t="shared" si="0"/>
        <v>1.4644137574941526E-2</v>
      </c>
      <c r="E120" s="66"/>
    </row>
    <row r="121" spans="1:5" x14ac:dyDescent="0.2">
      <c r="A121" s="68">
        <v>5134</v>
      </c>
      <c r="B121" s="66" t="s">
        <v>354</v>
      </c>
      <c r="C121" s="69">
        <v>1462681.45</v>
      </c>
      <c r="D121" s="70">
        <f t="shared" si="0"/>
        <v>5.1081643077572373E-3</v>
      </c>
      <c r="E121" s="66"/>
    </row>
    <row r="122" spans="1:5" x14ac:dyDescent="0.2">
      <c r="A122" s="68">
        <v>5135</v>
      </c>
      <c r="B122" s="66" t="s">
        <v>355</v>
      </c>
      <c r="C122" s="69">
        <v>5194711.33</v>
      </c>
      <c r="D122" s="70">
        <f t="shared" si="0"/>
        <v>1.8141639114250152E-2</v>
      </c>
      <c r="E122" s="66"/>
    </row>
    <row r="123" spans="1:5" x14ac:dyDescent="0.2">
      <c r="A123" s="68">
        <v>5136</v>
      </c>
      <c r="B123" s="66" t="s">
        <v>356</v>
      </c>
      <c r="C123" s="69">
        <v>1294433.94</v>
      </c>
      <c r="D123" s="70">
        <f t="shared" si="0"/>
        <v>4.5205887112724193E-3</v>
      </c>
      <c r="E123" s="66"/>
    </row>
    <row r="124" spans="1:5" x14ac:dyDescent="0.2">
      <c r="A124" s="68">
        <v>5137</v>
      </c>
      <c r="B124" s="66" t="s">
        <v>357</v>
      </c>
      <c r="C124" s="69">
        <v>1026694.06</v>
      </c>
      <c r="D124" s="70">
        <f t="shared" si="0"/>
        <v>3.5855530623420213E-3</v>
      </c>
      <c r="E124" s="66"/>
    </row>
    <row r="125" spans="1:5" x14ac:dyDescent="0.2">
      <c r="A125" s="68">
        <v>5138</v>
      </c>
      <c r="B125" s="66" t="s">
        <v>358</v>
      </c>
      <c r="C125" s="69">
        <v>20596831.510000002</v>
      </c>
      <c r="D125" s="70">
        <f t="shared" si="0"/>
        <v>7.1930904416865074E-2</v>
      </c>
      <c r="E125" s="66"/>
    </row>
    <row r="126" spans="1:5" x14ac:dyDescent="0.2">
      <c r="A126" s="68">
        <v>5139</v>
      </c>
      <c r="B126" s="66" t="s">
        <v>359</v>
      </c>
      <c r="C126" s="69">
        <v>4947166.78</v>
      </c>
      <c r="D126" s="70">
        <f t="shared" si="0"/>
        <v>1.727713219451734E-2</v>
      </c>
      <c r="E126" s="66"/>
    </row>
    <row r="127" spans="1:5" x14ac:dyDescent="0.2">
      <c r="A127" s="68">
        <v>5200</v>
      </c>
      <c r="B127" s="66" t="s">
        <v>360</v>
      </c>
      <c r="C127" s="69">
        <f>C128+C131+C134+C137+C142+C146+C149+C151+C157</f>
        <v>58872126.730000004</v>
      </c>
      <c r="D127" s="70">
        <f t="shared" si="0"/>
        <v>0.2056008138230965</v>
      </c>
      <c r="E127" s="66"/>
    </row>
    <row r="128" spans="1:5" x14ac:dyDescent="0.2">
      <c r="A128" s="68">
        <v>5210</v>
      </c>
      <c r="B128" s="66" t="s">
        <v>361</v>
      </c>
      <c r="C128" s="69">
        <f>SUM(C129:C130)</f>
        <v>18483007.140000001</v>
      </c>
      <c r="D128" s="70">
        <f t="shared" si="0"/>
        <v>6.4548735045877687E-2</v>
      </c>
      <c r="E128" s="66"/>
    </row>
    <row r="129" spans="1:5" x14ac:dyDescent="0.2">
      <c r="A129" s="68">
        <v>5211</v>
      </c>
      <c r="B129" s="66" t="s">
        <v>362</v>
      </c>
      <c r="C129" s="69">
        <v>0</v>
      </c>
      <c r="D129" s="70">
        <f t="shared" si="0"/>
        <v>0</v>
      </c>
      <c r="E129" s="66"/>
    </row>
    <row r="130" spans="1:5" x14ac:dyDescent="0.2">
      <c r="A130" s="68">
        <v>5212</v>
      </c>
      <c r="B130" s="66" t="s">
        <v>363</v>
      </c>
      <c r="C130" s="69">
        <v>18483007.140000001</v>
      </c>
      <c r="D130" s="70">
        <f t="shared" si="0"/>
        <v>6.4548735045877687E-2</v>
      </c>
      <c r="E130" s="66"/>
    </row>
    <row r="131" spans="1:5" x14ac:dyDescent="0.2">
      <c r="A131" s="68">
        <v>5220</v>
      </c>
      <c r="B131" s="66" t="s">
        <v>364</v>
      </c>
      <c r="C131" s="69">
        <f>SUM(C132:C133)</f>
        <v>0</v>
      </c>
      <c r="D131" s="70">
        <f t="shared" si="0"/>
        <v>0</v>
      </c>
      <c r="E131" s="66"/>
    </row>
    <row r="132" spans="1:5" x14ac:dyDescent="0.2">
      <c r="A132" s="68">
        <v>5221</v>
      </c>
      <c r="B132" s="66" t="s">
        <v>365</v>
      </c>
      <c r="C132" s="69">
        <v>0</v>
      </c>
      <c r="D132" s="70">
        <f t="shared" si="0"/>
        <v>0</v>
      </c>
      <c r="E132" s="66"/>
    </row>
    <row r="133" spans="1:5" x14ac:dyDescent="0.2">
      <c r="A133" s="68">
        <v>5222</v>
      </c>
      <c r="B133" s="66" t="s">
        <v>366</v>
      </c>
      <c r="C133" s="69">
        <v>0</v>
      </c>
      <c r="D133" s="70">
        <f t="shared" si="0"/>
        <v>0</v>
      </c>
      <c r="E133" s="66"/>
    </row>
    <row r="134" spans="1:5" x14ac:dyDescent="0.2">
      <c r="A134" s="68">
        <v>5230</v>
      </c>
      <c r="B134" s="66" t="s">
        <v>308</v>
      </c>
      <c r="C134" s="69">
        <f>SUM(C135:C136)</f>
        <v>879753.5</v>
      </c>
      <c r="D134" s="70">
        <f t="shared" si="0"/>
        <v>3.0723883374090149E-3</v>
      </c>
      <c r="E134" s="66"/>
    </row>
    <row r="135" spans="1:5" x14ac:dyDescent="0.2">
      <c r="A135" s="68">
        <v>5231</v>
      </c>
      <c r="B135" s="66" t="s">
        <v>367</v>
      </c>
      <c r="C135" s="69">
        <v>879753.5</v>
      </c>
      <c r="D135" s="70">
        <f t="shared" si="0"/>
        <v>3.0723883374090149E-3</v>
      </c>
      <c r="E135" s="66"/>
    </row>
    <row r="136" spans="1:5" x14ac:dyDescent="0.2">
      <c r="A136" s="68">
        <v>5232</v>
      </c>
      <c r="B136" s="66" t="s">
        <v>368</v>
      </c>
      <c r="C136" s="69">
        <v>0</v>
      </c>
      <c r="D136" s="70">
        <f t="shared" si="0"/>
        <v>0</v>
      </c>
      <c r="E136" s="66"/>
    </row>
    <row r="137" spans="1:5" x14ac:dyDescent="0.2">
      <c r="A137" s="68">
        <v>5240</v>
      </c>
      <c r="B137" s="66" t="s">
        <v>369</v>
      </c>
      <c r="C137" s="69">
        <f>SUM(C138:C141)</f>
        <v>36050273.93</v>
      </c>
      <c r="D137" s="70">
        <f t="shared" si="0"/>
        <v>0.12589940384770534</v>
      </c>
      <c r="E137" s="66"/>
    </row>
    <row r="138" spans="1:5" x14ac:dyDescent="0.2">
      <c r="A138" s="68">
        <v>5241</v>
      </c>
      <c r="B138" s="66" t="s">
        <v>370</v>
      </c>
      <c r="C138" s="69">
        <v>31142090.82</v>
      </c>
      <c r="D138" s="70">
        <f t="shared" si="0"/>
        <v>0.10875841544012083</v>
      </c>
      <c r="E138" s="66"/>
    </row>
    <row r="139" spans="1:5" x14ac:dyDescent="0.2">
      <c r="A139" s="68">
        <v>5242</v>
      </c>
      <c r="B139" s="66" t="s">
        <v>371</v>
      </c>
      <c r="C139" s="69">
        <v>2248233.41</v>
      </c>
      <c r="D139" s="70">
        <f t="shared" si="0"/>
        <v>7.8515699098182616E-3</v>
      </c>
      <c r="E139" s="66"/>
    </row>
    <row r="140" spans="1:5" x14ac:dyDescent="0.2">
      <c r="A140" s="68">
        <v>5243</v>
      </c>
      <c r="B140" s="66" t="s">
        <v>372</v>
      </c>
      <c r="C140" s="69">
        <v>1727724.48</v>
      </c>
      <c r="D140" s="70">
        <f t="shared" si="0"/>
        <v>6.0337816702156393E-3</v>
      </c>
      <c r="E140" s="66"/>
    </row>
    <row r="141" spans="1:5" x14ac:dyDescent="0.2">
      <c r="A141" s="68">
        <v>5244</v>
      </c>
      <c r="B141" s="66" t="s">
        <v>373</v>
      </c>
      <c r="C141" s="69">
        <v>932225.22</v>
      </c>
      <c r="D141" s="70">
        <f t="shared" si="0"/>
        <v>3.2556368275506184E-3</v>
      </c>
      <c r="E141" s="66"/>
    </row>
    <row r="142" spans="1:5" x14ac:dyDescent="0.2">
      <c r="A142" s="68">
        <v>5250</v>
      </c>
      <c r="B142" s="66" t="s">
        <v>309</v>
      </c>
      <c r="C142" s="69">
        <f>SUM(C143:C145)</f>
        <v>3459092.16</v>
      </c>
      <c r="D142" s="70">
        <f t="shared" si="0"/>
        <v>1.2080286592104444E-2</v>
      </c>
      <c r="E142" s="66"/>
    </row>
    <row r="143" spans="1:5" x14ac:dyDescent="0.2">
      <c r="A143" s="68">
        <v>5251</v>
      </c>
      <c r="B143" s="66" t="s">
        <v>374</v>
      </c>
      <c r="C143" s="69">
        <v>0</v>
      </c>
      <c r="D143" s="70">
        <f t="shared" si="0"/>
        <v>0</v>
      </c>
      <c r="E143" s="66"/>
    </row>
    <row r="144" spans="1:5" x14ac:dyDescent="0.2">
      <c r="A144" s="68">
        <v>5252</v>
      </c>
      <c r="B144" s="66" t="s">
        <v>375</v>
      </c>
      <c r="C144" s="69">
        <v>3459092.16</v>
      </c>
      <c r="D144" s="70">
        <f t="shared" si="0"/>
        <v>1.2080286592104444E-2</v>
      </c>
      <c r="E144" s="66"/>
    </row>
    <row r="145" spans="1:5" x14ac:dyDescent="0.2">
      <c r="A145" s="68">
        <v>5259</v>
      </c>
      <c r="B145" s="66" t="s">
        <v>376</v>
      </c>
      <c r="C145" s="69">
        <v>0</v>
      </c>
      <c r="D145" s="70">
        <f t="shared" si="0"/>
        <v>0</v>
      </c>
      <c r="E145" s="66"/>
    </row>
    <row r="146" spans="1:5" x14ac:dyDescent="0.2">
      <c r="A146" s="68">
        <v>5260</v>
      </c>
      <c r="B146" s="66" t="s">
        <v>377</v>
      </c>
      <c r="C146" s="69">
        <f>SUM(C147:C148)</f>
        <v>0</v>
      </c>
      <c r="D146" s="70">
        <f t="shared" si="0"/>
        <v>0</v>
      </c>
      <c r="E146" s="66"/>
    </row>
    <row r="147" spans="1:5" x14ac:dyDescent="0.2">
      <c r="A147" s="68">
        <v>5261</v>
      </c>
      <c r="B147" s="66" t="s">
        <v>378</v>
      </c>
      <c r="C147" s="69">
        <v>0</v>
      </c>
      <c r="D147" s="70">
        <f t="shared" si="0"/>
        <v>0</v>
      </c>
      <c r="E147" s="66"/>
    </row>
    <row r="148" spans="1:5" x14ac:dyDescent="0.2">
      <c r="A148" s="68">
        <v>5262</v>
      </c>
      <c r="B148" s="66" t="s">
        <v>379</v>
      </c>
      <c r="C148" s="69">
        <v>0</v>
      </c>
      <c r="D148" s="70">
        <f t="shared" si="0"/>
        <v>0</v>
      </c>
      <c r="E148" s="66"/>
    </row>
    <row r="149" spans="1:5" x14ac:dyDescent="0.2">
      <c r="A149" s="68">
        <v>5270</v>
      </c>
      <c r="B149" s="66" t="s">
        <v>380</v>
      </c>
      <c r="C149" s="69">
        <f>SUM(C150)</f>
        <v>0</v>
      </c>
      <c r="D149" s="70">
        <f t="shared" si="0"/>
        <v>0</v>
      </c>
      <c r="E149" s="66"/>
    </row>
    <row r="150" spans="1:5" x14ac:dyDescent="0.2">
      <c r="A150" s="68">
        <v>5271</v>
      </c>
      <c r="B150" s="66" t="s">
        <v>381</v>
      </c>
      <c r="C150" s="69">
        <v>0</v>
      </c>
      <c r="D150" s="70">
        <f t="shared" si="0"/>
        <v>0</v>
      </c>
      <c r="E150" s="66"/>
    </row>
    <row r="151" spans="1:5" x14ac:dyDescent="0.2">
      <c r="A151" s="68">
        <v>5280</v>
      </c>
      <c r="B151" s="66" t="s">
        <v>382</v>
      </c>
      <c r="C151" s="69">
        <f>SUM(C152:C156)</f>
        <v>0</v>
      </c>
      <c r="D151" s="70">
        <f t="shared" si="0"/>
        <v>0</v>
      </c>
      <c r="E151" s="66"/>
    </row>
    <row r="152" spans="1:5" x14ac:dyDescent="0.2">
      <c r="A152" s="68">
        <v>5281</v>
      </c>
      <c r="B152" s="66" t="s">
        <v>383</v>
      </c>
      <c r="C152" s="69">
        <v>0</v>
      </c>
      <c r="D152" s="70">
        <f t="shared" si="0"/>
        <v>0</v>
      </c>
      <c r="E152" s="66"/>
    </row>
    <row r="153" spans="1:5" x14ac:dyDescent="0.2">
      <c r="A153" s="68">
        <v>5282</v>
      </c>
      <c r="B153" s="66" t="s">
        <v>384</v>
      </c>
      <c r="C153" s="69">
        <v>0</v>
      </c>
      <c r="D153" s="70">
        <f t="shared" si="0"/>
        <v>0</v>
      </c>
      <c r="E153" s="66"/>
    </row>
    <row r="154" spans="1:5" x14ac:dyDescent="0.2">
      <c r="A154" s="68">
        <v>5283</v>
      </c>
      <c r="B154" s="66" t="s">
        <v>385</v>
      </c>
      <c r="C154" s="69">
        <v>0</v>
      </c>
      <c r="D154" s="70">
        <f t="shared" si="0"/>
        <v>0</v>
      </c>
      <c r="E154" s="66"/>
    </row>
    <row r="155" spans="1:5" x14ac:dyDescent="0.2">
      <c r="A155" s="68">
        <v>5284</v>
      </c>
      <c r="B155" s="66" t="s">
        <v>386</v>
      </c>
      <c r="C155" s="69">
        <v>0</v>
      </c>
      <c r="D155" s="70">
        <f t="shared" si="0"/>
        <v>0</v>
      </c>
      <c r="E155" s="66"/>
    </row>
    <row r="156" spans="1:5" x14ac:dyDescent="0.2">
      <c r="A156" s="68">
        <v>5285</v>
      </c>
      <c r="B156" s="66" t="s">
        <v>387</v>
      </c>
      <c r="C156" s="69">
        <v>0</v>
      </c>
      <c r="D156" s="70">
        <f t="shared" si="0"/>
        <v>0</v>
      </c>
      <c r="E156" s="66"/>
    </row>
    <row r="157" spans="1:5" x14ac:dyDescent="0.2">
      <c r="A157" s="68">
        <v>5290</v>
      </c>
      <c r="B157" s="66" t="s">
        <v>388</v>
      </c>
      <c r="C157" s="69">
        <f>SUM(C158:C159)</f>
        <v>0</v>
      </c>
      <c r="D157" s="70">
        <f t="shared" si="0"/>
        <v>0</v>
      </c>
      <c r="E157" s="66"/>
    </row>
    <row r="158" spans="1:5" x14ac:dyDescent="0.2">
      <c r="A158" s="68">
        <v>5291</v>
      </c>
      <c r="B158" s="66" t="s">
        <v>389</v>
      </c>
      <c r="C158" s="69">
        <v>0</v>
      </c>
      <c r="D158" s="70">
        <f t="shared" si="0"/>
        <v>0</v>
      </c>
      <c r="E158" s="66"/>
    </row>
    <row r="159" spans="1:5" x14ac:dyDescent="0.2">
      <c r="A159" s="68">
        <v>5292</v>
      </c>
      <c r="B159" s="66" t="s">
        <v>390</v>
      </c>
      <c r="C159" s="69">
        <v>0</v>
      </c>
      <c r="D159" s="70">
        <f t="shared" si="0"/>
        <v>0</v>
      </c>
      <c r="E159" s="66"/>
    </row>
    <row r="160" spans="1:5" x14ac:dyDescent="0.2">
      <c r="A160" s="68">
        <v>5300</v>
      </c>
      <c r="B160" s="66" t="s">
        <v>391</v>
      </c>
      <c r="C160" s="69">
        <f>C161+C164+C167</f>
        <v>0</v>
      </c>
      <c r="D160" s="70">
        <f t="shared" si="0"/>
        <v>0</v>
      </c>
      <c r="E160" s="66"/>
    </row>
    <row r="161" spans="1:5" x14ac:dyDescent="0.2">
      <c r="A161" s="68">
        <v>5310</v>
      </c>
      <c r="B161" s="66" t="s">
        <v>301</v>
      </c>
      <c r="C161" s="69">
        <f>C162+C163</f>
        <v>0</v>
      </c>
      <c r="D161" s="70">
        <f t="shared" si="0"/>
        <v>0</v>
      </c>
      <c r="E161" s="66"/>
    </row>
    <row r="162" spans="1:5" x14ac:dyDescent="0.2">
      <c r="A162" s="68">
        <v>5311</v>
      </c>
      <c r="B162" s="66" t="s">
        <v>392</v>
      </c>
      <c r="C162" s="69">
        <v>0</v>
      </c>
      <c r="D162" s="70">
        <f t="shared" si="0"/>
        <v>0</v>
      </c>
      <c r="E162" s="66"/>
    </row>
    <row r="163" spans="1:5" x14ac:dyDescent="0.2">
      <c r="A163" s="68">
        <v>5312</v>
      </c>
      <c r="B163" s="66" t="s">
        <v>393</v>
      </c>
      <c r="C163" s="69">
        <v>0</v>
      </c>
      <c r="D163" s="70">
        <f t="shared" si="0"/>
        <v>0</v>
      </c>
      <c r="E163" s="66"/>
    </row>
    <row r="164" spans="1:5" x14ac:dyDescent="0.2">
      <c r="A164" s="68">
        <v>5320</v>
      </c>
      <c r="B164" s="66" t="s">
        <v>302</v>
      </c>
      <c r="C164" s="69">
        <f>SUM(C165:C166)</f>
        <v>0</v>
      </c>
      <c r="D164" s="70">
        <f t="shared" ref="D164:D216" si="1">C164/$C$98</f>
        <v>0</v>
      </c>
      <c r="E164" s="66"/>
    </row>
    <row r="165" spans="1:5" x14ac:dyDescent="0.2">
      <c r="A165" s="68">
        <v>5321</v>
      </c>
      <c r="B165" s="66" t="s">
        <v>394</v>
      </c>
      <c r="C165" s="69">
        <v>0</v>
      </c>
      <c r="D165" s="70">
        <f t="shared" si="1"/>
        <v>0</v>
      </c>
      <c r="E165" s="66"/>
    </row>
    <row r="166" spans="1:5" x14ac:dyDescent="0.2">
      <c r="A166" s="68">
        <v>5322</v>
      </c>
      <c r="B166" s="66" t="s">
        <v>395</v>
      </c>
      <c r="C166" s="69">
        <v>0</v>
      </c>
      <c r="D166" s="70">
        <f t="shared" si="1"/>
        <v>0</v>
      </c>
      <c r="E166" s="66"/>
    </row>
    <row r="167" spans="1:5" x14ac:dyDescent="0.2">
      <c r="A167" s="68">
        <v>5330</v>
      </c>
      <c r="B167" s="66" t="s">
        <v>303</v>
      </c>
      <c r="C167" s="69">
        <f>SUM(C168:C169)</f>
        <v>0</v>
      </c>
      <c r="D167" s="70">
        <f t="shared" si="1"/>
        <v>0</v>
      </c>
      <c r="E167" s="66"/>
    </row>
    <row r="168" spans="1:5" x14ac:dyDescent="0.2">
      <c r="A168" s="68">
        <v>5331</v>
      </c>
      <c r="B168" s="66" t="s">
        <v>396</v>
      </c>
      <c r="C168" s="69">
        <v>0</v>
      </c>
      <c r="D168" s="70">
        <f t="shared" si="1"/>
        <v>0</v>
      </c>
      <c r="E168" s="66"/>
    </row>
    <row r="169" spans="1:5" x14ac:dyDescent="0.2">
      <c r="A169" s="68">
        <v>5332</v>
      </c>
      <c r="B169" s="66" t="s">
        <v>397</v>
      </c>
      <c r="C169" s="69">
        <v>0</v>
      </c>
      <c r="D169" s="70">
        <f t="shared" si="1"/>
        <v>0</v>
      </c>
      <c r="E169" s="66"/>
    </row>
    <row r="170" spans="1:5" x14ac:dyDescent="0.2">
      <c r="A170" s="68">
        <v>5400</v>
      </c>
      <c r="B170" s="66" t="s">
        <v>398</v>
      </c>
      <c r="C170" s="69">
        <f>C171+C174+C177+C180+C182</f>
        <v>0</v>
      </c>
      <c r="D170" s="70">
        <f t="shared" si="1"/>
        <v>0</v>
      </c>
      <c r="E170" s="66"/>
    </row>
    <row r="171" spans="1:5" x14ac:dyDescent="0.2">
      <c r="A171" s="68">
        <v>5410</v>
      </c>
      <c r="B171" s="66" t="s">
        <v>399</v>
      </c>
      <c r="C171" s="69">
        <f>SUM(C172:C173)</f>
        <v>0</v>
      </c>
      <c r="D171" s="70">
        <f t="shared" si="1"/>
        <v>0</v>
      </c>
      <c r="E171" s="66"/>
    </row>
    <row r="172" spans="1:5" x14ac:dyDescent="0.2">
      <c r="A172" s="68">
        <v>5411</v>
      </c>
      <c r="B172" s="66" t="s">
        <v>400</v>
      </c>
      <c r="C172" s="69">
        <v>0</v>
      </c>
      <c r="D172" s="70">
        <f t="shared" si="1"/>
        <v>0</v>
      </c>
      <c r="E172" s="66"/>
    </row>
    <row r="173" spans="1:5" x14ac:dyDescent="0.2">
      <c r="A173" s="68">
        <v>5412</v>
      </c>
      <c r="B173" s="66" t="s">
        <v>401</v>
      </c>
      <c r="C173" s="69">
        <v>0</v>
      </c>
      <c r="D173" s="70">
        <f t="shared" si="1"/>
        <v>0</v>
      </c>
      <c r="E173" s="66"/>
    </row>
    <row r="174" spans="1:5" x14ac:dyDescent="0.2">
      <c r="A174" s="68">
        <v>5420</v>
      </c>
      <c r="B174" s="66" t="s">
        <v>402</v>
      </c>
      <c r="C174" s="69">
        <f>SUM(C175:C176)</f>
        <v>0</v>
      </c>
      <c r="D174" s="70">
        <f t="shared" si="1"/>
        <v>0</v>
      </c>
      <c r="E174" s="66"/>
    </row>
    <row r="175" spans="1:5" x14ac:dyDescent="0.2">
      <c r="A175" s="68">
        <v>5421</v>
      </c>
      <c r="B175" s="66" t="s">
        <v>403</v>
      </c>
      <c r="C175" s="69">
        <v>0</v>
      </c>
      <c r="D175" s="70">
        <f t="shared" si="1"/>
        <v>0</v>
      </c>
      <c r="E175" s="66"/>
    </row>
    <row r="176" spans="1:5" x14ac:dyDescent="0.2">
      <c r="A176" s="68">
        <v>5422</v>
      </c>
      <c r="B176" s="66" t="s">
        <v>404</v>
      </c>
      <c r="C176" s="69">
        <v>0</v>
      </c>
      <c r="D176" s="70">
        <f t="shared" si="1"/>
        <v>0</v>
      </c>
      <c r="E176" s="66"/>
    </row>
    <row r="177" spans="1:5" x14ac:dyDescent="0.2">
      <c r="A177" s="68">
        <v>5430</v>
      </c>
      <c r="B177" s="66" t="s">
        <v>405</v>
      </c>
      <c r="C177" s="69">
        <f>SUM(C178:C179)</f>
        <v>0</v>
      </c>
      <c r="D177" s="70">
        <f t="shared" si="1"/>
        <v>0</v>
      </c>
      <c r="E177" s="66"/>
    </row>
    <row r="178" spans="1:5" x14ac:dyDescent="0.2">
      <c r="A178" s="68">
        <v>5431</v>
      </c>
      <c r="B178" s="66" t="s">
        <v>406</v>
      </c>
      <c r="C178" s="69">
        <v>0</v>
      </c>
      <c r="D178" s="70">
        <f t="shared" si="1"/>
        <v>0</v>
      </c>
      <c r="E178" s="66"/>
    </row>
    <row r="179" spans="1:5" x14ac:dyDescent="0.2">
      <c r="A179" s="68">
        <v>5432</v>
      </c>
      <c r="B179" s="66" t="s">
        <v>407</v>
      </c>
      <c r="C179" s="69">
        <v>0</v>
      </c>
      <c r="D179" s="70">
        <f t="shared" si="1"/>
        <v>0</v>
      </c>
      <c r="E179" s="66"/>
    </row>
    <row r="180" spans="1:5" x14ac:dyDescent="0.2">
      <c r="A180" s="68">
        <v>5440</v>
      </c>
      <c r="B180" s="66" t="s">
        <v>408</v>
      </c>
      <c r="C180" s="69">
        <f>SUM(C181)</f>
        <v>0</v>
      </c>
      <c r="D180" s="70">
        <f t="shared" si="1"/>
        <v>0</v>
      </c>
      <c r="E180" s="66"/>
    </row>
    <row r="181" spans="1:5" x14ac:dyDescent="0.2">
      <c r="A181" s="68">
        <v>5441</v>
      </c>
      <c r="B181" s="66" t="s">
        <v>408</v>
      </c>
      <c r="C181" s="69">
        <v>0</v>
      </c>
      <c r="D181" s="70">
        <f t="shared" si="1"/>
        <v>0</v>
      </c>
      <c r="E181" s="66"/>
    </row>
    <row r="182" spans="1:5" x14ac:dyDescent="0.2">
      <c r="A182" s="68">
        <v>5450</v>
      </c>
      <c r="B182" s="66" t="s">
        <v>409</v>
      </c>
      <c r="C182" s="69">
        <f>SUM(C183:C184)</f>
        <v>0</v>
      </c>
      <c r="D182" s="70">
        <f t="shared" si="1"/>
        <v>0</v>
      </c>
      <c r="E182" s="66"/>
    </row>
    <row r="183" spans="1:5" x14ac:dyDescent="0.2">
      <c r="A183" s="68">
        <v>5451</v>
      </c>
      <c r="B183" s="66" t="s">
        <v>410</v>
      </c>
      <c r="C183" s="69">
        <v>0</v>
      </c>
      <c r="D183" s="70">
        <f t="shared" si="1"/>
        <v>0</v>
      </c>
      <c r="E183" s="66"/>
    </row>
    <row r="184" spans="1:5" x14ac:dyDescent="0.2">
      <c r="A184" s="68">
        <v>5452</v>
      </c>
      <c r="B184" s="66" t="s">
        <v>411</v>
      </c>
      <c r="C184" s="69">
        <v>0</v>
      </c>
      <c r="D184" s="70">
        <f t="shared" si="1"/>
        <v>0</v>
      </c>
      <c r="E184" s="66"/>
    </row>
    <row r="185" spans="1:5" x14ac:dyDescent="0.2">
      <c r="A185" s="68">
        <v>5500</v>
      </c>
      <c r="B185" s="66" t="s">
        <v>412</v>
      </c>
      <c r="C185" s="69">
        <f>C186+C195+C198+C204</f>
        <v>4625857.2399999993</v>
      </c>
      <c r="D185" s="70">
        <f t="shared" si="1"/>
        <v>1.6155013688146796E-2</v>
      </c>
      <c r="E185" s="66"/>
    </row>
    <row r="186" spans="1:5" x14ac:dyDescent="0.2">
      <c r="A186" s="68">
        <v>5510</v>
      </c>
      <c r="B186" s="66" t="s">
        <v>413</v>
      </c>
      <c r="C186" s="69">
        <f>SUM(C187:C194)</f>
        <v>4625857.2399999993</v>
      </c>
      <c r="D186" s="70">
        <f t="shared" si="1"/>
        <v>1.6155013688146796E-2</v>
      </c>
      <c r="E186" s="66"/>
    </row>
    <row r="187" spans="1:5" x14ac:dyDescent="0.2">
      <c r="A187" s="68">
        <v>5511</v>
      </c>
      <c r="B187" s="66" t="s">
        <v>414</v>
      </c>
      <c r="C187" s="69">
        <v>0</v>
      </c>
      <c r="D187" s="70">
        <f t="shared" si="1"/>
        <v>0</v>
      </c>
      <c r="E187" s="66"/>
    </row>
    <row r="188" spans="1:5" x14ac:dyDescent="0.2">
      <c r="A188" s="68">
        <v>5512</v>
      </c>
      <c r="B188" s="66" t="s">
        <v>415</v>
      </c>
      <c r="C188" s="69">
        <v>0</v>
      </c>
      <c r="D188" s="70">
        <f t="shared" si="1"/>
        <v>0</v>
      </c>
      <c r="E188" s="66"/>
    </row>
    <row r="189" spans="1:5" x14ac:dyDescent="0.2">
      <c r="A189" s="68">
        <v>5513</v>
      </c>
      <c r="B189" s="66" t="s">
        <v>416</v>
      </c>
      <c r="C189" s="69">
        <v>2236718.0099999998</v>
      </c>
      <c r="D189" s="70">
        <f t="shared" si="1"/>
        <v>7.8113543486859659E-3</v>
      </c>
      <c r="E189" s="66"/>
    </row>
    <row r="190" spans="1:5" x14ac:dyDescent="0.2">
      <c r="A190" s="68">
        <v>5514</v>
      </c>
      <c r="B190" s="66" t="s">
        <v>417</v>
      </c>
      <c r="C190" s="69">
        <v>0</v>
      </c>
      <c r="D190" s="70">
        <f t="shared" si="1"/>
        <v>0</v>
      </c>
      <c r="E190" s="66"/>
    </row>
    <row r="191" spans="1:5" x14ac:dyDescent="0.2">
      <c r="A191" s="68">
        <v>5515</v>
      </c>
      <c r="B191" s="66" t="s">
        <v>418</v>
      </c>
      <c r="C191" s="69">
        <v>2100644</v>
      </c>
      <c r="D191" s="70">
        <f t="shared" si="1"/>
        <v>7.336139187452192E-3</v>
      </c>
      <c r="E191" s="66"/>
    </row>
    <row r="192" spans="1:5" x14ac:dyDescent="0.2">
      <c r="A192" s="68">
        <v>5516</v>
      </c>
      <c r="B192" s="66" t="s">
        <v>419</v>
      </c>
      <c r="C192" s="69">
        <v>0</v>
      </c>
      <c r="D192" s="70">
        <f t="shared" si="1"/>
        <v>0</v>
      </c>
      <c r="E192" s="66"/>
    </row>
    <row r="193" spans="1:5" x14ac:dyDescent="0.2">
      <c r="A193" s="68">
        <v>5517</v>
      </c>
      <c r="B193" s="66" t="s">
        <v>420</v>
      </c>
      <c r="C193" s="69">
        <v>54471.06</v>
      </c>
      <c r="D193" s="70">
        <f t="shared" si="1"/>
        <v>1.9023084246929018E-4</v>
      </c>
      <c r="E193" s="66"/>
    </row>
    <row r="194" spans="1:5" x14ac:dyDescent="0.2">
      <c r="A194" s="68">
        <v>5518</v>
      </c>
      <c r="B194" s="66" t="s">
        <v>421</v>
      </c>
      <c r="C194" s="69">
        <v>234024.17</v>
      </c>
      <c r="D194" s="70">
        <f t="shared" si="1"/>
        <v>8.1728930953934784E-4</v>
      </c>
      <c r="E194" s="66"/>
    </row>
    <row r="195" spans="1:5" x14ac:dyDescent="0.2">
      <c r="A195" s="68">
        <v>5520</v>
      </c>
      <c r="B195" s="66" t="s">
        <v>422</v>
      </c>
      <c r="C195" s="69">
        <f>SUM(C196:C197)</f>
        <v>0</v>
      </c>
      <c r="D195" s="70">
        <f t="shared" si="1"/>
        <v>0</v>
      </c>
      <c r="E195" s="66"/>
    </row>
    <row r="196" spans="1:5" x14ac:dyDescent="0.2">
      <c r="A196" s="68">
        <v>5521</v>
      </c>
      <c r="B196" s="66" t="s">
        <v>423</v>
      </c>
      <c r="C196" s="69">
        <v>0</v>
      </c>
      <c r="D196" s="70">
        <f t="shared" si="1"/>
        <v>0</v>
      </c>
      <c r="E196" s="66"/>
    </row>
    <row r="197" spans="1:5" x14ac:dyDescent="0.2">
      <c r="A197" s="68">
        <v>5522</v>
      </c>
      <c r="B197" s="66" t="s">
        <v>424</v>
      </c>
      <c r="C197" s="69">
        <v>0</v>
      </c>
      <c r="D197" s="70">
        <f t="shared" si="1"/>
        <v>0</v>
      </c>
      <c r="E197" s="66"/>
    </row>
    <row r="198" spans="1:5" x14ac:dyDescent="0.2">
      <c r="A198" s="68">
        <v>5530</v>
      </c>
      <c r="B198" s="66" t="s">
        <v>425</v>
      </c>
      <c r="C198" s="69">
        <f>SUM(C199:C203)</f>
        <v>0</v>
      </c>
      <c r="D198" s="70">
        <f t="shared" si="1"/>
        <v>0</v>
      </c>
      <c r="E198" s="66"/>
    </row>
    <row r="199" spans="1:5" x14ac:dyDescent="0.2">
      <c r="A199" s="68">
        <v>5531</v>
      </c>
      <c r="B199" s="66" t="s">
        <v>426</v>
      </c>
      <c r="C199" s="69">
        <v>0</v>
      </c>
      <c r="D199" s="70">
        <f t="shared" si="1"/>
        <v>0</v>
      </c>
      <c r="E199" s="66"/>
    </row>
    <row r="200" spans="1:5" x14ac:dyDescent="0.2">
      <c r="A200" s="68">
        <v>5532</v>
      </c>
      <c r="B200" s="66" t="s">
        <v>427</v>
      </c>
      <c r="C200" s="69">
        <v>0</v>
      </c>
      <c r="D200" s="70">
        <f t="shared" si="1"/>
        <v>0</v>
      </c>
      <c r="E200" s="66"/>
    </row>
    <row r="201" spans="1:5" x14ac:dyDescent="0.2">
      <c r="A201" s="68">
        <v>5533</v>
      </c>
      <c r="B201" s="66" t="s">
        <v>428</v>
      </c>
      <c r="C201" s="69">
        <v>0</v>
      </c>
      <c r="D201" s="70">
        <f t="shared" si="1"/>
        <v>0</v>
      </c>
      <c r="E201" s="66"/>
    </row>
    <row r="202" spans="1:5" x14ac:dyDescent="0.2">
      <c r="A202" s="68">
        <v>5534</v>
      </c>
      <c r="B202" s="66" t="s">
        <v>429</v>
      </c>
      <c r="C202" s="69">
        <v>0</v>
      </c>
      <c r="D202" s="70">
        <f t="shared" si="1"/>
        <v>0</v>
      </c>
      <c r="E202" s="66"/>
    </row>
    <row r="203" spans="1:5" x14ac:dyDescent="0.2">
      <c r="A203" s="68">
        <v>5535</v>
      </c>
      <c r="B203" s="66" t="s">
        <v>430</v>
      </c>
      <c r="C203" s="69">
        <v>0</v>
      </c>
      <c r="D203" s="70">
        <f t="shared" si="1"/>
        <v>0</v>
      </c>
      <c r="E203" s="66"/>
    </row>
    <row r="204" spans="1:5" x14ac:dyDescent="0.2">
      <c r="A204" s="68">
        <v>5590</v>
      </c>
      <c r="B204" s="66" t="s">
        <v>431</v>
      </c>
      <c r="C204" s="69">
        <f>SUM(C205:C213)</f>
        <v>0</v>
      </c>
      <c r="D204" s="70">
        <f t="shared" si="1"/>
        <v>0</v>
      </c>
      <c r="E204" s="66"/>
    </row>
    <row r="205" spans="1:5" x14ac:dyDescent="0.2">
      <c r="A205" s="68">
        <v>5591</v>
      </c>
      <c r="B205" s="66" t="s">
        <v>432</v>
      </c>
      <c r="C205" s="69">
        <v>0</v>
      </c>
      <c r="D205" s="70">
        <f t="shared" si="1"/>
        <v>0</v>
      </c>
      <c r="E205" s="66"/>
    </row>
    <row r="206" spans="1:5" x14ac:dyDescent="0.2">
      <c r="A206" s="68">
        <v>5592</v>
      </c>
      <c r="B206" s="66" t="s">
        <v>433</v>
      </c>
      <c r="C206" s="69">
        <v>0</v>
      </c>
      <c r="D206" s="70">
        <f t="shared" si="1"/>
        <v>0</v>
      </c>
      <c r="E206" s="66"/>
    </row>
    <row r="207" spans="1:5" x14ac:dyDescent="0.2">
      <c r="A207" s="68">
        <v>5593</v>
      </c>
      <c r="B207" s="66" t="s">
        <v>434</v>
      </c>
      <c r="C207" s="69">
        <v>0</v>
      </c>
      <c r="D207" s="70">
        <f t="shared" si="1"/>
        <v>0</v>
      </c>
      <c r="E207" s="66"/>
    </row>
    <row r="208" spans="1:5" x14ac:dyDescent="0.2">
      <c r="A208" s="68">
        <v>5594</v>
      </c>
      <c r="B208" s="66" t="s">
        <v>435</v>
      </c>
      <c r="C208" s="69">
        <v>0</v>
      </c>
      <c r="D208" s="70">
        <f t="shared" si="1"/>
        <v>0</v>
      </c>
      <c r="E208" s="66"/>
    </row>
    <row r="209" spans="1:5" x14ac:dyDescent="0.2">
      <c r="A209" s="68">
        <v>5595</v>
      </c>
      <c r="B209" s="66" t="s">
        <v>436</v>
      </c>
      <c r="C209" s="69">
        <v>0</v>
      </c>
      <c r="D209" s="70">
        <f t="shared" si="1"/>
        <v>0</v>
      </c>
      <c r="E209" s="66"/>
    </row>
    <row r="210" spans="1:5" x14ac:dyDescent="0.2">
      <c r="A210" s="68">
        <v>5596</v>
      </c>
      <c r="B210" s="66" t="s">
        <v>327</v>
      </c>
      <c r="C210" s="69">
        <v>0</v>
      </c>
      <c r="D210" s="70">
        <f t="shared" si="1"/>
        <v>0</v>
      </c>
      <c r="E210" s="66"/>
    </row>
    <row r="211" spans="1:5" x14ac:dyDescent="0.2">
      <c r="A211" s="68">
        <v>5597</v>
      </c>
      <c r="B211" s="66" t="s">
        <v>437</v>
      </c>
      <c r="C211" s="69">
        <v>0</v>
      </c>
      <c r="D211" s="70">
        <f t="shared" si="1"/>
        <v>0</v>
      </c>
      <c r="E211" s="66"/>
    </row>
    <row r="212" spans="1:5" x14ac:dyDescent="0.2">
      <c r="A212" s="68">
        <v>5598</v>
      </c>
      <c r="B212" s="66" t="s">
        <v>438</v>
      </c>
      <c r="C212" s="69">
        <v>0</v>
      </c>
      <c r="D212" s="70">
        <f t="shared" si="1"/>
        <v>0</v>
      </c>
      <c r="E212" s="66"/>
    </row>
    <row r="213" spans="1:5" x14ac:dyDescent="0.2">
      <c r="A213" s="68">
        <v>5599</v>
      </c>
      <c r="B213" s="66" t="s">
        <v>439</v>
      </c>
      <c r="C213" s="69">
        <v>0</v>
      </c>
      <c r="D213" s="70">
        <f t="shared" si="1"/>
        <v>0</v>
      </c>
      <c r="E213" s="66"/>
    </row>
    <row r="214" spans="1:5" x14ac:dyDescent="0.2">
      <c r="A214" s="68">
        <v>5600</v>
      </c>
      <c r="B214" s="66" t="s">
        <v>440</v>
      </c>
      <c r="C214" s="69">
        <f>C215</f>
        <v>48786364.850000001</v>
      </c>
      <c r="D214" s="70">
        <f t="shared" si="1"/>
        <v>0.17037801883109427</v>
      </c>
      <c r="E214" s="66"/>
    </row>
    <row r="215" spans="1:5" x14ac:dyDescent="0.2">
      <c r="A215" s="68">
        <v>5610</v>
      </c>
      <c r="B215" s="66" t="s">
        <v>441</v>
      </c>
      <c r="C215" s="69">
        <f>C216</f>
        <v>48786364.850000001</v>
      </c>
      <c r="D215" s="70">
        <f t="shared" si="1"/>
        <v>0.17037801883109427</v>
      </c>
      <c r="E215" s="66"/>
    </row>
    <row r="216" spans="1:5" x14ac:dyDescent="0.2">
      <c r="A216" s="68">
        <v>5611</v>
      </c>
      <c r="B216" s="66" t="s">
        <v>442</v>
      </c>
      <c r="C216" s="69">
        <v>48786364.850000001</v>
      </c>
      <c r="D216" s="70">
        <f t="shared" si="1"/>
        <v>0.17037801883109427</v>
      </c>
      <c r="E216" s="66"/>
    </row>
    <row r="218" spans="1:5" x14ac:dyDescent="0.2">
      <c r="B218" s="38" t="s">
        <v>64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scale="65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C37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7.85546875" style="2" customWidth="1"/>
    <col min="2" max="2" width="124.140625" style="2" customWidth="1"/>
    <col min="3" max="3" width="12.42578125" style="2" customWidth="1"/>
    <col min="4" max="16384" width="12.42578125" style="2" hidden="1"/>
  </cols>
  <sheetData>
    <row r="1" spans="1:2" x14ac:dyDescent="0.2">
      <c r="B1" s="11"/>
    </row>
    <row r="2" spans="1:2" ht="15" customHeight="1" x14ac:dyDescent="0.2">
      <c r="A2" s="26" t="s">
        <v>204</v>
      </c>
      <c r="B2" s="24" t="s">
        <v>205</v>
      </c>
    </row>
    <row r="3" spans="1:2" x14ac:dyDescent="0.2">
      <c r="A3" s="32"/>
      <c r="B3" s="4"/>
    </row>
    <row r="4" spans="1:2" ht="15" customHeight="1" x14ac:dyDescent="0.2">
      <c r="A4" s="113" t="s">
        <v>38</v>
      </c>
      <c r="B4" s="27" t="s">
        <v>206</v>
      </c>
    </row>
    <row r="5" spans="1:2" ht="15" customHeight="1" x14ac:dyDescent="0.2">
      <c r="A5" s="114"/>
      <c r="B5" s="27" t="s">
        <v>207</v>
      </c>
    </row>
    <row r="6" spans="1:2" ht="15" customHeight="1" x14ac:dyDescent="0.2">
      <c r="A6" s="114"/>
      <c r="B6" s="27" t="s">
        <v>443</v>
      </c>
    </row>
    <row r="7" spans="1:2" ht="15" customHeight="1" x14ac:dyDescent="0.2">
      <c r="A7" s="114"/>
      <c r="B7" s="27" t="s">
        <v>244</v>
      </c>
    </row>
    <row r="8" spans="1:2" ht="15" customHeight="1" x14ac:dyDescent="0.2">
      <c r="A8" s="114"/>
    </row>
    <row r="9" spans="1:2" ht="15" customHeight="1" x14ac:dyDescent="0.2">
      <c r="A9" s="113" t="s">
        <v>40</v>
      </c>
      <c r="B9" s="25" t="s">
        <v>444</v>
      </c>
    </row>
    <row r="10" spans="1:2" ht="15" customHeight="1" x14ac:dyDescent="0.2">
      <c r="A10" s="114"/>
      <c r="B10" s="33" t="s">
        <v>244</v>
      </c>
    </row>
    <row r="11" spans="1:2" ht="15" customHeight="1" x14ac:dyDescent="0.2">
      <c r="A11" s="114"/>
    </row>
    <row r="12" spans="1:2" ht="15" customHeight="1" x14ac:dyDescent="0.2">
      <c r="A12" s="113" t="s">
        <v>42</v>
      </c>
      <c r="B12" s="25" t="s">
        <v>444</v>
      </c>
    </row>
    <row r="13" spans="1:2" ht="22.5" x14ac:dyDescent="0.2">
      <c r="A13" s="114"/>
      <c r="B13" s="25" t="s">
        <v>445</v>
      </c>
    </row>
    <row r="14" spans="1:2" ht="15" customHeight="1" x14ac:dyDescent="0.2">
      <c r="A14" s="114"/>
      <c r="B14" s="33" t="s">
        <v>244</v>
      </c>
    </row>
    <row r="15" spans="1:2" ht="15" customHeight="1" x14ac:dyDescent="0.2">
      <c r="A15" s="114"/>
    </row>
    <row r="16" spans="1:2" ht="15" customHeight="1" x14ac:dyDescent="0.2">
      <c r="A16" s="114"/>
    </row>
    <row r="17" spans="1:2" ht="15" customHeight="1" x14ac:dyDescent="0.2">
      <c r="A17" s="113" t="s">
        <v>44</v>
      </c>
      <c r="B17" s="23" t="s">
        <v>446</v>
      </c>
    </row>
    <row r="18" spans="1:2" ht="15" customHeight="1" x14ac:dyDescent="0.2">
      <c r="A18" s="32"/>
      <c r="B18" s="23" t="s">
        <v>447</v>
      </c>
    </row>
    <row r="19" spans="1:2" x14ac:dyDescent="0.2">
      <c r="A19" s="32"/>
    </row>
    <row r="20" spans="1:2" x14ac:dyDescent="0.2">
      <c r="A20" s="32"/>
    </row>
    <row r="21" spans="1:2" x14ac:dyDescent="0.2">
      <c r="A21" s="32"/>
    </row>
    <row r="22" spans="1:2" x14ac:dyDescent="0.2">
      <c r="A22" s="32"/>
    </row>
    <row r="23" spans="1:2" x14ac:dyDescent="0.2">
      <c r="A23" s="32"/>
    </row>
    <row r="24" spans="1:2" x14ac:dyDescent="0.2">
      <c r="A24" s="32"/>
    </row>
    <row r="25" spans="1:2" x14ac:dyDescent="0.2">
      <c r="A25" s="32"/>
    </row>
    <row r="26" spans="1:2" x14ac:dyDescent="0.2">
      <c r="A26" s="32"/>
    </row>
    <row r="27" spans="1:2" x14ac:dyDescent="0.2">
      <c r="A27" s="32"/>
    </row>
    <row r="28" spans="1:2" x14ac:dyDescent="0.2">
      <c r="A28" s="32"/>
    </row>
    <row r="29" spans="1:2" x14ac:dyDescent="0.2">
      <c r="A29" s="32"/>
    </row>
    <row r="30" spans="1:2" x14ac:dyDescent="0.2">
      <c r="A30" s="32"/>
    </row>
    <row r="31" spans="1:2" x14ac:dyDescent="0.2">
      <c r="A31" s="32"/>
    </row>
    <row r="32" spans="1:2" x14ac:dyDescent="0.2">
      <c r="A32" s="32"/>
    </row>
    <row r="33" spans="1:1" x14ac:dyDescent="0.2">
      <c r="A33" s="32"/>
    </row>
    <row r="34" spans="1:1" x14ac:dyDescent="0.2">
      <c r="A34" s="32"/>
    </row>
    <row r="35" spans="1:1" x14ac:dyDescent="0.2">
      <c r="A35" s="32"/>
    </row>
    <row r="36" spans="1:1" x14ac:dyDescent="0.2">
      <c r="A36" s="32"/>
    </row>
    <row r="37" spans="1:1" x14ac:dyDescent="0.2">
      <c r="A37" s="32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E29"/>
  <sheetViews>
    <sheetView workbookViewId="0">
      <selection activeCell="A6" sqref="A6:C27"/>
    </sheetView>
  </sheetViews>
  <sheetFormatPr baseColWidth="10" defaultColWidth="9.140625" defaultRowHeight="11.25" x14ac:dyDescent="0.2"/>
  <cols>
    <col min="1" max="1" width="10" style="47" customWidth="1"/>
    <col min="2" max="2" width="48.140625" style="47" customWidth="1"/>
    <col min="3" max="3" width="22.85546875" style="47" customWidth="1"/>
    <col min="4" max="5" width="16.85546875" style="47" customWidth="1"/>
    <col min="6" max="16384" width="9.140625" style="47"/>
  </cols>
  <sheetData>
    <row r="1" spans="1:5" ht="18.95" customHeight="1" x14ac:dyDescent="0.2">
      <c r="A1" s="168" t="str">
        <f>ESF!A1</f>
        <v>Municipio de Uriangato Gto.</v>
      </c>
      <c r="B1" s="168"/>
      <c r="C1" s="168"/>
      <c r="D1" s="45" t="s">
        <v>0</v>
      </c>
      <c r="E1" s="46">
        <f>'Notas a los Edos Financieros'!D1</f>
        <v>2023</v>
      </c>
    </row>
    <row r="2" spans="1:5" ht="18.95" customHeight="1" x14ac:dyDescent="0.2">
      <c r="A2" s="168" t="s">
        <v>448</v>
      </c>
      <c r="B2" s="168"/>
      <c r="C2" s="168"/>
      <c r="D2" s="45" t="s">
        <v>2</v>
      </c>
      <c r="E2" s="46" t="str">
        <f>'Notas a los Edos Financieros'!D2</f>
        <v>Trimestral</v>
      </c>
    </row>
    <row r="3" spans="1:5" ht="18.95" customHeight="1" x14ac:dyDescent="0.2">
      <c r="A3" s="168" t="s">
        <v>660</v>
      </c>
      <c r="B3" s="168"/>
      <c r="C3" s="168"/>
      <c r="D3" s="45" t="s">
        <v>4</v>
      </c>
      <c r="E3" s="46">
        <f>'Notas a los Edos Financieros'!D3</f>
        <v>4</v>
      </c>
    </row>
    <row r="4" spans="1:5" x14ac:dyDescent="0.2">
      <c r="A4" s="48" t="s">
        <v>66</v>
      </c>
      <c r="B4" s="49"/>
      <c r="C4" s="49"/>
      <c r="D4" s="49"/>
      <c r="E4" s="49"/>
    </row>
    <row r="6" spans="1:5" x14ac:dyDescent="0.2">
      <c r="A6" s="49" t="s">
        <v>449</v>
      </c>
      <c r="B6" s="49"/>
      <c r="C6" s="49"/>
      <c r="D6" s="49"/>
      <c r="E6" s="49"/>
    </row>
    <row r="7" spans="1:5" x14ac:dyDescent="0.2">
      <c r="A7" s="50" t="s">
        <v>68</v>
      </c>
      <c r="B7" s="50" t="s">
        <v>69</v>
      </c>
      <c r="C7" s="50" t="s">
        <v>70</v>
      </c>
      <c r="D7" s="50" t="s">
        <v>71</v>
      </c>
      <c r="E7" s="50" t="s">
        <v>182</v>
      </c>
    </row>
    <row r="8" spans="1:5" x14ac:dyDescent="0.2">
      <c r="A8" s="51">
        <v>3110</v>
      </c>
      <c r="B8" s="47" t="s">
        <v>302</v>
      </c>
      <c r="C8" s="52">
        <v>82188557.620000005</v>
      </c>
    </row>
    <row r="9" spans="1:5" x14ac:dyDescent="0.2">
      <c r="A9" s="51">
        <v>3120</v>
      </c>
      <c r="B9" s="47" t="s">
        <v>450</v>
      </c>
      <c r="C9" s="52">
        <v>5597202.0800000001</v>
      </c>
    </row>
    <row r="10" spans="1:5" x14ac:dyDescent="0.2">
      <c r="A10" s="51">
        <v>3130</v>
      </c>
      <c r="B10" s="47" t="s">
        <v>451</v>
      </c>
      <c r="C10" s="52">
        <v>0</v>
      </c>
    </row>
    <row r="12" spans="1:5" x14ac:dyDescent="0.2">
      <c r="A12" s="49" t="s">
        <v>452</v>
      </c>
      <c r="B12" s="49"/>
      <c r="C12" s="49"/>
      <c r="D12" s="49"/>
      <c r="E12" s="49"/>
    </row>
    <row r="13" spans="1:5" x14ac:dyDescent="0.2">
      <c r="A13" s="50" t="s">
        <v>68</v>
      </c>
      <c r="B13" s="50" t="s">
        <v>69</v>
      </c>
      <c r="C13" s="50" t="s">
        <v>70</v>
      </c>
      <c r="D13" s="50" t="s">
        <v>453</v>
      </c>
      <c r="E13" s="50"/>
    </row>
    <row r="14" spans="1:5" x14ac:dyDescent="0.2">
      <c r="A14" s="51">
        <v>3210</v>
      </c>
      <c r="B14" s="47" t="s">
        <v>454</v>
      </c>
      <c r="C14" s="52">
        <v>65957196.979999997</v>
      </c>
    </row>
    <row r="15" spans="1:5" x14ac:dyDescent="0.2">
      <c r="A15" s="51">
        <v>3220</v>
      </c>
      <c r="B15" s="47" t="s">
        <v>455</v>
      </c>
      <c r="C15" s="52">
        <v>128393049.12</v>
      </c>
    </row>
    <row r="16" spans="1:5" x14ac:dyDescent="0.2">
      <c r="A16" s="51">
        <v>3230</v>
      </c>
      <c r="B16" s="47" t="s">
        <v>456</v>
      </c>
      <c r="C16" s="52">
        <f>SUM(C17:C20)</f>
        <v>-1011000</v>
      </c>
    </row>
    <row r="17" spans="1:3" x14ac:dyDescent="0.2">
      <c r="A17" s="51">
        <v>3231</v>
      </c>
      <c r="B17" s="47" t="s">
        <v>457</v>
      </c>
      <c r="C17" s="52">
        <v>-1011000</v>
      </c>
    </row>
    <row r="18" spans="1:3" x14ac:dyDescent="0.2">
      <c r="A18" s="51">
        <v>3232</v>
      </c>
      <c r="B18" s="47" t="s">
        <v>458</v>
      </c>
      <c r="C18" s="52">
        <v>0</v>
      </c>
    </row>
    <row r="19" spans="1:3" x14ac:dyDescent="0.2">
      <c r="A19" s="51">
        <v>3233</v>
      </c>
      <c r="B19" s="47" t="s">
        <v>459</v>
      </c>
      <c r="C19" s="52">
        <v>0</v>
      </c>
    </row>
    <row r="20" spans="1:3" x14ac:dyDescent="0.2">
      <c r="A20" s="51">
        <v>3239</v>
      </c>
      <c r="B20" s="47" t="s">
        <v>460</v>
      </c>
      <c r="C20" s="52">
        <v>0</v>
      </c>
    </row>
    <row r="21" spans="1:3" x14ac:dyDescent="0.2">
      <c r="A21" s="51">
        <v>3240</v>
      </c>
      <c r="B21" s="47" t="s">
        <v>461</v>
      </c>
      <c r="C21" s="52">
        <f>SUM(C22:C24)</f>
        <v>0</v>
      </c>
    </row>
    <row r="22" spans="1:3" x14ac:dyDescent="0.2">
      <c r="A22" s="51">
        <v>3241</v>
      </c>
      <c r="B22" s="47" t="s">
        <v>462</v>
      </c>
      <c r="C22" s="52">
        <v>0</v>
      </c>
    </row>
    <row r="23" spans="1:3" x14ac:dyDescent="0.2">
      <c r="A23" s="51">
        <v>3242</v>
      </c>
      <c r="B23" s="47" t="s">
        <v>463</v>
      </c>
      <c r="C23" s="52">
        <v>0</v>
      </c>
    </row>
    <row r="24" spans="1:3" x14ac:dyDescent="0.2">
      <c r="A24" s="51">
        <v>3243</v>
      </c>
      <c r="B24" s="47" t="s">
        <v>464</v>
      </c>
      <c r="C24" s="52">
        <v>0</v>
      </c>
    </row>
    <row r="25" spans="1:3" x14ac:dyDescent="0.2">
      <c r="A25" s="51">
        <v>3250</v>
      </c>
      <c r="B25" s="47" t="s">
        <v>465</v>
      </c>
      <c r="C25" s="52">
        <f>SUM(C26:C27)</f>
        <v>0</v>
      </c>
    </row>
    <row r="26" spans="1:3" x14ac:dyDescent="0.2">
      <c r="A26" s="51">
        <v>3251</v>
      </c>
      <c r="B26" s="47" t="s">
        <v>466</v>
      </c>
      <c r="C26" s="52">
        <v>0</v>
      </c>
    </row>
    <row r="27" spans="1:3" x14ac:dyDescent="0.2">
      <c r="A27" s="51">
        <v>3252</v>
      </c>
      <c r="B27" s="47" t="s">
        <v>467</v>
      </c>
      <c r="C27" s="52">
        <v>0</v>
      </c>
    </row>
    <row r="29" spans="1:3" x14ac:dyDescent="0.2">
      <c r="B29" s="38" t="s">
        <v>64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2:C9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8.85546875" style="2" customWidth="1"/>
    <col min="2" max="2" width="119.8554687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6" t="s">
        <v>204</v>
      </c>
      <c r="B2" s="24" t="s">
        <v>205</v>
      </c>
    </row>
    <row r="4" spans="1:2" ht="15" customHeight="1" x14ac:dyDescent="0.2">
      <c r="A4" s="113" t="s">
        <v>46</v>
      </c>
      <c r="B4" s="27" t="s">
        <v>206</v>
      </c>
    </row>
    <row r="5" spans="1:2" ht="15" customHeight="1" x14ac:dyDescent="0.2">
      <c r="B5" s="27"/>
    </row>
    <row r="6" spans="1:2" ht="15" customHeight="1" x14ac:dyDescent="0.2">
      <c r="A6" s="113" t="s">
        <v>48</v>
      </c>
      <c r="B6" s="27" t="s">
        <v>207</v>
      </c>
    </row>
    <row r="7" spans="1:2" ht="15" customHeight="1" x14ac:dyDescent="0.2">
      <c r="B7" s="27" t="s">
        <v>468</v>
      </c>
    </row>
    <row r="8" spans="1:2" ht="22.5" x14ac:dyDescent="0.2">
      <c r="B8" s="25" t="s">
        <v>469</v>
      </c>
    </row>
    <row r="9" spans="1:2" ht="15" customHeight="1" x14ac:dyDescent="0.2">
      <c r="B9" s="27" t="s">
        <v>470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/>
  <dimension ref="A1:F122"/>
  <sheetViews>
    <sheetView topLeftCell="A118" workbookViewId="0">
      <selection activeCell="A6" sqref="A6:D122"/>
    </sheetView>
  </sheetViews>
  <sheetFormatPr baseColWidth="10" defaultColWidth="9.140625" defaultRowHeight="11.25" x14ac:dyDescent="0.2"/>
  <cols>
    <col min="1" max="1" width="10" style="47" customWidth="1"/>
    <col min="2" max="2" width="63.42578125" style="47" bestFit="1" customWidth="1"/>
    <col min="3" max="3" width="15.140625" style="47" bestFit="1" customWidth="1"/>
    <col min="4" max="4" width="16.42578125" style="47" bestFit="1" customWidth="1"/>
    <col min="5" max="5" width="19.140625" style="47" customWidth="1"/>
    <col min="6" max="16384" width="9.140625" style="47"/>
  </cols>
  <sheetData>
    <row r="1" spans="1:5" s="53" customFormat="1" ht="18.95" customHeight="1" x14ac:dyDescent="0.25">
      <c r="A1" s="168" t="str">
        <f>ESF!A1</f>
        <v>Municipio de Uriangato Gto.</v>
      </c>
      <c r="B1" s="168"/>
      <c r="C1" s="168"/>
      <c r="D1" s="45" t="s">
        <v>0</v>
      </c>
      <c r="E1" s="46">
        <f>'Notas a los Edos Financieros'!D1</f>
        <v>2023</v>
      </c>
    </row>
    <row r="2" spans="1:5" s="53" customFormat="1" ht="18.95" customHeight="1" x14ac:dyDescent="0.25">
      <c r="A2" s="168" t="s">
        <v>471</v>
      </c>
      <c r="B2" s="168"/>
      <c r="C2" s="168"/>
      <c r="D2" s="45" t="s">
        <v>2</v>
      </c>
      <c r="E2" s="46" t="str">
        <f>'Notas a los Edos Financieros'!D2</f>
        <v>Trimestral</v>
      </c>
    </row>
    <row r="3" spans="1:5" s="53" customFormat="1" ht="18.95" customHeight="1" x14ac:dyDescent="0.25">
      <c r="A3" s="168" t="str">
        <f>ESF!A3</f>
        <v>Correspondiente del 1 de Enero al 31 de Diciembre de 2023</v>
      </c>
      <c r="B3" s="168"/>
      <c r="C3" s="168"/>
      <c r="D3" s="45" t="s">
        <v>4</v>
      </c>
      <c r="E3" s="46">
        <f>'Notas a los Edos Financieros'!D3</f>
        <v>4</v>
      </c>
    </row>
    <row r="4" spans="1:5" x14ac:dyDescent="0.2">
      <c r="A4" s="48" t="s">
        <v>66</v>
      </c>
      <c r="B4" s="49"/>
      <c r="C4" s="49"/>
      <c r="D4" s="49"/>
      <c r="E4" s="49"/>
    </row>
    <row r="6" spans="1:5" x14ac:dyDescent="0.2">
      <c r="A6" s="49" t="s">
        <v>472</v>
      </c>
      <c r="B6" s="49"/>
      <c r="C6" s="49"/>
      <c r="D6" s="49"/>
      <c r="E6" s="49"/>
    </row>
    <row r="7" spans="1:5" x14ac:dyDescent="0.2">
      <c r="A7" s="50" t="s">
        <v>68</v>
      </c>
      <c r="B7" s="50" t="s">
        <v>473</v>
      </c>
      <c r="C7" s="124">
        <v>2023</v>
      </c>
      <c r="D7" s="124">
        <v>2022</v>
      </c>
      <c r="E7" s="50"/>
    </row>
    <row r="8" spans="1:5" x14ac:dyDescent="0.2">
      <c r="A8" s="51">
        <v>1111</v>
      </c>
      <c r="B8" s="47" t="s">
        <v>474</v>
      </c>
      <c r="C8" s="52">
        <v>0</v>
      </c>
      <c r="D8" s="52">
        <v>0</v>
      </c>
    </row>
    <row r="9" spans="1:5" x14ac:dyDescent="0.2">
      <c r="A9" s="51">
        <v>1112</v>
      </c>
      <c r="B9" s="47" t="s">
        <v>475</v>
      </c>
      <c r="C9" s="52">
        <v>10277987.050000001</v>
      </c>
      <c r="D9" s="52">
        <v>11668747.9</v>
      </c>
    </row>
    <row r="10" spans="1:5" x14ac:dyDescent="0.2">
      <c r="A10" s="51">
        <v>1113</v>
      </c>
      <c r="B10" s="47" t="s">
        <v>476</v>
      </c>
      <c r="C10" s="52">
        <v>0</v>
      </c>
      <c r="D10" s="52">
        <v>0</v>
      </c>
    </row>
    <row r="11" spans="1:5" x14ac:dyDescent="0.2">
      <c r="A11" s="51">
        <v>1114</v>
      </c>
      <c r="B11" s="47" t="s">
        <v>72</v>
      </c>
      <c r="C11" s="52">
        <v>85238109.519999996</v>
      </c>
      <c r="D11" s="52">
        <v>61063157.200000003</v>
      </c>
    </row>
    <row r="12" spans="1:5" x14ac:dyDescent="0.2">
      <c r="A12" s="51">
        <v>1115</v>
      </c>
      <c r="B12" s="47" t="s">
        <v>73</v>
      </c>
      <c r="C12" s="52">
        <v>0</v>
      </c>
      <c r="D12" s="52">
        <v>2963842.56</v>
      </c>
    </row>
    <row r="13" spans="1:5" x14ac:dyDescent="0.2">
      <c r="A13" s="51">
        <v>1116</v>
      </c>
      <c r="B13" s="47" t="s">
        <v>477</v>
      </c>
      <c r="C13" s="52">
        <v>0</v>
      </c>
      <c r="D13" s="52">
        <v>0</v>
      </c>
    </row>
    <row r="14" spans="1:5" x14ac:dyDescent="0.2">
      <c r="A14" s="51">
        <v>1119</v>
      </c>
      <c r="B14" s="47" t="s">
        <v>478</v>
      </c>
      <c r="C14" s="52">
        <v>0</v>
      </c>
      <c r="D14" s="52">
        <v>0</v>
      </c>
    </row>
    <row r="15" spans="1:5" x14ac:dyDescent="0.2">
      <c r="A15" s="58">
        <v>1110</v>
      </c>
      <c r="B15" s="59" t="s">
        <v>479</v>
      </c>
      <c r="C15" s="120">
        <f>SUM(C8:C14)</f>
        <v>95516096.569999993</v>
      </c>
      <c r="D15" s="120">
        <f>SUM(D8:D14)</f>
        <v>75695747.660000011</v>
      </c>
    </row>
    <row r="18" spans="1:4" x14ac:dyDescent="0.2">
      <c r="A18" s="49" t="s">
        <v>480</v>
      </c>
      <c r="B18" s="49"/>
      <c r="C18" s="49"/>
      <c r="D18" s="49"/>
    </row>
    <row r="19" spans="1:4" x14ac:dyDescent="0.2">
      <c r="A19" s="50" t="s">
        <v>68</v>
      </c>
      <c r="B19" s="50" t="s">
        <v>473</v>
      </c>
      <c r="C19" s="126" t="s">
        <v>481</v>
      </c>
      <c r="D19" s="126" t="s">
        <v>482</v>
      </c>
    </row>
    <row r="20" spans="1:4" x14ac:dyDescent="0.2">
      <c r="A20" s="58">
        <v>1230</v>
      </c>
      <c r="B20" s="59" t="s">
        <v>121</v>
      </c>
      <c r="C20" s="120">
        <f>SUM(C21:C27)</f>
        <v>70784324.569999993</v>
      </c>
      <c r="D20" s="120">
        <f>SUM(D21:D27)</f>
        <v>68977752.540000007</v>
      </c>
    </row>
    <row r="21" spans="1:4" x14ac:dyDescent="0.2">
      <c r="A21" s="51">
        <v>1231</v>
      </c>
      <c r="B21" s="47" t="s">
        <v>122</v>
      </c>
      <c r="C21" s="52">
        <v>0</v>
      </c>
      <c r="D21" s="52">
        <v>0</v>
      </c>
    </row>
    <row r="22" spans="1:4" x14ac:dyDescent="0.2">
      <c r="A22" s="51">
        <v>1232</v>
      </c>
      <c r="B22" s="47" t="s">
        <v>123</v>
      </c>
      <c r="C22" s="52">
        <v>0</v>
      </c>
      <c r="D22" s="52">
        <v>0</v>
      </c>
    </row>
    <row r="23" spans="1:4" x14ac:dyDescent="0.2">
      <c r="A23" s="51">
        <v>1233</v>
      </c>
      <c r="B23" s="47" t="s">
        <v>124</v>
      </c>
      <c r="C23" s="52">
        <v>0</v>
      </c>
      <c r="D23" s="52">
        <v>0</v>
      </c>
    </row>
    <row r="24" spans="1:4" x14ac:dyDescent="0.2">
      <c r="A24" s="51">
        <v>1234</v>
      </c>
      <c r="B24" s="47" t="s">
        <v>125</v>
      </c>
      <c r="C24" s="52">
        <v>0</v>
      </c>
      <c r="D24" s="52">
        <v>0</v>
      </c>
    </row>
    <row r="25" spans="1:4" x14ac:dyDescent="0.2">
      <c r="A25" s="51">
        <v>1235</v>
      </c>
      <c r="B25" s="47" t="s">
        <v>126</v>
      </c>
      <c r="C25" s="52">
        <v>70784324.569999993</v>
      </c>
      <c r="D25" s="52">
        <v>68977752.540000007</v>
      </c>
    </row>
    <row r="26" spans="1:4" x14ac:dyDescent="0.2">
      <c r="A26" s="51">
        <v>1236</v>
      </c>
      <c r="B26" s="47" t="s">
        <v>127</v>
      </c>
      <c r="C26" s="52">
        <v>0</v>
      </c>
      <c r="D26" s="52">
        <v>0</v>
      </c>
    </row>
    <row r="27" spans="1:4" x14ac:dyDescent="0.2">
      <c r="A27" s="51">
        <v>1239</v>
      </c>
      <c r="B27" s="47" t="s">
        <v>128</v>
      </c>
      <c r="C27" s="52">
        <v>0</v>
      </c>
      <c r="D27" s="52">
        <v>0</v>
      </c>
    </row>
    <row r="28" spans="1:4" x14ac:dyDescent="0.2">
      <c r="A28" s="58">
        <v>1240</v>
      </c>
      <c r="B28" s="59" t="s">
        <v>129</v>
      </c>
      <c r="C28" s="120">
        <f>SUM(C29:C36)</f>
        <v>2238780.4</v>
      </c>
      <c r="D28" s="120">
        <f>SUM(D29:D36)</f>
        <v>2228790.4</v>
      </c>
    </row>
    <row r="29" spans="1:4" x14ac:dyDescent="0.2">
      <c r="A29" s="51">
        <v>1241</v>
      </c>
      <c r="B29" s="47" t="s">
        <v>130</v>
      </c>
      <c r="C29" s="52">
        <v>547024.65</v>
      </c>
      <c r="D29" s="52">
        <v>537034.65</v>
      </c>
    </row>
    <row r="30" spans="1:4" x14ac:dyDescent="0.2">
      <c r="A30" s="51">
        <v>1242</v>
      </c>
      <c r="B30" s="47" t="s">
        <v>131</v>
      </c>
      <c r="C30" s="52">
        <v>18400</v>
      </c>
      <c r="D30" s="52">
        <v>18400</v>
      </c>
    </row>
    <row r="31" spans="1:4" x14ac:dyDescent="0.2">
      <c r="A31" s="51">
        <v>1243</v>
      </c>
      <c r="B31" s="47" t="s">
        <v>132</v>
      </c>
      <c r="C31" s="52">
        <v>81934.8</v>
      </c>
      <c r="D31" s="52">
        <v>81934.8</v>
      </c>
    </row>
    <row r="32" spans="1:4" x14ac:dyDescent="0.2">
      <c r="A32" s="51">
        <v>1244</v>
      </c>
      <c r="B32" s="47" t="s">
        <v>133</v>
      </c>
      <c r="C32" s="52">
        <v>1487733.95</v>
      </c>
      <c r="D32" s="52">
        <v>1487733.95</v>
      </c>
    </row>
    <row r="33" spans="1:6" x14ac:dyDescent="0.2">
      <c r="A33" s="51">
        <v>1245</v>
      </c>
      <c r="B33" s="47" t="s">
        <v>134</v>
      </c>
      <c r="C33" s="52">
        <v>0</v>
      </c>
      <c r="D33" s="52">
        <v>0</v>
      </c>
    </row>
    <row r="34" spans="1:6" x14ac:dyDescent="0.2">
      <c r="A34" s="51">
        <v>1246</v>
      </c>
      <c r="B34" s="47" t="s">
        <v>135</v>
      </c>
      <c r="C34" s="52">
        <v>103687</v>
      </c>
      <c r="D34" s="52">
        <v>103687</v>
      </c>
    </row>
    <row r="35" spans="1:6" x14ac:dyDescent="0.2">
      <c r="A35" s="51">
        <v>1247</v>
      </c>
      <c r="B35" s="47" t="s">
        <v>136</v>
      </c>
      <c r="C35" s="52">
        <v>0</v>
      </c>
      <c r="D35" s="52">
        <v>0</v>
      </c>
    </row>
    <row r="36" spans="1:6" x14ac:dyDescent="0.2">
      <c r="A36" s="51">
        <v>1248</v>
      </c>
      <c r="B36" s="47" t="s">
        <v>137</v>
      </c>
      <c r="C36" s="52">
        <v>0</v>
      </c>
      <c r="D36" s="52">
        <v>0</v>
      </c>
    </row>
    <row r="37" spans="1:6" x14ac:dyDescent="0.2">
      <c r="A37" s="58">
        <v>1250</v>
      </c>
      <c r="B37" s="59" t="s">
        <v>141</v>
      </c>
      <c r="C37" s="120">
        <f>SUM(C38:C42)</f>
        <v>0</v>
      </c>
      <c r="D37" s="120">
        <f>SUM(D38:D42)</f>
        <v>0</v>
      </c>
      <c r="E37" s="59"/>
    </row>
    <row r="38" spans="1:6" x14ac:dyDescent="0.2">
      <c r="A38" s="51">
        <v>1251</v>
      </c>
      <c r="B38" s="47" t="s">
        <v>142</v>
      </c>
      <c r="C38" s="52">
        <v>0</v>
      </c>
      <c r="D38" s="52">
        <v>0</v>
      </c>
    </row>
    <row r="39" spans="1:6" x14ac:dyDescent="0.2">
      <c r="A39" s="51">
        <v>1252</v>
      </c>
      <c r="B39" s="47" t="s">
        <v>143</v>
      </c>
      <c r="C39" s="52">
        <v>0</v>
      </c>
      <c r="D39" s="52">
        <v>0</v>
      </c>
    </row>
    <row r="40" spans="1:6" x14ac:dyDescent="0.2">
      <c r="A40" s="51">
        <v>1253</v>
      </c>
      <c r="B40" s="47" t="s">
        <v>144</v>
      </c>
      <c r="C40" s="52">
        <v>0</v>
      </c>
      <c r="D40" s="52">
        <v>0</v>
      </c>
    </row>
    <row r="41" spans="1:6" x14ac:dyDescent="0.2">
      <c r="A41" s="51">
        <v>1254</v>
      </c>
      <c r="B41" s="47" t="s">
        <v>145</v>
      </c>
      <c r="C41" s="52">
        <v>0</v>
      </c>
      <c r="D41" s="52">
        <v>0</v>
      </c>
    </row>
    <row r="42" spans="1:6" x14ac:dyDescent="0.2">
      <c r="A42" s="51">
        <v>1259</v>
      </c>
      <c r="B42" s="47" t="s">
        <v>146</v>
      </c>
      <c r="C42" s="52">
        <v>0</v>
      </c>
      <c r="D42" s="52">
        <v>0</v>
      </c>
    </row>
    <row r="43" spans="1:6" x14ac:dyDescent="0.2">
      <c r="B43" s="131" t="s">
        <v>483</v>
      </c>
      <c r="C43" s="120">
        <f>C20+C28+C37</f>
        <v>73023104.969999999</v>
      </c>
      <c r="D43" s="120">
        <f>D20+D28+D37</f>
        <v>71206542.940000013</v>
      </c>
    </row>
    <row r="45" spans="1:6" ht="15" x14ac:dyDescent="0.25">
      <c r="A45" s="49" t="s">
        <v>484</v>
      </c>
      <c r="B45" s="49"/>
      <c r="C45" s="49"/>
      <c r="D45" s="49"/>
      <c r="E45" s="49"/>
      <c r="F45"/>
    </row>
    <row r="46" spans="1:6" ht="15" x14ac:dyDescent="0.25">
      <c r="A46" s="50" t="s">
        <v>68</v>
      </c>
      <c r="B46" s="50" t="s">
        <v>473</v>
      </c>
      <c r="C46" s="124">
        <v>2023</v>
      </c>
      <c r="D46" s="124">
        <v>2022</v>
      </c>
      <c r="E46" s="50"/>
      <c r="F46"/>
    </row>
    <row r="47" spans="1:6" ht="11.25" customHeight="1" x14ac:dyDescent="0.25">
      <c r="A47" s="58">
        <v>3210</v>
      </c>
      <c r="B47" s="59" t="s">
        <v>485</v>
      </c>
      <c r="C47" s="120">
        <v>65957196.979999997</v>
      </c>
      <c r="D47" s="120">
        <v>0</v>
      </c>
      <c r="F47"/>
    </row>
    <row r="48" spans="1:6" ht="11.25" customHeight="1" x14ac:dyDescent="0.25">
      <c r="A48" s="51"/>
      <c r="B48" s="131" t="s">
        <v>486</v>
      </c>
      <c r="C48" s="120">
        <f>C51+C63+C91+C94+C49</f>
        <v>59381977.960000001</v>
      </c>
      <c r="D48" s="120">
        <f>D51+D63+D91+D94+D49</f>
        <v>54147985.210000001</v>
      </c>
      <c r="F48"/>
    </row>
    <row r="49" spans="1:6" ht="11.25" customHeight="1" x14ac:dyDescent="0.25">
      <c r="A49" s="146">
        <v>5100</v>
      </c>
      <c r="B49" s="147" t="s">
        <v>332</v>
      </c>
      <c r="C49" s="148">
        <f>SUM(C50:C50)</f>
        <v>0</v>
      </c>
      <c r="D49" s="148">
        <f>SUM(D50:D50)</f>
        <v>0</v>
      </c>
      <c r="F49"/>
    </row>
    <row r="50" spans="1:6" ht="11.25" customHeight="1" x14ac:dyDescent="0.25">
      <c r="A50" s="149">
        <v>5130</v>
      </c>
      <c r="B50" s="150" t="s">
        <v>650</v>
      </c>
      <c r="C50" s="151">
        <v>0</v>
      </c>
      <c r="D50" s="151">
        <v>0</v>
      </c>
      <c r="F50"/>
    </row>
    <row r="51" spans="1:6" ht="11.25" customHeight="1" x14ac:dyDescent="0.25">
      <c r="A51" s="58">
        <v>5400</v>
      </c>
      <c r="B51" s="59" t="s">
        <v>398</v>
      </c>
      <c r="C51" s="120">
        <f>C52+C54+C56+C58+C60</f>
        <v>0</v>
      </c>
      <c r="D51" s="120">
        <f>D52+D54+D56+D58+D60</f>
        <v>0</v>
      </c>
      <c r="F51"/>
    </row>
    <row r="52" spans="1:6" ht="11.25" customHeight="1" x14ac:dyDescent="0.25">
      <c r="A52" s="51">
        <v>5410</v>
      </c>
      <c r="B52" s="47" t="s">
        <v>487</v>
      </c>
      <c r="C52" s="52">
        <f>C53</f>
        <v>0</v>
      </c>
      <c r="D52" s="52">
        <f>D53</f>
        <v>0</v>
      </c>
      <c r="F52"/>
    </row>
    <row r="53" spans="1:6" ht="11.25" customHeight="1" x14ac:dyDescent="0.25">
      <c r="A53" s="51">
        <v>5411</v>
      </c>
      <c r="B53" s="47" t="s">
        <v>400</v>
      </c>
      <c r="C53" s="52">
        <v>0</v>
      </c>
      <c r="D53" s="52">
        <v>0</v>
      </c>
      <c r="F53"/>
    </row>
    <row r="54" spans="1:6" ht="11.25" customHeight="1" x14ac:dyDescent="0.25">
      <c r="A54" s="51">
        <v>5420</v>
      </c>
      <c r="B54" s="47" t="s">
        <v>488</v>
      </c>
      <c r="C54" s="52">
        <f>C55</f>
        <v>0</v>
      </c>
      <c r="D54" s="52">
        <f>D55</f>
        <v>0</v>
      </c>
      <c r="F54"/>
    </row>
    <row r="55" spans="1:6" ht="11.25" customHeight="1" x14ac:dyDescent="0.25">
      <c r="A55" s="51">
        <v>5421</v>
      </c>
      <c r="B55" s="47" t="s">
        <v>403</v>
      </c>
      <c r="C55" s="52">
        <v>0</v>
      </c>
      <c r="D55" s="52">
        <v>0</v>
      </c>
      <c r="F55"/>
    </row>
    <row r="56" spans="1:6" ht="11.25" customHeight="1" x14ac:dyDescent="0.25">
      <c r="A56" s="51">
        <v>5430</v>
      </c>
      <c r="B56" s="47" t="s">
        <v>489</v>
      </c>
      <c r="C56" s="52">
        <f>C57</f>
        <v>0</v>
      </c>
      <c r="D56" s="52">
        <f>D57</f>
        <v>0</v>
      </c>
      <c r="F56"/>
    </row>
    <row r="57" spans="1:6" ht="11.25" customHeight="1" x14ac:dyDescent="0.25">
      <c r="A57" s="51">
        <v>5431</v>
      </c>
      <c r="B57" s="47" t="s">
        <v>406</v>
      </c>
      <c r="C57" s="52">
        <v>0</v>
      </c>
      <c r="D57" s="52">
        <v>0</v>
      </c>
      <c r="F57"/>
    </row>
    <row r="58" spans="1:6" ht="11.25" customHeight="1" x14ac:dyDescent="0.25">
      <c r="A58" s="51">
        <v>5440</v>
      </c>
      <c r="B58" s="47" t="s">
        <v>490</v>
      </c>
      <c r="C58" s="52">
        <f>C59</f>
        <v>0</v>
      </c>
      <c r="D58" s="52">
        <f>D59</f>
        <v>0</v>
      </c>
      <c r="F58"/>
    </row>
    <row r="59" spans="1:6" ht="11.25" customHeight="1" x14ac:dyDescent="0.25">
      <c r="A59" s="51">
        <v>5441</v>
      </c>
      <c r="B59" s="47" t="s">
        <v>490</v>
      </c>
      <c r="C59" s="52">
        <v>0</v>
      </c>
      <c r="D59" s="52">
        <v>0</v>
      </c>
      <c r="F59"/>
    </row>
    <row r="60" spans="1:6" ht="11.25" customHeight="1" x14ac:dyDescent="0.25">
      <c r="A60" s="51">
        <v>5450</v>
      </c>
      <c r="B60" s="47" t="s">
        <v>491</v>
      </c>
      <c r="C60" s="52">
        <f>SUM(C61:C62)</f>
        <v>0</v>
      </c>
      <c r="D60" s="52">
        <f>SUM(D61:D62)</f>
        <v>0</v>
      </c>
      <c r="F60"/>
    </row>
    <row r="61" spans="1:6" ht="11.25" customHeight="1" x14ac:dyDescent="0.25">
      <c r="A61" s="51">
        <v>5451</v>
      </c>
      <c r="B61" s="47" t="s">
        <v>410</v>
      </c>
      <c r="C61" s="52">
        <v>0</v>
      </c>
      <c r="D61" s="52">
        <v>0</v>
      </c>
      <c r="F61"/>
    </row>
    <row r="62" spans="1:6" ht="11.25" customHeight="1" x14ac:dyDescent="0.25">
      <c r="A62" s="51">
        <v>5452</v>
      </c>
      <c r="B62" s="47" t="s">
        <v>411</v>
      </c>
      <c r="C62" s="52">
        <v>0</v>
      </c>
      <c r="D62" s="52">
        <v>0</v>
      </c>
      <c r="F62"/>
    </row>
    <row r="63" spans="1:6" ht="11.25" customHeight="1" x14ac:dyDescent="0.25">
      <c r="A63" s="58">
        <v>5500</v>
      </c>
      <c r="B63" s="59" t="s">
        <v>412</v>
      </c>
      <c r="C63" s="120">
        <f>C64+C73+C76+C82</f>
        <v>4625857.2399999993</v>
      </c>
      <c r="D63" s="120">
        <f>D64+D73+D76+D82</f>
        <v>5200907.7399999993</v>
      </c>
      <c r="F63"/>
    </row>
    <row r="64" spans="1:6" ht="11.25" customHeight="1" x14ac:dyDescent="0.25">
      <c r="A64" s="51">
        <v>5510</v>
      </c>
      <c r="B64" s="47" t="s">
        <v>413</v>
      </c>
      <c r="C64" s="52">
        <f>SUM(C65:C72)</f>
        <v>4625857.2399999993</v>
      </c>
      <c r="D64" s="52">
        <f>SUM(D65:D72)</f>
        <v>4975907.7399999993</v>
      </c>
      <c r="F64"/>
    </row>
    <row r="65" spans="1:6" ht="11.25" customHeight="1" x14ac:dyDescent="0.25">
      <c r="A65" s="51">
        <v>5511</v>
      </c>
      <c r="B65" s="47" t="s">
        <v>414</v>
      </c>
      <c r="C65" s="52">
        <v>0</v>
      </c>
      <c r="D65" s="52">
        <v>0</v>
      </c>
      <c r="F65"/>
    </row>
    <row r="66" spans="1:6" ht="11.25" customHeight="1" x14ac:dyDescent="0.25">
      <c r="A66" s="51">
        <v>5512</v>
      </c>
      <c r="B66" s="47" t="s">
        <v>415</v>
      </c>
      <c r="C66" s="52">
        <v>0</v>
      </c>
      <c r="D66" s="52">
        <v>0</v>
      </c>
      <c r="F66"/>
    </row>
    <row r="67" spans="1:6" ht="11.25" customHeight="1" x14ac:dyDescent="0.25">
      <c r="A67" s="51">
        <v>5513</v>
      </c>
      <c r="B67" s="47" t="s">
        <v>416</v>
      </c>
      <c r="C67" s="52">
        <v>2236718.0099999998</v>
      </c>
      <c r="D67" s="52">
        <v>1889765.14</v>
      </c>
      <c r="F67"/>
    </row>
    <row r="68" spans="1:6" ht="11.25" customHeight="1" x14ac:dyDescent="0.25">
      <c r="A68" s="51">
        <v>5514</v>
      </c>
      <c r="B68" s="47" t="s">
        <v>417</v>
      </c>
      <c r="C68" s="52">
        <v>0</v>
      </c>
      <c r="D68" s="52">
        <v>0</v>
      </c>
      <c r="F68"/>
    </row>
    <row r="69" spans="1:6" ht="11.25" customHeight="1" x14ac:dyDescent="0.25">
      <c r="A69" s="51">
        <v>5515</v>
      </c>
      <c r="B69" s="47" t="s">
        <v>418</v>
      </c>
      <c r="C69" s="52">
        <v>2100644</v>
      </c>
      <c r="D69" s="52">
        <v>2686393.3</v>
      </c>
      <c r="F69"/>
    </row>
    <row r="70" spans="1:6" ht="11.25" customHeight="1" x14ac:dyDescent="0.25">
      <c r="A70" s="51">
        <v>5516</v>
      </c>
      <c r="B70" s="47" t="s">
        <v>419</v>
      </c>
      <c r="C70" s="52">
        <v>0</v>
      </c>
      <c r="D70" s="52">
        <v>0</v>
      </c>
      <c r="F70"/>
    </row>
    <row r="71" spans="1:6" ht="11.25" customHeight="1" x14ac:dyDescent="0.25">
      <c r="A71" s="51">
        <v>5517</v>
      </c>
      <c r="B71" s="47" t="s">
        <v>420</v>
      </c>
      <c r="C71" s="52">
        <v>54471.06</v>
      </c>
      <c r="D71" s="52">
        <v>308057.55</v>
      </c>
      <c r="F71"/>
    </row>
    <row r="72" spans="1:6" ht="11.25" customHeight="1" x14ac:dyDescent="0.25">
      <c r="A72" s="51">
        <v>5518</v>
      </c>
      <c r="B72" s="47" t="s">
        <v>421</v>
      </c>
      <c r="C72" s="52">
        <v>234024.17</v>
      </c>
      <c r="D72" s="52">
        <v>91691.75</v>
      </c>
      <c r="F72"/>
    </row>
    <row r="73" spans="1:6" ht="11.25" customHeight="1" x14ac:dyDescent="0.25">
      <c r="A73" s="51">
        <v>5520</v>
      </c>
      <c r="B73" s="47" t="s">
        <v>422</v>
      </c>
      <c r="C73" s="52">
        <f>SUM(C74:C75)</f>
        <v>0</v>
      </c>
      <c r="D73" s="52">
        <f>SUM(D74:D75)</f>
        <v>0</v>
      </c>
      <c r="F73"/>
    </row>
    <row r="74" spans="1:6" ht="11.25" customHeight="1" x14ac:dyDescent="0.25">
      <c r="A74" s="51">
        <v>5521</v>
      </c>
      <c r="B74" s="47" t="s">
        <v>423</v>
      </c>
      <c r="C74" s="52">
        <v>0</v>
      </c>
      <c r="D74" s="52">
        <v>0</v>
      </c>
      <c r="F74"/>
    </row>
    <row r="75" spans="1:6" ht="11.25" customHeight="1" x14ac:dyDescent="0.25">
      <c r="A75" s="51">
        <v>5522</v>
      </c>
      <c r="B75" s="47" t="s">
        <v>424</v>
      </c>
      <c r="C75" s="52">
        <v>0</v>
      </c>
      <c r="D75" s="52">
        <v>0</v>
      </c>
      <c r="F75"/>
    </row>
    <row r="76" spans="1:6" ht="11.25" customHeight="1" x14ac:dyDescent="0.25">
      <c r="A76" s="51">
        <v>5530</v>
      </c>
      <c r="B76" s="47" t="s">
        <v>425</v>
      </c>
      <c r="C76" s="52">
        <f>SUM(C77:C81)</f>
        <v>0</v>
      </c>
      <c r="D76" s="52">
        <f>SUM(D77:D81)</f>
        <v>0</v>
      </c>
      <c r="F76"/>
    </row>
    <row r="77" spans="1:6" ht="11.25" customHeight="1" x14ac:dyDescent="0.25">
      <c r="A77" s="51">
        <v>5531</v>
      </c>
      <c r="B77" s="47" t="s">
        <v>426</v>
      </c>
      <c r="C77" s="52">
        <v>0</v>
      </c>
      <c r="D77" s="52">
        <v>0</v>
      </c>
      <c r="F77"/>
    </row>
    <row r="78" spans="1:6" ht="11.25" customHeight="1" x14ac:dyDescent="0.25">
      <c r="A78" s="51">
        <v>5532</v>
      </c>
      <c r="B78" s="47" t="s">
        <v>427</v>
      </c>
      <c r="C78" s="52">
        <v>0</v>
      </c>
      <c r="D78" s="52">
        <v>0</v>
      </c>
      <c r="F78"/>
    </row>
    <row r="79" spans="1:6" ht="11.25" customHeight="1" x14ac:dyDescent="0.25">
      <c r="A79" s="51">
        <v>5533</v>
      </c>
      <c r="B79" s="47" t="s">
        <v>428</v>
      </c>
      <c r="C79" s="52">
        <v>0</v>
      </c>
      <c r="D79" s="52">
        <v>0</v>
      </c>
      <c r="F79"/>
    </row>
    <row r="80" spans="1:6" ht="11.25" customHeight="1" x14ac:dyDescent="0.25">
      <c r="A80" s="51">
        <v>5534</v>
      </c>
      <c r="B80" s="47" t="s">
        <v>429</v>
      </c>
      <c r="C80" s="52">
        <v>0</v>
      </c>
      <c r="D80" s="52">
        <v>0</v>
      </c>
      <c r="F80"/>
    </row>
    <row r="81" spans="1:6" ht="11.25" customHeight="1" x14ac:dyDescent="0.25">
      <c r="A81" s="51">
        <v>5535</v>
      </c>
      <c r="B81" s="47" t="s">
        <v>430</v>
      </c>
      <c r="C81" s="52">
        <v>0</v>
      </c>
      <c r="D81" s="52">
        <v>0</v>
      </c>
      <c r="F81"/>
    </row>
    <row r="82" spans="1:6" ht="11.25" customHeight="1" x14ac:dyDescent="0.25">
      <c r="A82" s="51">
        <v>5590</v>
      </c>
      <c r="B82" s="47" t="s">
        <v>431</v>
      </c>
      <c r="C82" s="52">
        <f>SUM(C83:C90)</f>
        <v>0</v>
      </c>
      <c r="D82" s="52">
        <f>SUM(D83:D90)</f>
        <v>225000</v>
      </c>
      <c r="F82"/>
    </row>
    <row r="83" spans="1:6" ht="11.25" customHeight="1" x14ac:dyDescent="0.25">
      <c r="A83" s="51">
        <v>5591</v>
      </c>
      <c r="B83" s="47" t="s">
        <v>432</v>
      </c>
      <c r="C83" s="52">
        <v>0</v>
      </c>
      <c r="D83" s="52">
        <v>0</v>
      </c>
      <c r="F83"/>
    </row>
    <row r="84" spans="1:6" ht="11.25" customHeight="1" x14ac:dyDescent="0.25">
      <c r="A84" s="51">
        <v>5592</v>
      </c>
      <c r="B84" s="47" t="s">
        <v>433</v>
      </c>
      <c r="C84" s="52">
        <v>0</v>
      </c>
      <c r="D84" s="52">
        <v>0</v>
      </c>
      <c r="F84"/>
    </row>
    <row r="85" spans="1:6" ht="11.25" customHeight="1" x14ac:dyDescent="0.25">
      <c r="A85" s="51">
        <v>5593</v>
      </c>
      <c r="B85" s="47" t="s">
        <v>434</v>
      </c>
      <c r="C85" s="52">
        <v>0</v>
      </c>
      <c r="D85" s="52">
        <v>0</v>
      </c>
      <c r="F85"/>
    </row>
    <row r="86" spans="1:6" ht="11.25" customHeight="1" x14ac:dyDescent="0.25">
      <c r="A86" s="51">
        <v>5594</v>
      </c>
      <c r="B86" s="47" t="s">
        <v>492</v>
      </c>
      <c r="C86" s="52">
        <v>0</v>
      </c>
      <c r="D86" s="52">
        <v>0</v>
      </c>
      <c r="F86"/>
    </row>
    <row r="87" spans="1:6" ht="11.25" customHeight="1" x14ac:dyDescent="0.25">
      <c r="A87" s="51">
        <v>5595</v>
      </c>
      <c r="B87" s="47" t="s">
        <v>436</v>
      </c>
      <c r="C87" s="52">
        <v>0</v>
      </c>
      <c r="D87" s="52">
        <v>0</v>
      </c>
      <c r="F87"/>
    </row>
    <row r="88" spans="1:6" ht="11.25" customHeight="1" x14ac:dyDescent="0.25">
      <c r="A88" s="51">
        <v>5596</v>
      </c>
      <c r="B88" s="47" t="s">
        <v>327</v>
      </c>
      <c r="C88" s="52">
        <v>0</v>
      </c>
      <c r="D88" s="52">
        <v>0</v>
      </c>
      <c r="F88"/>
    </row>
    <row r="89" spans="1:6" ht="11.25" customHeight="1" x14ac:dyDescent="0.25">
      <c r="A89" s="51">
        <v>5597</v>
      </c>
      <c r="B89" s="47" t="s">
        <v>437</v>
      </c>
      <c r="C89" s="52">
        <v>0</v>
      </c>
      <c r="D89" s="52">
        <v>0</v>
      </c>
      <c r="F89"/>
    </row>
    <row r="90" spans="1:6" ht="11.25" customHeight="1" x14ac:dyDescent="0.25">
      <c r="A90" s="51">
        <v>5599</v>
      </c>
      <c r="B90" s="47" t="s">
        <v>439</v>
      </c>
      <c r="C90" s="52">
        <v>0</v>
      </c>
      <c r="D90" s="52">
        <v>225000</v>
      </c>
      <c r="F90"/>
    </row>
    <row r="91" spans="1:6" ht="11.25" customHeight="1" x14ac:dyDescent="0.25">
      <c r="A91" s="58">
        <v>5600</v>
      </c>
      <c r="B91" s="59" t="s">
        <v>440</v>
      </c>
      <c r="C91" s="120">
        <f>C92</f>
        <v>48786364.850000001</v>
      </c>
      <c r="D91" s="120">
        <f>D92</f>
        <v>48947077.469999999</v>
      </c>
      <c r="F91"/>
    </row>
    <row r="92" spans="1:6" ht="11.25" customHeight="1" x14ac:dyDescent="0.25">
      <c r="A92" s="51">
        <v>5610</v>
      </c>
      <c r="B92" s="47" t="s">
        <v>441</v>
      </c>
      <c r="C92" s="52">
        <f>C93</f>
        <v>48786364.850000001</v>
      </c>
      <c r="D92" s="52">
        <f>D93</f>
        <v>48947077.469999999</v>
      </c>
      <c r="F92"/>
    </row>
    <row r="93" spans="1:6" ht="11.25" customHeight="1" x14ac:dyDescent="0.25">
      <c r="A93" s="51">
        <v>5611</v>
      </c>
      <c r="B93" s="47" t="s">
        <v>442</v>
      </c>
      <c r="C93" s="52">
        <v>48786364.850000001</v>
      </c>
      <c r="D93" s="52">
        <v>48947077.469999999</v>
      </c>
      <c r="F93"/>
    </row>
    <row r="94" spans="1:6" ht="11.25" customHeight="1" x14ac:dyDescent="0.25">
      <c r="A94" s="58">
        <v>2110</v>
      </c>
      <c r="B94" s="132" t="s">
        <v>493</v>
      </c>
      <c r="C94" s="120">
        <f>SUM(C95:C99)</f>
        <v>5969755.8699999992</v>
      </c>
      <c r="D94" s="120">
        <f>SUM(D95:D99)</f>
        <v>0</v>
      </c>
      <c r="F94"/>
    </row>
    <row r="95" spans="1:6" ht="11.25" customHeight="1" x14ac:dyDescent="0.25">
      <c r="A95" s="51">
        <v>2111</v>
      </c>
      <c r="B95" s="47" t="s">
        <v>494</v>
      </c>
      <c r="C95" s="52">
        <v>14092.99</v>
      </c>
      <c r="D95" s="52">
        <v>0</v>
      </c>
      <c r="F95"/>
    </row>
    <row r="96" spans="1:6" ht="11.25" customHeight="1" x14ac:dyDescent="0.25">
      <c r="A96" s="51">
        <v>2112</v>
      </c>
      <c r="B96" s="47" t="s">
        <v>495</v>
      </c>
      <c r="C96" s="52">
        <v>16956.810000000001</v>
      </c>
      <c r="D96" s="52">
        <v>0</v>
      </c>
      <c r="F96"/>
    </row>
    <row r="97" spans="1:6" ht="11.25" customHeight="1" x14ac:dyDescent="0.25">
      <c r="A97" s="51">
        <v>2112</v>
      </c>
      <c r="B97" s="47" t="s">
        <v>496</v>
      </c>
      <c r="C97" s="52">
        <v>5924549.8499999996</v>
      </c>
      <c r="D97" s="52">
        <v>0</v>
      </c>
      <c r="F97"/>
    </row>
    <row r="98" spans="1:6" ht="11.25" customHeight="1" x14ac:dyDescent="0.25">
      <c r="A98" s="51">
        <v>2115</v>
      </c>
      <c r="B98" s="47" t="s">
        <v>497</v>
      </c>
      <c r="C98" s="52">
        <v>14156.22</v>
      </c>
      <c r="D98" s="52">
        <v>0</v>
      </c>
      <c r="F98"/>
    </row>
    <row r="99" spans="1:6" ht="11.25" customHeight="1" x14ac:dyDescent="0.2">
      <c r="A99" s="51">
        <v>2114</v>
      </c>
      <c r="B99" s="47" t="s">
        <v>498</v>
      </c>
      <c r="C99" s="52">
        <v>0</v>
      </c>
      <c r="D99" s="52">
        <v>0</v>
      </c>
    </row>
    <row r="100" spans="1:6" ht="11.25" customHeight="1" x14ac:dyDescent="0.2">
      <c r="A100" s="51"/>
      <c r="B100" s="131" t="s">
        <v>499</v>
      </c>
      <c r="C100" s="120">
        <f>+C101</f>
        <v>0</v>
      </c>
      <c r="D100" s="120">
        <f>+D101</f>
        <v>0</v>
      </c>
    </row>
    <row r="101" spans="1:6" ht="11.25" customHeight="1" x14ac:dyDescent="0.2">
      <c r="A101" s="146">
        <v>3100</v>
      </c>
      <c r="B101" s="152" t="s">
        <v>651</v>
      </c>
      <c r="C101" s="153">
        <f>SUM(C102:C105)</f>
        <v>0</v>
      </c>
      <c r="D101" s="153">
        <f>SUM(D102:D105)</f>
        <v>0</v>
      </c>
    </row>
    <row r="102" spans="1:6" ht="11.25" customHeight="1" x14ac:dyDescent="0.2">
      <c r="A102" s="149"/>
      <c r="B102" s="154" t="s">
        <v>652</v>
      </c>
      <c r="C102" s="155">
        <v>0</v>
      </c>
      <c r="D102" s="155">
        <v>0</v>
      </c>
    </row>
    <row r="103" spans="1:6" ht="11.25" customHeight="1" x14ac:dyDescent="0.2">
      <c r="A103" s="149"/>
      <c r="B103" s="154" t="s">
        <v>653</v>
      </c>
      <c r="C103" s="155">
        <v>0</v>
      </c>
      <c r="D103" s="155">
        <v>0</v>
      </c>
    </row>
    <row r="104" spans="1:6" ht="11.25" customHeight="1" x14ac:dyDescent="0.2">
      <c r="A104" s="149"/>
      <c r="B104" s="154" t="s">
        <v>654</v>
      </c>
      <c r="C104" s="155">
        <v>0</v>
      </c>
      <c r="D104" s="155">
        <v>0</v>
      </c>
    </row>
    <row r="105" spans="1:6" ht="11.25" customHeight="1" x14ac:dyDescent="0.2">
      <c r="A105" s="149"/>
      <c r="B105" s="154" t="s">
        <v>655</v>
      </c>
      <c r="C105" s="155">
        <v>0</v>
      </c>
      <c r="D105" s="155">
        <v>0</v>
      </c>
    </row>
    <row r="106" spans="1:6" ht="11.25" customHeight="1" x14ac:dyDescent="0.2">
      <c r="A106" s="149"/>
      <c r="B106" s="156" t="s">
        <v>656</v>
      </c>
      <c r="C106" s="148">
        <f>+C107</f>
        <v>0</v>
      </c>
      <c r="D106" s="148">
        <f>+D107</f>
        <v>0</v>
      </c>
    </row>
    <row r="107" spans="1:6" ht="11.25" customHeight="1" x14ac:dyDescent="0.2">
      <c r="A107" s="146">
        <v>1270</v>
      </c>
      <c r="B107" s="157" t="s">
        <v>147</v>
      </c>
      <c r="C107" s="153">
        <f>+C108</f>
        <v>0</v>
      </c>
      <c r="D107" s="153">
        <f>+D108</f>
        <v>0</v>
      </c>
    </row>
    <row r="108" spans="1:6" ht="11.25" customHeight="1" x14ac:dyDescent="0.2">
      <c r="A108" s="149">
        <v>1273</v>
      </c>
      <c r="B108" s="150" t="s">
        <v>657</v>
      </c>
      <c r="C108" s="155">
        <v>0</v>
      </c>
      <c r="D108" s="155">
        <v>0</v>
      </c>
    </row>
    <row r="109" spans="1:6" ht="11.25" customHeight="1" x14ac:dyDescent="0.2">
      <c r="A109" s="149"/>
      <c r="B109" s="156" t="s">
        <v>658</v>
      </c>
      <c r="C109" s="148">
        <f>+C110+C112</f>
        <v>0</v>
      </c>
      <c r="D109" s="148">
        <f>+D110+D112</f>
        <v>0</v>
      </c>
    </row>
    <row r="110" spans="1:6" ht="11.25" customHeight="1" x14ac:dyDescent="0.2">
      <c r="A110" s="146">
        <v>4300</v>
      </c>
      <c r="B110" s="152" t="s">
        <v>659</v>
      </c>
      <c r="C110" s="153">
        <f>+C111</f>
        <v>0</v>
      </c>
      <c r="D110" s="158">
        <f>+D111</f>
        <v>0</v>
      </c>
    </row>
    <row r="111" spans="1:6" ht="11.25" customHeight="1" x14ac:dyDescent="0.2">
      <c r="A111" s="149">
        <v>4399</v>
      </c>
      <c r="B111" s="154" t="s">
        <v>323</v>
      </c>
      <c r="C111" s="155">
        <v>0</v>
      </c>
      <c r="D111" s="155">
        <v>0</v>
      </c>
    </row>
    <row r="112" spans="1:6" ht="11.25" customHeight="1" x14ac:dyDescent="0.2">
      <c r="A112" s="58">
        <v>1120</v>
      </c>
      <c r="B112" s="159" t="s">
        <v>500</v>
      </c>
      <c r="C112" s="120">
        <f>SUM(C113:C121)</f>
        <v>0</v>
      </c>
      <c r="D112" s="120">
        <f>SUM(D113:D121)</f>
        <v>0</v>
      </c>
    </row>
    <row r="113" spans="1:6" ht="11.25" customHeight="1" x14ac:dyDescent="0.2">
      <c r="A113" s="51">
        <v>1124</v>
      </c>
      <c r="B113" s="160" t="s">
        <v>501</v>
      </c>
      <c r="C113" s="161">
        <v>0.17</v>
      </c>
      <c r="D113" s="52">
        <v>0</v>
      </c>
    </row>
    <row r="114" spans="1:6" ht="11.25" customHeight="1" x14ac:dyDescent="0.2">
      <c r="A114" s="51">
        <v>1124</v>
      </c>
      <c r="B114" s="160" t="s">
        <v>502</v>
      </c>
      <c r="C114" s="161">
        <v>0</v>
      </c>
      <c r="D114" s="52">
        <v>0</v>
      </c>
    </row>
    <row r="115" spans="1:6" ht="11.25" customHeight="1" x14ac:dyDescent="0.2">
      <c r="A115" s="51">
        <v>1124</v>
      </c>
      <c r="B115" s="160" t="s">
        <v>503</v>
      </c>
      <c r="C115" s="161">
        <v>-0.02</v>
      </c>
      <c r="D115" s="52">
        <v>0</v>
      </c>
    </row>
    <row r="116" spans="1:6" ht="11.25" customHeight="1" x14ac:dyDescent="0.2">
      <c r="A116" s="51">
        <v>1124</v>
      </c>
      <c r="B116" s="160" t="s">
        <v>504</v>
      </c>
      <c r="C116" s="161">
        <v>-0.01</v>
      </c>
      <c r="D116" s="52">
        <v>0</v>
      </c>
    </row>
    <row r="117" spans="1:6" ht="11.25" customHeight="1" x14ac:dyDescent="0.2">
      <c r="A117" s="51">
        <v>1124</v>
      </c>
      <c r="B117" s="160" t="s">
        <v>505</v>
      </c>
      <c r="C117" s="52">
        <v>-0.04</v>
      </c>
      <c r="D117" s="52">
        <v>0</v>
      </c>
    </row>
    <row r="118" spans="1:6" ht="11.25" customHeight="1" x14ac:dyDescent="0.2">
      <c r="A118" s="51">
        <v>1124</v>
      </c>
      <c r="B118" s="160" t="s">
        <v>506</v>
      </c>
      <c r="C118" s="52">
        <v>-0.1</v>
      </c>
      <c r="D118" s="52">
        <v>0</v>
      </c>
    </row>
    <row r="119" spans="1:6" ht="11.25" customHeight="1" x14ac:dyDescent="0.2">
      <c r="A119" s="51">
        <v>1122</v>
      </c>
      <c r="B119" s="160" t="s">
        <v>507</v>
      </c>
      <c r="C119" s="52">
        <v>0</v>
      </c>
      <c r="D119" s="52">
        <v>0</v>
      </c>
    </row>
    <row r="120" spans="1:6" ht="11.25" customHeight="1" x14ac:dyDescent="0.2">
      <c r="A120" s="51">
        <v>1122</v>
      </c>
      <c r="B120" s="160" t="s">
        <v>508</v>
      </c>
      <c r="C120" s="161">
        <v>0</v>
      </c>
      <c r="D120" s="52">
        <v>0</v>
      </c>
    </row>
    <row r="121" spans="1:6" ht="11.25" customHeight="1" x14ac:dyDescent="0.25">
      <c r="A121" s="51">
        <v>1122</v>
      </c>
      <c r="B121" s="160" t="s">
        <v>509</v>
      </c>
      <c r="C121" s="52">
        <v>0</v>
      </c>
      <c r="D121" s="52">
        <v>0</v>
      </c>
      <c r="F121"/>
    </row>
    <row r="122" spans="1:6" customFormat="1" ht="11.25" customHeight="1" x14ac:dyDescent="0.25">
      <c r="A122" s="51"/>
      <c r="B122" s="133" t="s">
        <v>510</v>
      </c>
      <c r="C122" s="120">
        <f>C47+C48+C100-C106-C109</f>
        <v>125339174.94</v>
      </c>
      <c r="D122" s="120">
        <f>D47+D48+D100-D106-D109</f>
        <v>54147985.210000001</v>
      </c>
      <c r="E122" s="47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2:C16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11.42578125" style="2" customWidth="1"/>
    <col min="2" max="2" width="124.140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6" t="s">
        <v>204</v>
      </c>
      <c r="B2" s="24" t="s">
        <v>205</v>
      </c>
    </row>
    <row r="3" spans="1:2" x14ac:dyDescent="0.2">
      <c r="B3" s="4"/>
    </row>
    <row r="4" spans="1:2" ht="14.1" customHeight="1" x14ac:dyDescent="0.2">
      <c r="A4" s="113" t="s">
        <v>50</v>
      </c>
      <c r="B4" s="27" t="s">
        <v>206</v>
      </c>
    </row>
    <row r="5" spans="1:2" ht="14.1" customHeight="1" x14ac:dyDescent="0.2">
      <c r="B5" s="27" t="s">
        <v>511</v>
      </c>
    </row>
    <row r="6" spans="1:2" ht="14.1" customHeight="1" x14ac:dyDescent="0.2">
      <c r="B6" s="27" t="s">
        <v>512</v>
      </c>
    </row>
    <row r="7" spans="1:2" ht="14.1" customHeight="1" x14ac:dyDescent="0.2">
      <c r="B7" s="27" t="s">
        <v>513</v>
      </c>
    </row>
    <row r="9" spans="1:2" ht="15" customHeight="1" x14ac:dyDescent="0.2">
      <c r="A9" s="113" t="s">
        <v>52</v>
      </c>
      <c r="B9" s="25" t="s">
        <v>514</v>
      </c>
    </row>
    <row r="10" spans="1:2" ht="15" customHeight="1" x14ac:dyDescent="0.2">
      <c r="B10" s="25" t="s">
        <v>515</v>
      </c>
    </row>
    <row r="11" spans="1:2" ht="15" customHeight="1" x14ac:dyDescent="0.2">
      <c r="B11" s="134" t="s">
        <v>516</v>
      </c>
    </row>
    <row r="13" spans="1:2" ht="15" customHeight="1" x14ac:dyDescent="0.2">
      <c r="A13" s="113" t="s">
        <v>54</v>
      </c>
      <c r="B13" s="27" t="s">
        <v>517</v>
      </c>
    </row>
    <row r="14" spans="1:2" x14ac:dyDescent="0.2">
      <c r="B14" s="27" t="s">
        <v>513</v>
      </c>
    </row>
    <row r="16" spans="1:2" ht="22.5" x14ac:dyDescent="0.2">
      <c r="A16" s="129" t="s">
        <v>518</v>
      </c>
      <c r="B16" s="128" t="s">
        <v>519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microsoft.com/office/2006/documentManagement/types"/>
    <ds:schemaRef ds:uri="6aa8a68a-ab09-4ac8-a697-fdce915bc567"/>
    <ds:schemaRef ds:uri="0c865bf4-0f22-4e4d-b041-7b0c1657e5a8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C8CB42-248C-4EA8-B7AA-B6D5EE3CA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2012-12-11T20:36:24Z</dcterms:created>
  <dcterms:modified xsi:type="dcterms:W3CDTF">2024-02-24T00:33:57Z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