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D12" i="6"/>
  <c r="G12" i="6" s="1"/>
  <c r="G11" i="6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<sst xmlns="http://schemas.openxmlformats.org/spreadsheetml/2006/main" count="218" uniqueCount="146">
  <si>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</si>
  <si>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</si>
  <si>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</si>
  <si>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</si>
  <si>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</si>
  <si>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</si>
  <si>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</si>
  <si>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</si>
  <si>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</si>
  <si>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</si>
  <si>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</si>
  <si>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</si>
  <si>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</si>
  <si>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</si>
  <si>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</si>
  <si>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</si>
  <si>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</si>
  <si>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</si>
  <si>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</si>
  <si>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</si>
  <si>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</si>
  <si>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</si>
  <si>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</si>
  <si>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</si>
  <si>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</si>
  <si>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</si>
  <si>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</si>
  <si>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</si>
  <si>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</si>
  <si>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</si>
  <si>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</si>
  <si>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</si>
  <si>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</si>
  <si>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</si>
  <si>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</si>
  <si>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</si>
  <si>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</si>
  <si>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</si>
  <si>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</si>
  <si>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</si>
  <si>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</si>
  <si>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</si>
  <si>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</si>
  <si>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</si>
  <si>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</si>
  <si>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</si>
  <si>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</si>
  <si>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</si>
  <si>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</si>
  <si>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</si>
  <si>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</si>
  <si>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</si>
  <si>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</si>
  <si>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</si>
  <si>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</si>
  <si>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</si>
  <si>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</si>
  <si>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</si>
  <si>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</si>
  <si>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</si>
  <si>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</si>
  <si>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</si>
  <si>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</si>
  <si>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</si>
  <si>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</si>
  <si>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</si>
  <si>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</si>
  <si>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</si>
  <si>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</si>
  <si>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</si>
  <si>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</si>
  <si>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</si>
  <si>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</si>
  <si>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</si>
  <si>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</si>
  <si>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</si>
  <si>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</si>
  <si>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</si>
  <si>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</si>
  <si>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</si>
  <si>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</si>
  <si>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</si>
  <si>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</si>
  <si>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</si>
  <si>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</si>
  <si>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</si>
  <si>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</si>
  <si>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</si>
  <si>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</si>
  <si>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</si>
  <si>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</si>
  <si>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</si>
  <si>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</si>
  <si>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</si>
  <si>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</si>
  <si>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</si>
  <si>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</si>
  <si>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</si>
  <si>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</si>
  <si>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</si>
  <si>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</si>
  <si>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</si>
  <si>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</si>
  <si>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</si>
  <si>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</si>
  <si>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</si>
  <si>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</si>
  <si>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</si>
  <si>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</si>
  <si>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</si>
  <si>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</si>
  <si>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</si>
  <si>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</si>
  <si>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</si>
  <si>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</si>
  <si>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</si>
  <si>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</si>
  <si>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</si>
  <si>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</si>
  <si>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</si>
  <si>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</si>
  <si>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</si>
  <si>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</si>
  <si>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</si>
  <si>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</si>
  <si>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</si>
  <si>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</si>
  <si>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</si>
  <si>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</si>
  <si>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</si>
  <si>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</si>
  <si>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</si>
  <si>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</si>
  <si>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30 de Junio de 2023</t>
  </si>
  <si>
    <t>Comisión Municipal del Deporte y Atención a la Juventud del Municipio de Uriangato, Guanajuato.
Estado Analítico del Ejercicio del Presupuesto de Egresos
Clasificación Económica (por Tipo de Gasto)
Del 1 de Enero al 30 de Junio de 2023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</si>
  <si>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</si>
  <si>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</si>
  <si>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</si>
  <si>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Junio de 2023</t>
  </si>
  <si>
    <t>Comisión Municipal del Deporte y Atención a la Juventud del Municipio de Uriangato, Guanajuato.
Estado Analítico del Ejercicio del Presupuesto de Egresos
Clasificación Administrativa (Poderes)
Del 1 de Enero al 30 de Junio de 2023</t>
  </si>
  <si>
    <t>Comisión Municipal del Deporte y Atención a la Juventud del Municipio de Uriangato, Guanajuato.
Estado Analítico del Ejercicio del Presupuesto de Egresos
Clasificación Administrativa (Sector Paraestatal)
Del 1 de Enero al 30 de Junio de 2023</t>
  </si>
  <si>
    <t>Comisión Municipal del Deporte y Atención a la Juventud del Municipio de Uriangato, Guanajuato.
Estado Analítico del Ejercicio del Presupuesto de Egresos
Clasificación Funcional (Finalidad y Función)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</si>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</sst>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workbookViewId="0">
      <selection activeCell="G82" sqref="A1:G8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3" t="s">
        <v>133</v>
      </c>
      <c r="B1" s="33"/>
      <c r="C1" s="33"/>
      <c r="D1" s="33"/>
      <c r="E1" s="33"/>
      <c r="F1" s="33"/>
      <c r="G1" s="34"/>
    </row>
    <row r="2" spans="1:8" x14ac:dyDescent="0.2">
      <c r="A2" s="38" t="s">
        <v>54</v>
      </c>
      <c r="B2" s="35" t="s">
        <v>60</v>
      </c>
      <c r="C2" s="33"/>
      <c r="D2" s="33"/>
      <c r="E2" s="33"/>
      <c r="F2" s="34"/>
      <c r="G2" s="36" t="s">
        <v>59</v>
      </c>
    </row>
    <row r="3" spans="1:8" ht="24.95" customHeight="1" x14ac:dyDescent="0.2">
      <c r="A3" s="39"/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37"/>
    </row>
    <row r="4" spans="1:8" x14ac:dyDescent="0.2">
      <c r="A4" s="40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8" x14ac:dyDescent="0.2">
      <c r="A5" s="22" t="s">
        <v>61</v>
      </c>
      <c r="B5" s="15">
        <f>SUM(B6:B12)</f>
        <v>3822961.8000000003</v>
      </c>
      <c r="C5" s="15">
        <f>SUM(C6:C12)</f>
        <v>15950</v>
      </c>
      <c r="D5" s="15">
        <f>B5+C5</f>
        <v>3838911.8000000003</v>
      </c>
      <c r="E5" s="15">
        <f>SUM(E6:E12)</f>
        <v>1615303.4400000002</v>
      </c>
      <c r="F5" s="15">
        <f>SUM(F6:F12)</f>
        <v>1615303.4400000002</v>
      </c>
      <c r="G5" s="15">
        <f>D5-E5</f>
        <v>2223608.3600000003</v>
      </c>
    </row>
    <row r="6" spans="1:8" x14ac:dyDescent="0.2">
      <c r="A6" s="24" t="s">
        <v>65</v>
      </c>
      <c r="B6" s="6">
        <v>2793647.95</v>
      </c>
      <c r="C6" s="6">
        <v>0</v>
      </c>
      <c r="D6" s="6">
        <f t="shared" ref="D6:D69" si="0">B6+C6</f>
        <v>2793647.95</v>
      </c>
      <c r="E6" s="6">
        <v>1304584.1100000001</v>
      </c>
      <c r="F6" s="6">
        <v>1304584.1100000001</v>
      </c>
      <c r="G6" s="6">
        <f t="shared" ref="G6:G69" si="1">D6-E6</f>
        <v>1489063.84</v>
      </c>
      <c r="H6" s="11">
        <v>1100</v>
      </c>
    </row>
    <row r="7" spans="1:8" x14ac:dyDescent="0.2">
      <c r="A7" s="24" t="s">
        <v>66</v>
      </c>
      <c r="B7" s="6">
        <v>28000</v>
      </c>
      <c r="C7" s="6">
        <v>15950</v>
      </c>
      <c r="D7" s="6">
        <f t="shared" si="0"/>
        <v>43950</v>
      </c>
      <c r="E7" s="6">
        <v>21674</v>
      </c>
      <c r="F7" s="6">
        <v>21674</v>
      </c>
      <c r="G7" s="6">
        <f t="shared" si="1"/>
        <v>22276</v>
      </c>
      <c r="H7" s="11">
        <v>1200</v>
      </c>
    </row>
    <row r="8" spans="1:8" x14ac:dyDescent="0.2">
      <c r="A8" s="24" t="s">
        <v>67</v>
      </c>
      <c r="B8" s="6">
        <v>523345.33</v>
      </c>
      <c r="C8" s="6">
        <v>0</v>
      </c>
      <c r="D8" s="6">
        <f t="shared" si="0"/>
        <v>523345.33</v>
      </c>
      <c r="E8" s="6">
        <v>73225.789999999994</v>
      </c>
      <c r="F8" s="6">
        <v>73225.789999999994</v>
      </c>
      <c r="G8" s="6">
        <f t="shared" si="1"/>
        <v>450119.54000000004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68</v>
      </c>
      <c r="B10" s="6">
        <v>477968.52</v>
      </c>
      <c r="C10" s="6">
        <v>0</v>
      </c>
      <c r="D10" s="6">
        <f t="shared" si="0"/>
        <v>477968.52</v>
      </c>
      <c r="E10" s="6">
        <v>215819.54</v>
      </c>
      <c r="F10" s="6">
        <v>215819.54</v>
      </c>
      <c r="G10" s="6">
        <f t="shared" si="1"/>
        <v>262148.98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69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127</v>
      </c>
      <c r="B13" s="16">
        <f>SUM(B14:B22)</f>
        <v>842000</v>
      </c>
      <c r="C13" s="16">
        <f>SUM(C14:C22)</f>
        <v>190275.86</v>
      </c>
      <c r="D13" s="16">
        <f t="shared" si="0"/>
        <v>1032275.86</v>
      </c>
      <c r="E13" s="16">
        <f>SUM(E14:E22)</f>
        <v>654348.78</v>
      </c>
      <c r="F13" s="16">
        <f>SUM(F14:F22)</f>
        <v>654348.78</v>
      </c>
      <c r="G13" s="16">
        <f t="shared" si="1"/>
        <v>377927.07999999996</v>
      </c>
      <c r="H13" s="23">
        <v>0</v>
      </c>
    </row>
    <row r="14" spans="1:8" x14ac:dyDescent="0.2">
      <c r="A14" s="24" t="s">
        <v>70</v>
      </c>
      <c r="B14" s="6">
        <v>66000</v>
      </c>
      <c r="C14" s="6">
        <v>43316.03</v>
      </c>
      <c r="D14" s="6">
        <f t="shared" si="0"/>
        <v>109316.03</v>
      </c>
      <c r="E14" s="6">
        <v>96626.81</v>
      </c>
      <c r="F14" s="6">
        <v>96626.81</v>
      </c>
      <c r="G14" s="6">
        <f t="shared" si="1"/>
        <v>12689.220000000001</v>
      </c>
      <c r="H14" s="11">
        <v>2100</v>
      </c>
    </row>
    <row r="15" spans="1:8" x14ac:dyDescent="0.2">
      <c r="A15" s="24" t="s">
        <v>71</v>
      </c>
      <c r="B15" s="6">
        <v>17500</v>
      </c>
      <c r="C15" s="6">
        <v>0</v>
      </c>
      <c r="D15" s="6">
        <f t="shared" si="0"/>
        <v>17500</v>
      </c>
      <c r="E15" s="6">
        <v>293</v>
      </c>
      <c r="F15" s="6">
        <v>293</v>
      </c>
      <c r="G15" s="6">
        <f t="shared" si="1"/>
        <v>17207</v>
      </c>
      <c r="H15" s="11">
        <v>2200</v>
      </c>
    </row>
    <row r="16" spans="1:8" x14ac:dyDescent="0.2">
      <c r="A16" s="24" t="s">
        <v>72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73</v>
      </c>
      <c r="B17" s="6">
        <v>136500</v>
      </c>
      <c r="C17" s="6">
        <v>26959.83</v>
      </c>
      <c r="D17" s="6">
        <f t="shared" si="0"/>
        <v>163459.83000000002</v>
      </c>
      <c r="E17" s="6">
        <v>123631.92</v>
      </c>
      <c r="F17" s="6">
        <v>123631.92</v>
      </c>
      <c r="G17" s="6">
        <f t="shared" si="1"/>
        <v>39827.910000000018</v>
      </c>
      <c r="H17" s="11">
        <v>2400</v>
      </c>
    </row>
    <row r="18" spans="1:8" x14ac:dyDescent="0.2">
      <c r="A18" s="24" t="s">
        <v>74</v>
      </c>
      <c r="B18" s="6">
        <v>60000</v>
      </c>
      <c r="C18" s="6">
        <v>30000</v>
      </c>
      <c r="D18" s="6">
        <f t="shared" si="0"/>
        <v>90000</v>
      </c>
      <c r="E18" s="6">
        <v>22247</v>
      </c>
      <c r="F18" s="6">
        <v>22247</v>
      </c>
      <c r="G18" s="6">
        <f t="shared" si="1"/>
        <v>67753</v>
      </c>
      <c r="H18" s="11">
        <v>2500</v>
      </c>
    </row>
    <row r="19" spans="1:8" x14ac:dyDescent="0.2">
      <c r="A19" s="24" t="s">
        <v>75</v>
      </c>
      <c r="B19" s="6">
        <v>370000</v>
      </c>
      <c r="C19" s="6">
        <v>30000</v>
      </c>
      <c r="D19" s="6">
        <f t="shared" si="0"/>
        <v>400000</v>
      </c>
      <c r="E19" s="6">
        <v>295569.73</v>
      </c>
      <c r="F19" s="6">
        <v>295569.73</v>
      </c>
      <c r="G19" s="6">
        <f t="shared" si="1"/>
        <v>104430.27000000002</v>
      </c>
      <c r="H19" s="11">
        <v>2600</v>
      </c>
    </row>
    <row r="20" spans="1:8" x14ac:dyDescent="0.2">
      <c r="A20" s="24" t="s">
        <v>76</v>
      </c>
      <c r="B20" s="6">
        <v>95000</v>
      </c>
      <c r="C20" s="6">
        <v>30000</v>
      </c>
      <c r="D20" s="6">
        <f t="shared" si="0"/>
        <v>125000</v>
      </c>
      <c r="E20" s="6">
        <v>45560</v>
      </c>
      <c r="F20" s="6">
        <v>45560</v>
      </c>
      <c r="G20" s="6">
        <f t="shared" si="1"/>
        <v>79440</v>
      </c>
      <c r="H20" s="11">
        <v>2700</v>
      </c>
    </row>
    <row r="21" spans="1:8" x14ac:dyDescent="0.2">
      <c r="A21" s="24" t="s">
        <v>77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78</v>
      </c>
      <c r="B22" s="6">
        <v>97000</v>
      </c>
      <c r="C22" s="6">
        <v>30000</v>
      </c>
      <c r="D22" s="6">
        <f t="shared" si="0"/>
        <v>127000</v>
      </c>
      <c r="E22" s="6">
        <v>70420.320000000007</v>
      </c>
      <c r="F22" s="6">
        <v>70420.320000000007</v>
      </c>
      <c r="G22" s="6">
        <f t="shared" si="1"/>
        <v>56579.679999999993</v>
      </c>
      <c r="H22" s="11">
        <v>2900</v>
      </c>
    </row>
    <row r="23" spans="1:8" x14ac:dyDescent="0.2">
      <c r="A23" s="22" t="s">
        <v>62</v>
      </c>
      <c r="B23" s="16">
        <f>SUM(B24:B32)</f>
        <v>1167609.77</v>
      </c>
      <c r="C23" s="16">
        <f>SUM(C24:C32)</f>
        <v>503628.80000000005</v>
      </c>
      <c r="D23" s="16">
        <f t="shared" si="0"/>
        <v>1671238.57</v>
      </c>
      <c r="E23" s="16">
        <f>SUM(E24:E32)</f>
        <v>997468.09</v>
      </c>
      <c r="F23" s="16">
        <f>SUM(F24:F32)</f>
        <v>997468.09</v>
      </c>
      <c r="G23" s="16">
        <f t="shared" si="1"/>
        <v>673770.4800000001</v>
      </c>
      <c r="H23" s="23">
        <v>0</v>
      </c>
    </row>
    <row r="24" spans="1:8" x14ac:dyDescent="0.2">
      <c r="A24" s="24" t="s">
        <v>79</v>
      </c>
      <c r="B24" s="6">
        <v>350000</v>
      </c>
      <c r="C24" s="6">
        <v>10000</v>
      </c>
      <c r="D24" s="6">
        <f t="shared" si="0"/>
        <v>360000</v>
      </c>
      <c r="E24" s="6">
        <v>151538</v>
      </c>
      <c r="F24" s="6">
        <v>151538</v>
      </c>
      <c r="G24" s="6">
        <f t="shared" si="1"/>
        <v>208462</v>
      </c>
      <c r="H24" s="11">
        <v>3100</v>
      </c>
    </row>
    <row r="25" spans="1:8" x14ac:dyDescent="0.2">
      <c r="A25" s="24" t="s">
        <v>80</v>
      </c>
      <c r="B25" s="6">
        <v>29000</v>
      </c>
      <c r="C25" s="6">
        <v>0</v>
      </c>
      <c r="D25" s="6">
        <f t="shared" si="0"/>
        <v>29000</v>
      </c>
      <c r="E25" s="6">
        <v>0</v>
      </c>
      <c r="F25" s="6">
        <v>0</v>
      </c>
      <c r="G25" s="6">
        <f t="shared" si="1"/>
        <v>29000</v>
      </c>
      <c r="H25" s="11">
        <v>3200</v>
      </c>
    </row>
    <row r="26" spans="1:8" x14ac:dyDescent="0.2">
      <c r="A26" s="24" t="s">
        <v>81</v>
      </c>
      <c r="B26" s="6">
        <v>453150</v>
      </c>
      <c r="C26" s="6">
        <v>3652</v>
      </c>
      <c r="D26" s="6">
        <f t="shared" si="0"/>
        <v>456802</v>
      </c>
      <c r="E26" s="6">
        <v>332216.01</v>
      </c>
      <c r="F26" s="6">
        <v>332216.01</v>
      </c>
      <c r="G26" s="6">
        <f t="shared" si="1"/>
        <v>124585.98999999999</v>
      </c>
      <c r="H26" s="11">
        <v>3300</v>
      </c>
    </row>
    <row r="27" spans="1:8" x14ac:dyDescent="0.2">
      <c r="A27" s="24" t="s">
        <v>82</v>
      </c>
      <c r="B27" s="6">
        <v>30000</v>
      </c>
      <c r="C27" s="6">
        <v>0</v>
      </c>
      <c r="D27" s="6">
        <f t="shared" si="0"/>
        <v>30000</v>
      </c>
      <c r="E27" s="6">
        <v>5875.98</v>
      </c>
      <c r="F27" s="6">
        <v>5875.98</v>
      </c>
      <c r="G27" s="6">
        <f t="shared" si="1"/>
        <v>24124.02</v>
      </c>
      <c r="H27" s="11">
        <v>3400</v>
      </c>
    </row>
    <row r="28" spans="1:8" x14ac:dyDescent="0.2">
      <c r="A28" s="24" t="s">
        <v>83</v>
      </c>
      <c r="B28" s="6">
        <v>66000</v>
      </c>
      <c r="C28" s="6">
        <v>33183.97</v>
      </c>
      <c r="D28" s="6">
        <f t="shared" si="0"/>
        <v>99183.97</v>
      </c>
      <c r="E28" s="6">
        <v>63785.71</v>
      </c>
      <c r="F28" s="6">
        <v>63785.71</v>
      </c>
      <c r="G28" s="6">
        <f t="shared" si="1"/>
        <v>35398.26</v>
      </c>
      <c r="H28" s="11">
        <v>3500</v>
      </c>
    </row>
    <row r="29" spans="1:8" x14ac:dyDescent="0.2">
      <c r="A29" s="24" t="s">
        <v>84</v>
      </c>
      <c r="B29" s="6">
        <v>5500</v>
      </c>
      <c r="C29" s="6">
        <v>10000</v>
      </c>
      <c r="D29" s="6">
        <f t="shared" si="0"/>
        <v>15500</v>
      </c>
      <c r="E29" s="6">
        <v>9317</v>
      </c>
      <c r="F29" s="6">
        <v>9317</v>
      </c>
      <c r="G29" s="6">
        <f t="shared" si="1"/>
        <v>6183</v>
      </c>
      <c r="H29" s="11">
        <v>3600</v>
      </c>
    </row>
    <row r="30" spans="1:8" x14ac:dyDescent="0.2">
      <c r="A30" s="24" t="s">
        <v>85</v>
      </c>
      <c r="B30" s="6">
        <v>30000</v>
      </c>
      <c r="C30" s="6">
        <v>30000</v>
      </c>
      <c r="D30" s="6">
        <f t="shared" si="0"/>
        <v>60000</v>
      </c>
      <c r="E30" s="6">
        <v>49070.87</v>
      </c>
      <c r="F30" s="6">
        <v>49070.87</v>
      </c>
      <c r="G30" s="6">
        <f t="shared" si="1"/>
        <v>10929.129999999997</v>
      </c>
      <c r="H30" s="11">
        <v>3700</v>
      </c>
    </row>
    <row r="31" spans="1:8" x14ac:dyDescent="0.2">
      <c r="A31" s="24" t="s">
        <v>86</v>
      </c>
      <c r="B31" s="6">
        <v>130959.77</v>
      </c>
      <c r="C31" s="6">
        <v>416792.83</v>
      </c>
      <c r="D31" s="6">
        <f t="shared" si="0"/>
        <v>547752.6</v>
      </c>
      <c r="E31" s="6">
        <v>353374.39</v>
      </c>
      <c r="F31" s="6">
        <v>353374.39</v>
      </c>
      <c r="G31" s="6">
        <f t="shared" si="1"/>
        <v>194378.20999999996</v>
      </c>
      <c r="H31" s="11">
        <v>3800</v>
      </c>
    </row>
    <row r="32" spans="1:8" x14ac:dyDescent="0.2">
      <c r="A32" s="24" t="s">
        <v>18</v>
      </c>
      <c r="B32" s="6">
        <v>73000</v>
      </c>
      <c r="C32" s="6">
        <v>0</v>
      </c>
      <c r="D32" s="6">
        <f t="shared" si="0"/>
        <v>73000</v>
      </c>
      <c r="E32" s="6">
        <v>32290.13</v>
      </c>
      <c r="F32" s="6">
        <v>32290.13</v>
      </c>
      <c r="G32" s="6">
        <f t="shared" si="1"/>
        <v>40709.869999999995</v>
      </c>
      <c r="H32" s="11">
        <v>3900</v>
      </c>
    </row>
    <row r="33" spans="1:8" x14ac:dyDescent="0.2">
      <c r="A33" s="22" t="s">
        <v>128</v>
      </c>
      <c r="B33" s="16">
        <f>SUM(B34:B42)</f>
        <v>98000</v>
      </c>
      <c r="C33" s="16">
        <f>SUM(C34:C42)</f>
        <v>-77000</v>
      </c>
      <c r="D33" s="16">
        <f t="shared" si="0"/>
        <v>21000</v>
      </c>
      <c r="E33" s="16">
        <f>SUM(E34:E42)</f>
        <v>6600</v>
      </c>
      <c r="F33" s="16">
        <f>SUM(F34:F42)</f>
        <v>6600</v>
      </c>
      <c r="G33" s="16">
        <f t="shared" si="1"/>
        <v>14400</v>
      </c>
      <c r="H33" s="23">
        <v>0</v>
      </c>
    </row>
    <row r="34" spans="1:8" x14ac:dyDescent="0.2">
      <c r="A34" s="24" t="s">
        <v>87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88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89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90</v>
      </c>
      <c r="B37" s="6">
        <v>98000</v>
      </c>
      <c r="C37" s="6">
        <v>-77000</v>
      </c>
      <c r="D37" s="6">
        <f t="shared" si="0"/>
        <v>21000</v>
      </c>
      <c r="E37" s="6">
        <v>6600</v>
      </c>
      <c r="F37" s="6">
        <v>6600</v>
      </c>
      <c r="G37" s="6">
        <f t="shared" si="1"/>
        <v>14400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91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92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93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129</v>
      </c>
      <c r="B43" s="16">
        <f>SUM(B44:B52)</f>
        <v>44017.43</v>
      </c>
      <c r="C43" s="16">
        <f>SUM(C44:C52)</f>
        <v>12000</v>
      </c>
      <c r="D43" s="16">
        <f t="shared" si="0"/>
        <v>56017.43</v>
      </c>
      <c r="E43" s="16">
        <f>SUM(E44:E52)</f>
        <v>28076.09</v>
      </c>
      <c r="F43" s="16">
        <f>SUM(F44:F52)</f>
        <v>28076.09</v>
      </c>
      <c r="G43" s="16">
        <f t="shared" si="1"/>
        <v>27941.34</v>
      </c>
      <c r="H43" s="23">
        <v>0</v>
      </c>
    </row>
    <row r="44" spans="1:8" x14ac:dyDescent="0.2">
      <c r="A44" s="5" t="s">
        <v>94</v>
      </c>
      <c r="B44" s="6">
        <v>15000</v>
      </c>
      <c r="C44" s="6">
        <v>12000</v>
      </c>
      <c r="D44" s="6">
        <f t="shared" si="0"/>
        <v>27000</v>
      </c>
      <c r="E44" s="6">
        <v>19471.77</v>
      </c>
      <c r="F44" s="6">
        <v>19471.77</v>
      </c>
      <c r="G44" s="6">
        <f t="shared" si="1"/>
        <v>7528.23</v>
      </c>
      <c r="H44" s="11">
        <v>5100</v>
      </c>
    </row>
    <row r="45" spans="1:8" x14ac:dyDescent="0.2">
      <c r="A45" s="24" t="s">
        <v>95</v>
      </c>
      <c r="B45" s="6">
        <v>2000</v>
      </c>
      <c r="C45" s="6">
        <v>0</v>
      </c>
      <c r="D45" s="6">
        <f t="shared" si="0"/>
        <v>2000</v>
      </c>
      <c r="E45" s="6">
        <v>0</v>
      </c>
      <c r="F45" s="6">
        <v>0</v>
      </c>
      <c r="G45" s="6">
        <f t="shared" si="1"/>
        <v>2000</v>
      </c>
      <c r="H45" s="11">
        <v>5200</v>
      </c>
    </row>
    <row r="46" spans="1:8" x14ac:dyDescent="0.2">
      <c r="A46" s="24" t="s">
        <v>96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97</v>
      </c>
      <c r="B47" s="6">
        <v>1000</v>
      </c>
      <c r="C47" s="6">
        <v>0</v>
      </c>
      <c r="D47" s="6">
        <f t="shared" si="0"/>
        <v>1000</v>
      </c>
      <c r="E47" s="6">
        <v>0</v>
      </c>
      <c r="F47" s="6">
        <v>0</v>
      </c>
      <c r="G47" s="6">
        <f t="shared" si="1"/>
        <v>1000</v>
      </c>
      <c r="H47" s="11">
        <v>5400</v>
      </c>
    </row>
    <row r="48" spans="1:8" x14ac:dyDescent="0.2">
      <c r="A48" s="24" t="s">
        <v>98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99</v>
      </c>
      <c r="B49" s="6">
        <v>26017.43</v>
      </c>
      <c r="C49" s="6">
        <v>0</v>
      </c>
      <c r="D49" s="6">
        <f t="shared" si="0"/>
        <v>26017.43</v>
      </c>
      <c r="E49" s="6">
        <v>8604.32</v>
      </c>
      <c r="F49" s="6">
        <v>8604.32</v>
      </c>
      <c r="G49" s="6">
        <f t="shared" si="1"/>
        <v>17413.11</v>
      </c>
      <c r="H49" s="11">
        <v>5600</v>
      </c>
    </row>
    <row r="50" spans="1:8" x14ac:dyDescent="0.2">
      <c r="A50" s="24" t="s">
        <v>100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101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102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63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103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104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105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130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106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107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108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109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110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111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112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131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64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113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114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115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116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117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118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119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53</v>
      </c>
      <c r="B77" s="18">
        <f t="shared" ref="B77:G77" si="4">SUM(B5+B13+B23+B33+B43+B53+B57+B65+B69)</f>
        <v>5974589</v>
      </c>
      <c r="C77" s="18">
        <f t="shared" si="4"/>
        <v>644854.66</v>
      </c>
      <c r="D77" s="18">
        <f t="shared" si="4"/>
        <v>6619443.6600000001</v>
      </c>
      <c r="E77" s="18">
        <f t="shared" si="4"/>
        <v>3301796.4</v>
      </c>
      <c r="F77" s="18">
        <f t="shared" si="4"/>
        <v>3301796.4</v>
      </c>
      <c r="G77" s="18">
        <f t="shared" si="4"/>
        <v>3317647.2600000002</v>
      </c>
      <c r="H77" s="31"/>
    </row>
    <row r="78" spans="1:8" x14ac:dyDescent="0.2">
      <c r="H78" s="31"/>
    </row>
    <row r="79" spans="1:8" x14ac:dyDescent="0.2">
      <c r="A79" s="1" t="s">
        <v>123</v>
      </c>
      <c r="H79" s="31"/>
    </row>
    <row r="80" spans="1:8" x14ac:dyDescent="0.2">
      <c r="A80" s="32" t="s">
        <v>142</v>
      </c>
      <c r="B80" s="32" t="s">
        <v>143</v>
      </c>
      <c r="H80" s="31"/>
    </row>
    <row r="81" spans="1:2" x14ac:dyDescent="0.2">
      <c r="A81" s="32"/>
      <c r="B81" s="32"/>
    </row>
    <row r="82" spans="1:2" x14ac:dyDescent="0.2">
      <c r="A82" s="32" t="s">
        <v>144</v>
      </c>
      <c r="B82" s="32" t="s">
        <v>145</v>
      </c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25" right="0.25" top="0.75" bottom="0.75" header="0.3" footer="0.3"/>
  <pageSetup paperSize="9" scale="68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zoomScaleNormal="100" workbookViewId="0">
      <selection activeCell="G16" sqref="A1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5" t="s">
        <v>134</v>
      </c>
      <c r="B1" s="33"/>
      <c r="C1" s="33"/>
      <c r="D1" s="33"/>
      <c r="E1" s="33"/>
      <c r="F1" s="33"/>
      <c r="G1" s="34"/>
    </row>
    <row r="2" spans="1:7" x14ac:dyDescent="0.2">
      <c r="A2" s="38"/>
      <c r="B2" s="35" t="s">
        <v>60</v>
      </c>
      <c r="C2" s="33"/>
      <c r="D2" s="33"/>
      <c r="E2" s="33"/>
      <c r="F2" s="34"/>
      <c r="G2" s="36" t="s">
        <v>59</v>
      </c>
    </row>
    <row r="3" spans="1:7" ht="24.95" customHeight="1" x14ac:dyDescent="0.2">
      <c r="A3" s="39"/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37"/>
    </row>
    <row r="4" spans="1:7" x14ac:dyDescent="0.2">
      <c r="A4" s="40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x14ac:dyDescent="0.2">
      <c r="A5" s="7" t="s">
        <v>0</v>
      </c>
      <c r="B5" s="19">
        <v>5930571.5700000003</v>
      </c>
      <c r="C5" s="19">
        <v>632854.66</v>
      </c>
      <c r="D5" s="19">
        <f>B5+C5</f>
        <v>6563426.2300000004</v>
      </c>
      <c r="E5" s="19">
        <v>3273720.31</v>
      </c>
      <c r="F5" s="19">
        <v>3273720.31</v>
      </c>
      <c r="G5" s="19">
        <f>D5-E5</f>
        <v>3289705.9200000004</v>
      </c>
    </row>
    <row r="6" spans="1:7" x14ac:dyDescent="0.2">
      <c r="A6" s="7" t="s">
        <v>1</v>
      </c>
      <c r="B6" s="19">
        <v>44017.43</v>
      </c>
      <c r="C6" s="19">
        <v>12000</v>
      </c>
      <c r="D6" s="19">
        <f>B6+C6</f>
        <v>56017.43</v>
      </c>
      <c r="E6" s="19">
        <v>28076.09</v>
      </c>
      <c r="F6" s="19">
        <v>28076.09</v>
      </c>
      <c r="G6" s="19">
        <f>D6-E6</f>
        <v>27941.34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53</v>
      </c>
      <c r="B10" s="18">
        <f t="shared" ref="B10:G10" si="0">SUM(B5+B6+B7+B8+B9)</f>
        <v>5974589</v>
      </c>
      <c r="C10" s="18">
        <f t="shared" si="0"/>
        <v>644854.66</v>
      </c>
      <c r="D10" s="18">
        <f t="shared" si="0"/>
        <v>6619443.6600000001</v>
      </c>
      <c r="E10" s="18">
        <f t="shared" si="0"/>
        <v>3301796.4</v>
      </c>
      <c r="F10" s="18">
        <f t="shared" si="0"/>
        <v>3301796.4</v>
      </c>
      <c r="G10" s="18">
        <f t="shared" si="0"/>
        <v>3317647.2600000002</v>
      </c>
    </row>
    <row r="12" spans="1:7" x14ac:dyDescent="0.2">
      <c r="A12" s="1" t="s">
        <v>123</v>
      </c>
    </row>
    <row r="13" spans="1:7" x14ac:dyDescent="0.2">
      <c r="A13" s="32" t="s">
        <v>142</v>
      </c>
      <c r="B13" s="32" t="s">
        <v>143</v>
      </c>
    </row>
    <row r="14" spans="1:7" x14ac:dyDescent="0.2">
      <c r="A14" s="32"/>
      <c r="B14" s="32"/>
    </row>
    <row r="15" spans="1:7" x14ac:dyDescent="0.2">
      <c r="A15" s="32" t="s">
        <v>144</v>
      </c>
      <c r="B15" s="32" t="s">
        <v>145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workbookViewId="0">
      <selection activeCell="G44" sqref="A1:G4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5" t="s">
        <v>138</v>
      </c>
      <c r="B1" s="33"/>
      <c r="C1" s="33"/>
      <c r="D1" s="33"/>
      <c r="E1" s="33"/>
      <c r="F1" s="33"/>
      <c r="G1" s="34"/>
    </row>
    <row r="2" spans="1:7" x14ac:dyDescent="0.2">
      <c r="A2" s="38" t="s">
        <v>54</v>
      </c>
      <c r="B2" s="35" t="s">
        <v>60</v>
      </c>
      <c r="C2" s="33"/>
      <c r="D2" s="33"/>
      <c r="E2" s="33"/>
      <c r="F2" s="34"/>
      <c r="G2" s="36" t="s">
        <v>59</v>
      </c>
    </row>
    <row r="3" spans="1:7" ht="24.95" customHeight="1" x14ac:dyDescent="0.2">
      <c r="A3" s="39"/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37"/>
    </row>
    <row r="4" spans="1:7" x14ac:dyDescent="0.2">
      <c r="A4" s="40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135</v>
      </c>
      <c r="B6" s="6">
        <v>486000</v>
      </c>
      <c r="C6" s="6">
        <v>53316.03</v>
      </c>
      <c r="D6" s="6">
        <f>B6+C6</f>
        <v>539316.03</v>
      </c>
      <c r="E6" s="6">
        <v>279864.94</v>
      </c>
      <c r="F6" s="6">
        <v>279864.94</v>
      </c>
      <c r="G6" s="6">
        <f>D6-E6</f>
        <v>259451.09000000003</v>
      </c>
    </row>
    <row r="7" spans="1:7" x14ac:dyDescent="0.2">
      <c r="A7" s="27" t="s">
        <v>136</v>
      </c>
      <c r="B7" s="6">
        <v>136500</v>
      </c>
      <c r="C7" s="6">
        <v>26959.83</v>
      </c>
      <c r="D7" s="6">
        <f t="shared" ref="D7:D12" si="0">B7+C7</f>
        <v>163459.83000000002</v>
      </c>
      <c r="E7" s="6">
        <v>123631.92</v>
      </c>
      <c r="F7" s="6">
        <v>123631.92</v>
      </c>
      <c r="G7" s="6">
        <f t="shared" ref="G7:G12" si="1">D7-E7</f>
        <v>39827.910000000018</v>
      </c>
    </row>
    <row r="8" spans="1:7" x14ac:dyDescent="0.2">
      <c r="A8" s="27" t="s">
        <v>137</v>
      </c>
      <c r="B8" s="6">
        <v>5352089</v>
      </c>
      <c r="C8" s="6">
        <v>564578.80000000005</v>
      </c>
      <c r="D8" s="6">
        <f t="shared" si="0"/>
        <v>5916667.7999999998</v>
      </c>
      <c r="E8" s="6">
        <v>2898299.54</v>
      </c>
      <c r="F8" s="6">
        <v>2898299.54</v>
      </c>
      <c r="G8" s="6">
        <f t="shared" si="1"/>
        <v>3018368.26</v>
      </c>
    </row>
    <row r="9" spans="1:7" x14ac:dyDescent="0.2">
      <c r="A9" s="27" t="s">
        <v>50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7" t="s">
        <v>125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51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52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53</v>
      </c>
      <c r="B14" s="21">
        <f t="shared" ref="B14:G14" si="2">SUM(B6:B13)</f>
        <v>5974589</v>
      </c>
      <c r="C14" s="21">
        <f t="shared" si="2"/>
        <v>644854.66</v>
      </c>
      <c r="D14" s="21">
        <f t="shared" si="2"/>
        <v>6619443.6600000001</v>
      </c>
      <c r="E14" s="21">
        <f t="shared" si="2"/>
        <v>3301796.4</v>
      </c>
      <c r="F14" s="21">
        <f t="shared" si="2"/>
        <v>3301796.4</v>
      </c>
      <c r="G14" s="21">
        <f t="shared" si="2"/>
        <v>3317647.26</v>
      </c>
    </row>
    <row r="17" spans="1:7" ht="45" customHeight="1" x14ac:dyDescent="0.2">
      <c r="A17" s="35" t="s">
        <v>139</v>
      </c>
      <c r="B17" s="33"/>
      <c r="C17" s="33"/>
      <c r="D17" s="33"/>
      <c r="E17" s="33"/>
      <c r="F17" s="33"/>
      <c r="G17" s="34"/>
    </row>
    <row r="18" spans="1:7" x14ac:dyDescent="0.2">
      <c r="A18" s="38" t="s">
        <v>54</v>
      </c>
      <c r="B18" s="35" t="s">
        <v>60</v>
      </c>
      <c r="C18" s="33"/>
      <c r="D18" s="33"/>
      <c r="E18" s="33"/>
      <c r="F18" s="34"/>
      <c r="G18" s="36" t="s">
        <v>59</v>
      </c>
    </row>
    <row r="19" spans="1:7" ht="22.5" x14ac:dyDescent="0.2">
      <c r="A19" s="39"/>
      <c r="B19" s="3" t="s">
        <v>55</v>
      </c>
      <c r="C19" s="3" t="s">
        <v>120</v>
      </c>
      <c r="D19" s="3" t="s">
        <v>56</v>
      </c>
      <c r="E19" s="3" t="s">
        <v>57</v>
      </c>
      <c r="F19" s="3" t="s">
        <v>58</v>
      </c>
      <c r="G19" s="37"/>
    </row>
    <row r="20" spans="1:7" x14ac:dyDescent="0.2">
      <c r="A20" s="40"/>
      <c r="B20" s="4">
        <v>1</v>
      </c>
      <c r="C20" s="4">
        <v>2</v>
      </c>
      <c r="D20" s="4" t="s">
        <v>121</v>
      </c>
      <c r="E20" s="4">
        <v>4</v>
      </c>
      <c r="F20" s="4">
        <v>5</v>
      </c>
      <c r="G20" s="4" t="s">
        <v>122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124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53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35" t="s">
        <v>140</v>
      </c>
      <c r="B28" s="33"/>
      <c r="C28" s="33"/>
      <c r="D28" s="33"/>
      <c r="E28" s="33"/>
      <c r="F28" s="33"/>
      <c r="G28" s="34"/>
    </row>
    <row r="29" spans="1:7" x14ac:dyDescent="0.2">
      <c r="A29" s="38" t="s">
        <v>54</v>
      </c>
      <c r="B29" s="35" t="s">
        <v>60</v>
      </c>
      <c r="C29" s="33"/>
      <c r="D29" s="33"/>
      <c r="E29" s="33"/>
      <c r="F29" s="34"/>
      <c r="G29" s="36" t="s">
        <v>59</v>
      </c>
    </row>
    <row r="30" spans="1:7" ht="22.5" x14ac:dyDescent="0.2">
      <c r="A30" s="39"/>
      <c r="B30" s="3" t="s">
        <v>55</v>
      </c>
      <c r="C30" s="3" t="s">
        <v>120</v>
      </c>
      <c r="D30" s="3" t="s">
        <v>56</v>
      </c>
      <c r="E30" s="3" t="s">
        <v>57</v>
      </c>
      <c r="F30" s="3" t="s">
        <v>58</v>
      </c>
      <c r="G30" s="37"/>
    </row>
    <row r="31" spans="1:7" x14ac:dyDescent="0.2">
      <c r="A31" s="40"/>
      <c r="B31" s="4">
        <v>1</v>
      </c>
      <c r="C31" s="4">
        <v>2</v>
      </c>
      <c r="D31" s="4" t="s">
        <v>121</v>
      </c>
      <c r="E31" s="4">
        <v>4</v>
      </c>
      <c r="F31" s="4">
        <v>5</v>
      </c>
      <c r="G31" s="4" t="s">
        <v>122</v>
      </c>
    </row>
    <row r="32" spans="1:7" x14ac:dyDescent="0.2">
      <c r="A32" s="29" t="s">
        <v>12</v>
      </c>
      <c r="B32" s="6">
        <v>5974589</v>
      </c>
      <c r="C32" s="6">
        <v>644854.66</v>
      </c>
      <c r="D32" s="6">
        <f t="shared" ref="D32:D38" si="6">B32+C32</f>
        <v>6619443.6600000001</v>
      </c>
      <c r="E32" s="6">
        <v>3301796.4</v>
      </c>
      <c r="F32" s="6">
        <v>3301796.4</v>
      </c>
      <c r="G32" s="6">
        <f t="shared" ref="G32:G38" si="7">D32-E32</f>
        <v>3317647.2600000002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132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53</v>
      </c>
      <c r="B39" s="21">
        <f t="shared" ref="B39:G39" si="8">SUM(B32:B38)</f>
        <v>5974589</v>
      </c>
      <c r="C39" s="21">
        <f t="shared" si="8"/>
        <v>644854.66</v>
      </c>
      <c r="D39" s="21">
        <f t="shared" si="8"/>
        <v>6619443.6600000001</v>
      </c>
      <c r="E39" s="21">
        <f t="shared" si="8"/>
        <v>3301796.4</v>
      </c>
      <c r="F39" s="21">
        <f t="shared" si="8"/>
        <v>3301796.4</v>
      </c>
      <c r="G39" s="21">
        <f t="shared" si="8"/>
        <v>3317647.2600000002</v>
      </c>
    </row>
    <row r="41" spans="1:7" x14ac:dyDescent="0.2">
      <c r="A41" s="1" t="s">
        <v>123</v>
      </c>
    </row>
    <row r="42" spans="1:7" x14ac:dyDescent="0.2">
      <c r="A42" s="32" t="s">
        <v>142</v>
      </c>
      <c r="B42" s="32" t="s">
        <v>143</v>
      </c>
    </row>
    <row r="43" spans="1:7" x14ac:dyDescent="0.2">
      <c r="A43" s="32"/>
      <c r="B43" s="32"/>
    </row>
    <row r="44" spans="1:7" x14ac:dyDescent="0.2">
      <c r="A44" s="32" t="s">
        <v>144</v>
      </c>
      <c r="B44" s="32" t="s">
        <v>145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17:G17"/>
    <mergeCell ref="A2:A4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25" right="0.25" top="0.75" bottom="0.75" header="0.3" footer="0.3"/>
  <pageSetup paperSize="9" scale="8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workbookViewId="0">
      <selection activeCell="G42" sqref="A1:G42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35" t="s">
        <v>141</v>
      </c>
      <c r="B1" s="33"/>
      <c r="C1" s="33"/>
      <c r="D1" s="33"/>
      <c r="E1" s="33"/>
      <c r="F1" s="33"/>
      <c r="G1" s="34"/>
    </row>
    <row r="2" spans="1:7" x14ac:dyDescent="0.2">
      <c r="A2" s="38" t="s">
        <v>54</v>
      </c>
      <c r="B2" s="35" t="s">
        <v>60</v>
      </c>
      <c r="C2" s="33"/>
      <c r="D2" s="33"/>
      <c r="E2" s="33"/>
      <c r="F2" s="34"/>
      <c r="G2" s="36" t="s">
        <v>59</v>
      </c>
    </row>
    <row r="3" spans="1:7" ht="24.95" customHeight="1" x14ac:dyDescent="0.2">
      <c r="A3" s="39"/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37"/>
    </row>
    <row r="4" spans="1:7" x14ac:dyDescent="0.2">
      <c r="A4" s="40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x14ac:dyDescent="0.2">
      <c r="A5" s="10" t="s">
        <v>15</v>
      </c>
      <c r="B5" s="16">
        <f t="shared" ref="B5:G5" si="0">SUM(B6:B13)</f>
        <v>0</v>
      </c>
      <c r="C5" s="16">
        <f t="shared" si="0"/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126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18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0" t="s">
        <v>19</v>
      </c>
      <c r="B14" s="16">
        <f t="shared" ref="B14:G14" si="3">SUM(B15:B21)</f>
        <v>5974589</v>
      </c>
      <c r="C14" s="16">
        <f t="shared" si="3"/>
        <v>644854.66</v>
      </c>
      <c r="D14" s="16">
        <f t="shared" si="3"/>
        <v>6619443.6600000001</v>
      </c>
      <c r="E14" s="16">
        <f t="shared" si="3"/>
        <v>3301796.4</v>
      </c>
      <c r="F14" s="16">
        <f t="shared" si="3"/>
        <v>3301796.4</v>
      </c>
      <c r="G14" s="16">
        <f t="shared" si="3"/>
        <v>3317647.2600000002</v>
      </c>
    </row>
    <row r="15" spans="1:7" x14ac:dyDescent="0.2">
      <c r="A15" s="30" t="s">
        <v>42</v>
      </c>
      <c r="B15" s="6">
        <v>0</v>
      </c>
      <c r="C15" s="6">
        <v>0</v>
      </c>
      <c r="D15" s="6">
        <f>B15+C15</f>
        <v>0</v>
      </c>
      <c r="E15" s="6">
        <v>0</v>
      </c>
      <c r="F15" s="6">
        <v>0</v>
      </c>
      <c r="G15" s="6">
        <f t="shared" ref="G15:G21" si="4">D15-E15</f>
        <v>0</v>
      </c>
    </row>
    <row r="16" spans="1:7" x14ac:dyDescent="0.2">
      <c r="A16" s="30" t="s">
        <v>27</v>
      </c>
      <c r="B16" s="6">
        <v>0</v>
      </c>
      <c r="C16" s="6">
        <v>0</v>
      </c>
      <c r="D16" s="6">
        <f t="shared" ref="D16:D21" si="5">B16+C16</f>
        <v>0</v>
      </c>
      <c r="E16" s="6">
        <v>0</v>
      </c>
      <c r="F16" s="6">
        <v>0</v>
      </c>
      <c r="G16" s="6">
        <f t="shared" si="4"/>
        <v>0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5974589</v>
      </c>
      <c r="C18" s="6">
        <v>644854.66</v>
      </c>
      <c r="D18" s="6">
        <f t="shared" si="5"/>
        <v>6619443.6600000001</v>
      </c>
      <c r="E18" s="6">
        <v>3301796.4</v>
      </c>
      <c r="F18" s="6">
        <v>3301796.4</v>
      </c>
      <c r="G18" s="6">
        <f t="shared" si="4"/>
        <v>3317647.2600000002</v>
      </c>
    </row>
    <row r="19" spans="1:7" x14ac:dyDescent="0.2">
      <c r="A19" s="30" t="s">
        <v>44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45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30" t="s">
        <v>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10" t="s">
        <v>46</v>
      </c>
      <c r="B22" s="16">
        <f t="shared" ref="B22:G22" si="6">SUM(B23:B31)</f>
        <v>0</v>
      </c>
      <c r="C22" s="16">
        <f t="shared" si="6"/>
        <v>0</v>
      </c>
      <c r="D22" s="16">
        <f t="shared" si="6"/>
        <v>0</v>
      </c>
      <c r="E22" s="16">
        <f t="shared" si="6"/>
        <v>0</v>
      </c>
      <c r="F22" s="16">
        <f t="shared" si="6"/>
        <v>0</v>
      </c>
      <c r="G22" s="16">
        <f t="shared" si="6"/>
        <v>0</v>
      </c>
    </row>
    <row r="23" spans="1:7" x14ac:dyDescent="0.2">
      <c r="A23" s="30" t="s">
        <v>28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 t="shared" ref="G23:G31" si="7">D23-E23</f>
        <v>0</v>
      </c>
    </row>
    <row r="24" spans="1:7" x14ac:dyDescent="0.2">
      <c r="A24" s="30" t="s">
        <v>23</v>
      </c>
      <c r="B24" s="6">
        <v>0</v>
      </c>
      <c r="C24" s="6">
        <v>0</v>
      </c>
      <c r="D24" s="6">
        <f t="shared" ref="D24:D31" si="8">B24+C24</f>
        <v>0</v>
      </c>
      <c r="E24" s="6">
        <v>0</v>
      </c>
      <c r="F24" s="6">
        <v>0</v>
      </c>
      <c r="G24" s="6">
        <f t="shared" si="7"/>
        <v>0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53</v>
      </c>
      <c r="B37" s="21">
        <f t="shared" ref="B37:G37" si="12">SUM(B32+B22+B14+B5)</f>
        <v>5974589</v>
      </c>
      <c r="C37" s="21">
        <f t="shared" si="12"/>
        <v>644854.66</v>
      </c>
      <c r="D37" s="21">
        <f t="shared" si="12"/>
        <v>6619443.6600000001</v>
      </c>
      <c r="E37" s="21">
        <f t="shared" si="12"/>
        <v>3301796.4</v>
      </c>
      <c r="F37" s="21">
        <f t="shared" si="12"/>
        <v>3301796.4</v>
      </c>
      <c r="G37" s="21">
        <f t="shared" si="12"/>
        <v>3317647.2600000002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1" t="s">
        <v>123</v>
      </c>
      <c r="B39" s="1"/>
      <c r="C39" s="1"/>
      <c r="D39" s="9"/>
      <c r="E39" s="9"/>
      <c r="F39" s="9"/>
      <c r="G39" s="9"/>
    </row>
    <row r="40" spans="1:7" x14ac:dyDescent="0.2">
      <c r="A40" s="32" t="s">
        <v>142</v>
      </c>
      <c r="B40" s="32" t="s">
        <v>143</v>
      </c>
      <c r="C40" s="1"/>
      <c r="D40" s="9"/>
      <c r="E40" s="9"/>
      <c r="F40" s="9"/>
      <c r="G40" s="9"/>
    </row>
    <row r="41" spans="1:7" x14ac:dyDescent="0.2">
      <c r="A41" s="32"/>
      <c r="B41" s="32"/>
      <c r="C41" s="1"/>
    </row>
    <row r="42" spans="1:7" x14ac:dyDescent="0.2">
      <c r="A42" s="32" t="s">
        <v>144</v>
      </c>
      <c r="B42" s="32" t="s">
        <v>145</v>
      </c>
      <c r="C42" s="1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2023-08-02T21:27:44Z</cp:lastPrinted>
  <dcterms:created xsi:type="dcterms:W3CDTF">2014-02-10T03:37:14Z</dcterms:created>
  <dcterms:modified xsi:type="dcterms:W3CDTF">2023-08-02T21:29:25Z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