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E8" i="6"/>
  <c r="E9" i="6"/>
  <c r="E10" i="6"/>
  <c r="H10" i="6" s="1"/>
  <c r="E11" i="6"/>
  <c r="E12" i="6"/>
  <c r="H12" i="6"/>
  <c r="H11" i="6"/>
  <c r="H9" i="6"/>
  <c r="H8" i="6"/>
  <c r="H7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G77" i="6" s="1"/>
  <c r="F69" i="6"/>
  <c r="F65" i="6"/>
  <c r="F57" i="6"/>
  <c r="F53" i="6"/>
  <c r="F43" i="6"/>
  <c r="F33" i="6"/>
  <c r="F23" i="6"/>
  <c r="F13" i="6"/>
  <c r="F5" i="6"/>
  <c r="F77" i="6" s="1"/>
  <c r="D69" i="6"/>
  <c r="D65" i="6"/>
  <c r="D57" i="6"/>
  <c r="D53" i="6"/>
  <c r="D43" i="6"/>
  <c r="D33" i="6"/>
  <c r="D23" i="6"/>
  <c r="D13" i="6"/>
  <c r="D5" i="6"/>
  <c r="D77" i="6" s="1"/>
  <c r="C69" i="6"/>
  <c r="E69" i="6" s="1"/>
  <c r="H69" i="6" s="1"/>
  <c r="C65" i="6"/>
  <c r="E65" i="6" s="1"/>
  <c r="H65" i="6" s="1"/>
  <c r="C57" i="6"/>
  <c r="E57" i="6" s="1"/>
  <c r="H57" i="6" s="1"/>
  <c r="C53" i="6"/>
  <c r="E53" i="6" s="1"/>
  <c r="H53" i="6" s="1"/>
  <c r="C43" i="6"/>
  <c r="E43" i="6" s="1"/>
  <c r="H43" i="6" s="1"/>
  <c r="C33" i="6"/>
  <c r="E33" i="6" s="1"/>
  <c r="H33" i="6" s="1"/>
  <c r="C23" i="6"/>
  <c r="E23" i="6" s="1"/>
  <c r="H23" i="6" s="1"/>
  <c r="C13" i="6"/>
  <c r="E13" i="6" s="1"/>
  <c r="H13" i="6" s="1"/>
  <c r="C5" i="6"/>
  <c r="C77" i="6" s="1"/>
  <c r="E5" i="6" l="1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<sst xmlns="http://schemas.openxmlformats.org/spreadsheetml/2006/main" count="219" uniqueCount="146">
  <si>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</si>
  <si>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</si>
  <si>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</si>
  <si>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</si>
  <si>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</si>
  <si>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</si>
  <si>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</si>
  <si>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</si>
  <si>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</si>
  <si>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</si>
  <si>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</si>
  <si>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</si>
  <si>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</si>
  <si>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</si>
  <si>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</si>
  <si>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</si>
  <si>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</si>
  <si>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</si>
  <si>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</si>
  <si>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</si>
  <si>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</si>
  <si>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</si>
  <si>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</si>
  <si>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</si>
  <si>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</si>
  <si>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</si>
  <si>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</si>
  <si>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</si>
  <si>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</si>
  <si>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</si>
  <si>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</si>
  <si>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</si>
  <si>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</si>
  <si>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</si>
  <si>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</si>
  <si>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</si>
  <si>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</si>
  <si>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</si>
  <si>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</si>
  <si>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</si>
  <si>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</si>
  <si>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</si>
  <si>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</si>
  <si>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</si>
  <si>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</si>
  <si>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</si>
  <si>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</si>
  <si>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</si>
  <si>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</si>
  <si>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</si>
  <si>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</si>
  <si>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</si>
  <si>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</si>
  <si>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</si>
  <si>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</si>
  <si>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</si>
  <si>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</si>
  <si>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</si>
  <si>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</si>
  <si>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</si>
  <si>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</si>
  <si>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</si>
  <si>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</si>
  <si>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</si>
  <si>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</si>
  <si>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</si>
  <si>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</si>
  <si>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</si>
  <si>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</si>
  <si>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</si>
  <si>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</si>
  <si>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</si>
  <si>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</si>
  <si>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</si>
  <si>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</si>
  <si>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</si>
  <si>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</si>
  <si>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</si>
  <si>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</si>
  <si>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</si>
  <si>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</si>
  <si>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</si>
  <si>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</si>
  <si>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</si>
  <si>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</si>
  <si>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</si>
  <si>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</si>
  <si>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</si>
  <si>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</si>
  <si>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</si>
  <si>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</si>
  <si>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</si>
  <si>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</si>
  <si>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</si>
  <si>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</si>
  <si>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</si>
  <si>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</si>
  <si>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</si>
  <si>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</si>
  <si>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</si>
  <si>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</si>
  <si>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</si>
  <si>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</si>
  <si>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</si>
  <si>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</si>
  <si>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</si>
  <si>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</si>
  <si>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</si>
  <si>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</si>
  <si>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</si>
  <si>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</si>
  <si>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</si>
  <si>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</si>
  <si>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</si>
  <si>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</si>
  <si>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</si>
  <si>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</si>
  <si>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</si>
  <si>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</si>
  <si>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</si>
  <si>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</si>
  <si>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</si>
  <si>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</si>
  <si>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</si>
  <si>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</si>
  <si>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</si>
  <si>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</si>
  <si>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</si>
  <si>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</si>
  <si>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</si>
  <si>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</si>
  <si>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</si>
  <si>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</si>
  <si>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</si>
  <si>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</si>
  <si>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</si>
  <si>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Comisión Municipal del Deporte y Atención a la Juventud del Municipio de Uriangato, Guanajuato.
Estado Analítico del Ejercicio del Presupuesto de Egresos
Clasificación por Objeto del Gasto (Capítulo y Concepto)
Del 1 de Enero al 31 de Marzo de 2022</t>
  </si>
  <si>
    <t>Comisión Municipal del Deporte y Atención a la Juventud del Municipio de Uriangato, Guanajuato.
Estado Analítico del Ejercicio del Presupuesto de Egresos
Clasificación Económica (por Tipo de Gasto)
Del 1 de Enero al 31 de Marzo de 2022</t>
  </si>
  <si>
    <t>31120-8301 DIRECCION GENERAL Y DE ACTIVA</t>
  </si>
  <si>
    <t>Comisión Municipal del Deporte y Atención a la Juventud del Municipio de Uriangato, Guanajuato.
Estado Analítico del Ejercicio del Presupuesto de Egresos
Clasificación Administrativa
Del 1 de Enero al 31 de Marzo de 2022</t>
  </si>
  <si>
    <t>Comisión Municipal del Deporte y Atención a la Juventud del Municipio de Uriangato, Guanajuato.
Estado Analítico del Ejercicio del Presupuesto de Egresos
Clasificación Administrativa (Sector Paraestatal)
Del 1 de Enero al 31 de Marzo de 2022</t>
  </si>
  <si>
    <t>Comisión Municipal del Deporte y Atención a la Juventud del Municipio de Uriangato, Guanajuato.
Estado Analítico del Ejercicio del Presupuesto de Egresos
Clasificación Funcional (Finalidad y Función)
Del 1 de Enero al 31 de Marzo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</si>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</sst>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showGridLines="0" topLeftCell="A64" workbookViewId="0">
      <selection activeCell="B81" sqref="B81:C83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136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9" t="s">
        <v>64</v>
      </c>
      <c r="B5" s="6"/>
      <c r="C5" s="34">
        <f>SUM(C6:C12)</f>
        <v>3640229.12</v>
      </c>
      <c r="D5" s="34">
        <f>SUM(D6:D12)</f>
        <v>0</v>
      </c>
      <c r="E5" s="34">
        <f>C5+D5</f>
        <v>3640229.12</v>
      </c>
      <c r="F5" s="34">
        <f>SUM(F6:F12)</f>
        <v>862232.24</v>
      </c>
      <c r="G5" s="34">
        <f>SUM(G6:G12)</f>
        <v>862232.24</v>
      </c>
      <c r="H5" s="34">
        <f>E5-F5</f>
        <v>2777996.88</v>
      </c>
    </row>
    <row r="6" spans="1:8" x14ac:dyDescent="0.2">
      <c r="A6" s="28">
        <v>1100</v>
      </c>
      <c r="B6" s="10" t="s">
        <v>73</v>
      </c>
      <c r="C6" s="12">
        <v>2652547.16</v>
      </c>
      <c r="D6" s="12">
        <v>0</v>
      </c>
      <c r="E6" s="12">
        <f t="shared" ref="E6:E69" si="0">C6+D6</f>
        <v>2652547.16</v>
      </c>
      <c r="F6" s="12">
        <v>646114.27</v>
      </c>
      <c r="G6" s="12">
        <v>646114.27</v>
      </c>
      <c r="H6" s="12">
        <f t="shared" ref="H6:H69" si="1">E6-F6</f>
        <v>2006432.8900000001</v>
      </c>
    </row>
    <row r="7" spans="1:8" x14ac:dyDescent="0.2">
      <c r="A7" s="28">
        <v>1200</v>
      </c>
      <c r="B7" s="10" t="s">
        <v>74</v>
      </c>
      <c r="C7" s="12">
        <v>28000</v>
      </c>
      <c r="D7" s="12">
        <v>0</v>
      </c>
      <c r="E7" s="12">
        <f t="shared" si="0"/>
        <v>28000</v>
      </c>
      <c r="F7" s="12">
        <v>1500</v>
      </c>
      <c r="G7" s="12">
        <v>1500</v>
      </c>
      <c r="H7" s="12">
        <f t="shared" si="1"/>
        <v>26500</v>
      </c>
    </row>
    <row r="8" spans="1:8" x14ac:dyDescent="0.2">
      <c r="A8" s="28">
        <v>1300</v>
      </c>
      <c r="B8" s="10" t="s">
        <v>75</v>
      </c>
      <c r="C8" s="12">
        <v>503629.88</v>
      </c>
      <c r="D8" s="12">
        <v>0</v>
      </c>
      <c r="E8" s="12">
        <f t="shared" si="0"/>
        <v>503629.88</v>
      </c>
      <c r="F8" s="12">
        <v>56670.82</v>
      </c>
      <c r="G8" s="12">
        <v>56670.82</v>
      </c>
      <c r="H8" s="12">
        <f t="shared" si="1"/>
        <v>446959.06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76</v>
      </c>
      <c r="C10" s="12">
        <v>456052.08</v>
      </c>
      <c r="D10" s="12">
        <v>0</v>
      </c>
      <c r="E10" s="12">
        <f t="shared" si="0"/>
        <v>456052.08</v>
      </c>
      <c r="F10" s="12">
        <v>157947.15</v>
      </c>
      <c r="G10" s="12">
        <v>157947.15</v>
      </c>
      <c r="H10" s="12">
        <f t="shared" si="1"/>
        <v>298104.93000000005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77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65</v>
      </c>
      <c r="B13" s="6"/>
      <c r="C13" s="35">
        <f>SUM(C14:C22)</f>
        <v>842000</v>
      </c>
      <c r="D13" s="35">
        <f>SUM(D14:D22)</f>
        <v>1700</v>
      </c>
      <c r="E13" s="35">
        <f t="shared" si="0"/>
        <v>843700</v>
      </c>
      <c r="F13" s="35">
        <f>SUM(F14:F22)</f>
        <v>345843.21</v>
      </c>
      <c r="G13" s="35">
        <f>SUM(G14:G22)</f>
        <v>337708.21</v>
      </c>
      <c r="H13" s="35">
        <f t="shared" si="1"/>
        <v>497856.79</v>
      </c>
    </row>
    <row r="14" spans="1:8" x14ac:dyDescent="0.2">
      <c r="A14" s="28">
        <v>2100</v>
      </c>
      <c r="B14" s="10" t="s">
        <v>78</v>
      </c>
      <c r="C14" s="12">
        <v>66000</v>
      </c>
      <c r="D14" s="12">
        <v>1700</v>
      </c>
      <c r="E14" s="12">
        <f t="shared" si="0"/>
        <v>67700</v>
      </c>
      <c r="F14" s="12">
        <v>45555</v>
      </c>
      <c r="G14" s="12">
        <v>37420</v>
      </c>
      <c r="H14" s="12">
        <f t="shared" si="1"/>
        <v>22145</v>
      </c>
    </row>
    <row r="15" spans="1:8" x14ac:dyDescent="0.2">
      <c r="A15" s="28">
        <v>2200</v>
      </c>
      <c r="B15" s="10" t="s">
        <v>79</v>
      </c>
      <c r="C15" s="12">
        <v>17500</v>
      </c>
      <c r="D15" s="12">
        <v>0</v>
      </c>
      <c r="E15" s="12">
        <f t="shared" si="0"/>
        <v>17500</v>
      </c>
      <c r="F15" s="12">
        <v>300</v>
      </c>
      <c r="G15" s="12">
        <v>300</v>
      </c>
      <c r="H15" s="12">
        <f t="shared" si="1"/>
        <v>17200</v>
      </c>
    </row>
    <row r="16" spans="1:8" x14ac:dyDescent="0.2">
      <c r="A16" s="28">
        <v>2300</v>
      </c>
      <c r="B16" s="10" t="s">
        <v>80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81</v>
      </c>
      <c r="C17" s="12">
        <v>136500</v>
      </c>
      <c r="D17" s="12">
        <v>0</v>
      </c>
      <c r="E17" s="12">
        <f t="shared" si="0"/>
        <v>136500</v>
      </c>
      <c r="F17" s="12">
        <v>84251</v>
      </c>
      <c r="G17" s="12">
        <v>84251</v>
      </c>
      <c r="H17" s="12">
        <f t="shared" si="1"/>
        <v>52249</v>
      </c>
    </row>
    <row r="18" spans="1:8" x14ac:dyDescent="0.2">
      <c r="A18" s="28">
        <v>2500</v>
      </c>
      <c r="B18" s="10" t="s">
        <v>82</v>
      </c>
      <c r="C18" s="12">
        <v>60000</v>
      </c>
      <c r="D18" s="12">
        <v>0</v>
      </c>
      <c r="E18" s="12">
        <f t="shared" si="0"/>
        <v>60000</v>
      </c>
      <c r="F18" s="12">
        <v>22059.41</v>
      </c>
      <c r="G18" s="12">
        <v>22059.41</v>
      </c>
      <c r="H18" s="12">
        <f t="shared" si="1"/>
        <v>37940.589999999997</v>
      </c>
    </row>
    <row r="19" spans="1:8" x14ac:dyDescent="0.2">
      <c r="A19" s="28">
        <v>2600</v>
      </c>
      <c r="B19" s="10" t="s">
        <v>83</v>
      </c>
      <c r="C19" s="12">
        <v>370000</v>
      </c>
      <c r="D19" s="12">
        <v>0</v>
      </c>
      <c r="E19" s="12">
        <f t="shared" si="0"/>
        <v>370000</v>
      </c>
      <c r="F19" s="12">
        <v>100890.68</v>
      </c>
      <c r="G19" s="12">
        <v>100890.68</v>
      </c>
      <c r="H19" s="12">
        <f t="shared" si="1"/>
        <v>269109.32</v>
      </c>
    </row>
    <row r="20" spans="1:8" x14ac:dyDescent="0.2">
      <c r="A20" s="28">
        <v>2700</v>
      </c>
      <c r="B20" s="10" t="s">
        <v>84</v>
      </c>
      <c r="C20" s="12">
        <v>95000</v>
      </c>
      <c r="D20" s="12">
        <v>0</v>
      </c>
      <c r="E20" s="12">
        <f t="shared" si="0"/>
        <v>95000</v>
      </c>
      <c r="F20" s="12">
        <v>13515.98</v>
      </c>
      <c r="G20" s="12">
        <v>13515.98</v>
      </c>
      <c r="H20" s="12">
        <f t="shared" si="1"/>
        <v>81484.02</v>
      </c>
    </row>
    <row r="21" spans="1:8" x14ac:dyDescent="0.2">
      <c r="A21" s="28">
        <v>2800</v>
      </c>
      <c r="B21" s="10" t="s">
        <v>85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86</v>
      </c>
      <c r="C22" s="12">
        <v>97000</v>
      </c>
      <c r="D22" s="12">
        <v>0</v>
      </c>
      <c r="E22" s="12">
        <f t="shared" si="0"/>
        <v>97000</v>
      </c>
      <c r="F22" s="12">
        <v>79271.14</v>
      </c>
      <c r="G22" s="12">
        <v>79271.14</v>
      </c>
      <c r="H22" s="12">
        <f t="shared" si="1"/>
        <v>17728.86</v>
      </c>
    </row>
    <row r="23" spans="1:8" x14ac:dyDescent="0.2">
      <c r="A23" s="29" t="s">
        <v>66</v>
      </c>
      <c r="B23" s="6"/>
      <c r="C23" s="35">
        <f>SUM(C24:C32)</f>
        <v>1456650</v>
      </c>
      <c r="D23" s="35">
        <f>SUM(D24:D32)</f>
        <v>-1700</v>
      </c>
      <c r="E23" s="35">
        <f t="shared" si="0"/>
        <v>1454950</v>
      </c>
      <c r="F23" s="35">
        <f>SUM(F24:F32)</f>
        <v>420595.67</v>
      </c>
      <c r="G23" s="35">
        <f>SUM(G24:G32)</f>
        <v>420595.67</v>
      </c>
      <c r="H23" s="35">
        <f t="shared" si="1"/>
        <v>1034354.3300000001</v>
      </c>
    </row>
    <row r="24" spans="1:8" x14ac:dyDescent="0.2">
      <c r="A24" s="28">
        <v>3100</v>
      </c>
      <c r="B24" s="10" t="s">
        <v>87</v>
      </c>
      <c r="C24" s="12">
        <v>350000</v>
      </c>
      <c r="D24" s="12">
        <v>-1700</v>
      </c>
      <c r="E24" s="12">
        <f t="shared" si="0"/>
        <v>348300</v>
      </c>
      <c r="F24" s="12">
        <v>94990.8</v>
      </c>
      <c r="G24" s="12">
        <v>94990.8</v>
      </c>
      <c r="H24" s="12">
        <f t="shared" si="1"/>
        <v>253309.2</v>
      </c>
    </row>
    <row r="25" spans="1:8" x14ac:dyDescent="0.2">
      <c r="A25" s="28">
        <v>3200</v>
      </c>
      <c r="B25" s="10" t="s">
        <v>88</v>
      </c>
      <c r="C25" s="12">
        <v>29000</v>
      </c>
      <c r="D25" s="12">
        <v>0</v>
      </c>
      <c r="E25" s="12">
        <f t="shared" si="0"/>
        <v>29000</v>
      </c>
      <c r="F25" s="12">
        <v>11000</v>
      </c>
      <c r="G25" s="12">
        <v>11000</v>
      </c>
      <c r="H25" s="12">
        <f t="shared" si="1"/>
        <v>18000</v>
      </c>
    </row>
    <row r="26" spans="1:8" x14ac:dyDescent="0.2">
      <c r="A26" s="28">
        <v>3300</v>
      </c>
      <c r="B26" s="10" t="s">
        <v>89</v>
      </c>
      <c r="C26" s="12">
        <v>453150</v>
      </c>
      <c r="D26" s="12">
        <v>0</v>
      </c>
      <c r="E26" s="12">
        <f t="shared" si="0"/>
        <v>453150</v>
      </c>
      <c r="F26" s="12">
        <v>113587</v>
      </c>
      <c r="G26" s="12">
        <v>113587</v>
      </c>
      <c r="H26" s="12">
        <f t="shared" si="1"/>
        <v>339563</v>
      </c>
    </row>
    <row r="27" spans="1:8" x14ac:dyDescent="0.2">
      <c r="A27" s="28">
        <v>3400</v>
      </c>
      <c r="B27" s="10" t="s">
        <v>90</v>
      </c>
      <c r="C27" s="12">
        <v>30000</v>
      </c>
      <c r="D27" s="12">
        <v>0</v>
      </c>
      <c r="E27" s="12">
        <f t="shared" si="0"/>
        <v>30000</v>
      </c>
      <c r="F27" s="12">
        <v>2913.92</v>
      </c>
      <c r="G27" s="12">
        <v>2913.92</v>
      </c>
      <c r="H27" s="12">
        <f t="shared" si="1"/>
        <v>27086.080000000002</v>
      </c>
    </row>
    <row r="28" spans="1:8" x14ac:dyDescent="0.2">
      <c r="A28" s="28">
        <v>3500</v>
      </c>
      <c r="B28" s="10" t="s">
        <v>91</v>
      </c>
      <c r="C28" s="12">
        <v>66000</v>
      </c>
      <c r="D28" s="12">
        <v>0</v>
      </c>
      <c r="E28" s="12">
        <f t="shared" si="0"/>
        <v>66000</v>
      </c>
      <c r="F28" s="12">
        <v>8759.7999999999993</v>
      </c>
      <c r="G28" s="12">
        <v>8759.7999999999993</v>
      </c>
      <c r="H28" s="12">
        <f t="shared" si="1"/>
        <v>57240.2</v>
      </c>
    </row>
    <row r="29" spans="1:8" x14ac:dyDescent="0.2">
      <c r="A29" s="28">
        <v>3600</v>
      </c>
      <c r="B29" s="10" t="s">
        <v>92</v>
      </c>
      <c r="C29" s="12">
        <v>5500</v>
      </c>
      <c r="D29" s="12">
        <v>10500</v>
      </c>
      <c r="E29" s="12">
        <f t="shared" si="0"/>
        <v>16000</v>
      </c>
      <c r="F29" s="12">
        <v>7218.25</v>
      </c>
      <c r="G29" s="12">
        <v>7218.25</v>
      </c>
      <c r="H29" s="12">
        <f t="shared" si="1"/>
        <v>8781.75</v>
      </c>
    </row>
    <row r="30" spans="1:8" x14ac:dyDescent="0.2">
      <c r="A30" s="28">
        <v>3700</v>
      </c>
      <c r="B30" s="10" t="s">
        <v>93</v>
      </c>
      <c r="C30" s="12">
        <v>30000</v>
      </c>
      <c r="D30" s="12">
        <v>0</v>
      </c>
      <c r="E30" s="12">
        <f t="shared" si="0"/>
        <v>30000</v>
      </c>
      <c r="F30" s="12">
        <v>9767</v>
      </c>
      <c r="G30" s="12">
        <v>9767</v>
      </c>
      <c r="H30" s="12">
        <f t="shared" si="1"/>
        <v>20233</v>
      </c>
    </row>
    <row r="31" spans="1:8" x14ac:dyDescent="0.2">
      <c r="A31" s="28">
        <v>3800</v>
      </c>
      <c r="B31" s="10" t="s">
        <v>94</v>
      </c>
      <c r="C31" s="12">
        <v>420000</v>
      </c>
      <c r="D31" s="12">
        <v>-10500</v>
      </c>
      <c r="E31" s="12">
        <f t="shared" si="0"/>
        <v>409500</v>
      </c>
      <c r="F31" s="12">
        <v>132454.6</v>
      </c>
      <c r="G31" s="12">
        <v>132454.6</v>
      </c>
      <c r="H31" s="12">
        <f t="shared" si="1"/>
        <v>277045.40000000002</v>
      </c>
    </row>
    <row r="32" spans="1:8" x14ac:dyDescent="0.2">
      <c r="A32" s="28">
        <v>3900</v>
      </c>
      <c r="B32" s="10" t="s">
        <v>18</v>
      </c>
      <c r="C32" s="12">
        <v>73000</v>
      </c>
      <c r="D32" s="12">
        <v>0</v>
      </c>
      <c r="E32" s="12">
        <f t="shared" si="0"/>
        <v>73000</v>
      </c>
      <c r="F32" s="12">
        <v>39904.300000000003</v>
      </c>
      <c r="G32" s="12">
        <v>39904.300000000003</v>
      </c>
      <c r="H32" s="12">
        <f t="shared" si="1"/>
        <v>33095.699999999997</v>
      </c>
    </row>
    <row r="33" spans="1:8" x14ac:dyDescent="0.2">
      <c r="A33" s="29" t="s">
        <v>67</v>
      </c>
      <c r="B33" s="6"/>
      <c r="C33" s="35">
        <f>SUM(C34:C42)</f>
        <v>98000</v>
      </c>
      <c r="D33" s="35">
        <f>SUM(D34:D42)</f>
        <v>0</v>
      </c>
      <c r="E33" s="35">
        <f t="shared" si="0"/>
        <v>98000</v>
      </c>
      <c r="F33" s="35">
        <f>SUM(F34:F42)</f>
        <v>10930</v>
      </c>
      <c r="G33" s="35">
        <f>SUM(G34:G42)</f>
        <v>10930</v>
      </c>
      <c r="H33" s="35">
        <f t="shared" si="1"/>
        <v>87070</v>
      </c>
    </row>
    <row r="34" spans="1:8" x14ac:dyDescent="0.2">
      <c r="A34" s="28">
        <v>4100</v>
      </c>
      <c r="B34" s="10" t="s">
        <v>95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96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97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98</v>
      </c>
      <c r="C37" s="12">
        <v>98000</v>
      </c>
      <c r="D37" s="12">
        <v>0</v>
      </c>
      <c r="E37" s="12">
        <f t="shared" si="0"/>
        <v>98000</v>
      </c>
      <c r="F37" s="12">
        <v>10930</v>
      </c>
      <c r="G37" s="12">
        <v>10930</v>
      </c>
      <c r="H37" s="12">
        <f t="shared" si="1"/>
        <v>87070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99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100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101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68</v>
      </c>
      <c r="B43" s="6"/>
      <c r="C43" s="35">
        <f>SUM(C44:C52)</f>
        <v>44017.43</v>
      </c>
      <c r="D43" s="35">
        <f>SUM(D44:D52)</f>
        <v>0</v>
      </c>
      <c r="E43" s="35">
        <f t="shared" si="0"/>
        <v>44017.43</v>
      </c>
      <c r="F43" s="35">
        <f>SUM(F44:F52)</f>
        <v>0</v>
      </c>
      <c r="G43" s="35">
        <f>SUM(G44:G52)</f>
        <v>0</v>
      </c>
      <c r="H43" s="35">
        <f t="shared" si="1"/>
        <v>44017.43</v>
      </c>
    </row>
    <row r="44" spans="1:8" x14ac:dyDescent="0.2">
      <c r="A44" s="28">
        <v>5100</v>
      </c>
      <c r="B44" s="10" t="s">
        <v>102</v>
      </c>
      <c r="C44" s="12">
        <v>15000</v>
      </c>
      <c r="D44" s="12">
        <v>0</v>
      </c>
      <c r="E44" s="12">
        <f t="shared" si="0"/>
        <v>15000</v>
      </c>
      <c r="F44" s="12">
        <v>0</v>
      </c>
      <c r="G44" s="12">
        <v>0</v>
      </c>
      <c r="H44" s="12">
        <f t="shared" si="1"/>
        <v>15000</v>
      </c>
    </row>
    <row r="45" spans="1:8" x14ac:dyDescent="0.2">
      <c r="A45" s="28">
        <v>5200</v>
      </c>
      <c r="B45" s="10" t="s">
        <v>103</v>
      </c>
      <c r="C45" s="12">
        <v>2000</v>
      </c>
      <c r="D45" s="12">
        <v>0</v>
      </c>
      <c r="E45" s="12">
        <f t="shared" si="0"/>
        <v>2000</v>
      </c>
      <c r="F45" s="12">
        <v>0</v>
      </c>
      <c r="G45" s="12">
        <v>0</v>
      </c>
      <c r="H45" s="12">
        <f t="shared" si="1"/>
        <v>2000</v>
      </c>
    </row>
    <row r="46" spans="1:8" x14ac:dyDescent="0.2">
      <c r="A46" s="28">
        <v>5300</v>
      </c>
      <c r="B46" s="10" t="s">
        <v>104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105</v>
      </c>
      <c r="C47" s="12">
        <v>1000</v>
      </c>
      <c r="D47" s="12">
        <v>0</v>
      </c>
      <c r="E47" s="12">
        <f t="shared" si="0"/>
        <v>1000</v>
      </c>
      <c r="F47" s="12">
        <v>0</v>
      </c>
      <c r="G47" s="12">
        <v>0</v>
      </c>
      <c r="H47" s="12">
        <f t="shared" si="1"/>
        <v>1000</v>
      </c>
    </row>
    <row r="48" spans="1:8" x14ac:dyDescent="0.2">
      <c r="A48" s="28">
        <v>5500</v>
      </c>
      <c r="B48" s="10" t="s">
        <v>106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107</v>
      </c>
      <c r="C49" s="12">
        <v>26017.43</v>
      </c>
      <c r="D49" s="12">
        <v>0</v>
      </c>
      <c r="E49" s="12">
        <f t="shared" si="0"/>
        <v>26017.43</v>
      </c>
      <c r="F49" s="12">
        <v>0</v>
      </c>
      <c r="G49" s="12">
        <v>0</v>
      </c>
      <c r="H49" s="12">
        <f t="shared" si="1"/>
        <v>26017.43</v>
      </c>
    </row>
    <row r="50" spans="1:8" x14ac:dyDescent="0.2">
      <c r="A50" s="28">
        <v>5700</v>
      </c>
      <c r="B50" s="10" t="s">
        <v>108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109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110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69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111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112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113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70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114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115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116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117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118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119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120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71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72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121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122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123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124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125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126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127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56</v>
      </c>
      <c r="C77" s="37">
        <f t="shared" ref="C77:H77" si="4">SUM(C5+C13+C23+C33+C43+C53+C57+C65+C69)</f>
        <v>6080896.5499999998</v>
      </c>
      <c r="D77" s="37">
        <f t="shared" si="4"/>
        <v>0</v>
      </c>
      <c r="E77" s="37">
        <f t="shared" si="4"/>
        <v>6080896.5499999998</v>
      </c>
      <c r="F77" s="37">
        <f t="shared" si="4"/>
        <v>1639601.1199999999</v>
      </c>
      <c r="G77" s="37">
        <f t="shared" si="4"/>
        <v>1631466.1199999999</v>
      </c>
      <c r="H77" s="37">
        <f t="shared" si="4"/>
        <v>4441295.43</v>
      </c>
    </row>
    <row r="79" spans="1:8" x14ac:dyDescent="0.2">
      <c r="A79" s="1" t="s">
        <v>132</v>
      </c>
    </row>
    <row r="81" spans="2:3" x14ac:dyDescent="0.2">
      <c r="B81" s="52" t="s">
        <v>142</v>
      </c>
      <c r="C81" s="52" t="s">
        <v>143</v>
      </c>
    </row>
    <row r="82" spans="2:3" x14ac:dyDescent="0.2">
      <c r="B82" s="52"/>
      <c r="C82" s="52"/>
    </row>
    <row r="83" spans="2:3" x14ac:dyDescent="0.2">
      <c r="B83" s="52" t="s">
        <v>144</v>
      </c>
      <c r="C83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zoomScaleNormal="100" workbookViewId="0">
      <selection activeCell="B13" sqref="B13:C15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137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5"/>
      <c r="B5" s="13" t="s">
        <v>0</v>
      </c>
      <c r="C5" s="38">
        <v>6036879.1200000001</v>
      </c>
      <c r="D5" s="38">
        <v>0</v>
      </c>
      <c r="E5" s="38">
        <f>C5+D5</f>
        <v>6036879.1200000001</v>
      </c>
      <c r="F5" s="38">
        <v>1639601.12</v>
      </c>
      <c r="G5" s="38">
        <v>1631466.12</v>
      </c>
      <c r="H5" s="38">
        <f>E5-F5</f>
        <v>4397278</v>
      </c>
    </row>
    <row r="6" spans="1:8" x14ac:dyDescent="0.2">
      <c r="A6" s="5"/>
      <c r="B6" s="13" t="s">
        <v>1</v>
      </c>
      <c r="C6" s="38">
        <v>44017.43</v>
      </c>
      <c r="D6" s="38">
        <v>0</v>
      </c>
      <c r="E6" s="38">
        <f>C6+D6</f>
        <v>44017.43</v>
      </c>
      <c r="F6" s="38">
        <v>0</v>
      </c>
      <c r="G6" s="38">
        <v>0</v>
      </c>
      <c r="H6" s="38">
        <f>E6-F6</f>
        <v>44017.43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56</v>
      </c>
      <c r="C10" s="37">
        <f t="shared" ref="C10:H10" si="0">SUM(C5+C6+C7+C8+C9)</f>
        <v>6080896.5499999998</v>
      </c>
      <c r="D10" s="37">
        <f t="shared" si="0"/>
        <v>0</v>
      </c>
      <c r="E10" s="37">
        <f t="shared" si="0"/>
        <v>6080896.5499999998</v>
      </c>
      <c r="F10" s="37">
        <f t="shared" si="0"/>
        <v>1639601.12</v>
      </c>
      <c r="G10" s="37">
        <f t="shared" si="0"/>
        <v>1631466.12</v>
      </c>
      <c r="H10" s="37">
        <f t="shared" si="0"/>
        <v>4441295.43</v>
      </c>
    </row>
    <row r="12" spans="1:8" x14ac:dyDescent="0.2">
      <c r="A12" s="1" t="s">
        <v>132</v>
      </c>
    </row>
    <row r="13" spans="1:8" x14ac:dyDescent="0.2">
      <c r="B13" s="52" t="s">
        <v>142</v>
      </c>
      <c r="C13" s="52" t="s">
        <v>143</v>
      </c>
    </row>
    <row r="14" spans="1:8" x14ac:dyDescent="0.2">
      <c r="B14" s="52"/>
      <c r="C14" s="52"/>
    </row>
    <row r="15" spans="1:8" x14ac:dyDescent="0.2">
      <c r="B15" s="52" t="s">
        <v>144</v>
      </c>
      <c r="C15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opLeftCell="A25" workbookViewId="0">
      <selection activeCell="B42" sqref="B42:C44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138</v>
      </c>
      <c r="C6" s="12">
        <v>6080896.5499999998</v>
      </c>
      <c r="D6" s="12">
        <v>0</v>
      </c>
      <c r="E6" s="12">
        <f>C6+D6</f>
        <v>6080896.5499999998</v>
      </c>
      <c r="F6" s="12">
        <v>1639601.12</v>
      </c>
      <c r="G6" s="12">
        <v>1631466.12</v>
      </c>
      <c r="H6" s="12">
        <f>E6-F6</f>
        <v>4441295.43</v>
      </c>
    </row>
    <row r="7" spans="1:8" x14ac:dyDescent="0.2">
      <c r="A7" s="4"/>
      <c r="B7" s="15" t="s">
        <v>51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52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53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134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54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55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56</v>
      </c>
      <c r="C14" s="40">
        <f t="shared" ref="C14:H14" si="2">SUM(C6:C13)</f>
        <v>6080896.5499999998</v>
      </c>
      <c r="D14" s="40">
        <f t="shared" si="2"/>
        <v>0</v>
      </c>
      <c r="E14" s="40">
        <f t="shared" si="2"/>
        <v>6080896.5499999998</v>
      </c>
      <c r="F14" s="40">
        <f t="shared" si="2"/>
        <v>1639601.12</v>
      </c>
      <c r="G14" s="40">
        <f t="shared" si="2"/>
        <v>1631466.12</v>
      </c>
      <c r="H14" s="40">
        <f t="shared" si="2"/>
        <v>4441295.43</v>
      </c>
    </row>
    <row r="17" spans="1:8" ht="45" customHeight="1" x14ac:dyDescent="0.2">
      <c r="A17" s="41" t="s">
        <v>131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57</v>
      </c>
      <c r="B18" s="47"/>
      <c r="C18" s="41" t="s">
        <v>63</v>
      </c>
      <c r="D18" s="42"/>
      <c r="E18" s="42"/>
      <c r="F18" s="42"/>
      <c r="G18" s="43"/>
      <c r="H18" s="44" t="s">
        <v>62</v>
      </c>
    </row>
    <row r="19" spans="1:8" ht="22.5" x14ac:dyDescent="0.2">
      <c r="A19" s="48"/>
      <c r="B19" s="49"/>
      <c r="C19" s="8" t="s">
        <v>58</v>
      </c>
      <c r="D19" s="8" t="s">
        <v>128</v>
      </c>
      <c r="E19" s="8" t="s">
        <v>59</v>
      </c>
      <c r="F19" s="8" t="s">
        <v>60</v>
      </c>
      <c r="G19" s="8" t="s">
        <v>61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129</v>
      </c>
      <c r="F20" s="9">
        <v>4</v>
      </c>
      <c r="G20" s="9">
        <v>5</v>
      </c>
      <c r="H20" s="9" t="s">
        <v>130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133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56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57</v>
      </c>
      <c r="B29" s="47"/>
      <c r="C29" s="41" t="s">
        <v>63</v>
      </c>
      <c r="D29" s="42"/>
      <c r="E29" s="42"/>
      <c r="F29" s="42"/>
      <c r="G29" s="43"/>
      <c r="H29" s="44" t="s">
        <v>62</v>
      </c>
    </row>
    <row r="30" spans="1:8" ht="22.5" x14ac:dyDescent="0.2">
      <c r="A30" s="48"/>
      <c r="B30" s="49"/>
      <c r="C30" s="8" t="s">
        <v>58</v>
      </c>
      <c r="D30" s="8" t="s">
        <v>128</v>
      </c>
      <c r="E30" s="8" t="s">
        <v>59</v>
      </c>
      <c r="F30" s="8" t="s">
        <v>60</v>
      </c>
      <c r="G30" s="8" t="s">
        <v>61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129</v>
      </c>
      <c r="F31" s="9">
        <v>4</v>
      </c>
      <c r="G31" s="9">
        <v>5</v>
      </c>
      <c r="H31" s="9" t="s">
        <v>130</v>
      </c>
    </row>
    <row r="32" spans="1:8" x14ac:dyDescent="0.2">
      <c r="A32" s="4"/>
      <c r="B32" s="19" t="s">
        <v>12</v>
      </c>
      <c r="C32" s="12">
        <v>6080896.5499999998</v>
      </c>
      <c r="D32" s="12">
        <v>0</v>
      </c>
      <c r="E32" s="12">
        <f t="shared" ref="E32:E38" si="6">C32+D32</f>
        <v>6080896.5499999998</v>
      </c>
      <c r="F32" s="12">
        <v>1639601.12</v>
      </c>
      <c r="G32" s="12">
        <v>1631466.12</v>
      </c>
      <c r="H32" s="12">
        <f t="shared" ref="H32:H38" si="7">E32-F32</f>
        <v>4441295.43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56</v>
      </c>
      <c r="C39" s="40">
        <f t="shared" ref="C39:H39" si="8">SUM(C32:C38)</f>
        <v>6080896.5499999998</v>
      </c>
      <c r="D39" s="40">
        <f t="shared" si="8"/>
        <v>0</v>
      </c>
      <c r="E39" s="40">
        <f t="shared" si="8"/>
        <v>6080896.5499999998</v>
      </c>
      <c r="F39" s="40">
        <f t="shared" si="8"/>
        <v>1639601.12</v>
      </c>
      <c r="G39" s="40">
        <f t="shared" si="8"/>
        <v>1631466.12</v>
      </c>
      <c r="H39" s="40">
        <f t="shared" si="8"/>
        <v>4441295.43</v>
      </c>
    </row>
    <row r="41" spans="1:8" x14ac:dyDescent="0.2">
      <c r="A41" s="1" t="s">
        <v>132</v>
      </c>
    </row>
    <row r="42" spans="1:8" x14ac:dyDescent="0.2">
      <c r="B42" s="52" t="s">
        <v>142</v>
      </c>
      <c r="C42" s="52" t="s">
        <v>143</v>
      </c>
    </row>
    <row r="43" spans="1:8" x14ac:dyDescent="0.2">
      <c r="B43" s="52"/>
      <c r="C43" s="52"/>
    </row>
    <row r="44" spans="1:8" x14ac:dyDescent="0.2">
      <c r="B44" s="52" t="s">
        <v>144</v>
      </c>
      <c r="C44" s="52" t="s">
        <v>145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topLeftCell="A28" workbookViewId="0">
      <selection activeCell="B40" sqref="B40:C42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4" t="s">
        <v>15</v>
      </c>
      <c r="B5" s="23"/>
      <c r="C5" s="35">
        <f t="shared" ref="C5:H5" si="0">SUM(C6:C13)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135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6080896.5499999998</v>
      </c>
      <c r="D14" s="35">
        <f t="shared" si="3"/>
        <v>0</v>
      </c>
      <c r="E14" s="35">
        <f t="shared" si="3"/>
        <v>6080896.5499999998</v>
      </c>
      <c r="F14" s="35">
        <f t="shared" si="3"/>
        <v>1639601.12</v>
      </c>
      <c r="G14" s="35">
        <f t="shared" si="3"/>
        <v>1631466.12</v>
      </c>
      <c r="H14" s="35">
        <f t="shared" si="3"/>
        <v>4441295.43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6080896.5499999998</v>
      </c>
      <c r="D18" s="12">
        <v>0</v>
      </c>
      <c r="E18" s="12">
        <f t="shared" si="5"/>
        <v>6080896.5499999998</v>
      </c>
      <c r="F18" s="12">
        <v>1639601.12</v>
      </c>
      <c r="G18" s="12">
        <v>1631466.12</v>
      </c>
      <c r="H18" s="12">
        <f t="shared" si="4"/>
        <v>4441295.43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56</v>
      </c>
      <c r="C37" s="40">
        <f t="shared" ref="C37:H37" si="12">SUM(C32+C22+C14+C5)</f>
        <v>6080896.5499999998</v>
      </c>
      <c r="D37" s="40">
        <f t="shared" si="12"/>
        <v>0</v>
      </c>
      <c r="E37" s="40">
        <f t="shared" si="12"/>
        <v>6080896.5499999998</v>
      </c>
      <c r="F37" s="40">
        <f t="shared" si="12"/>
        <v>1639601.12</v>
      </c>
      <c r="G37" s="40">
        <f t="shared" si="12"/>
        <v>1631466.12</v>
      </c>
      <c r="H37" s="40">
        <f t="shared" si="12"/>
        <v>4441295.43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132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52" t="s">
        <v>142</v>
      </c>
      <c r="C40" s="52" t="s">
        <v>143</v>
      </c>
      <c r="D40" s="21"/>
      <c r="E40" s="21"/>
      <c r="F40" s="21"/>
      <c r="G40" s="21"/>
      <c r="H40" s="21"/>
    </row>
    <row r="41" spans="1:8" x14ac:dyDescent="0.2">
      <c r="B41" s="52"/>
      <c r="C41" s="52"/>
    </row>
    <row r="42" spans="1:8" x14ac:dyDescent="0.2">
      <c r="B42" s="52" t="s">
        <v>144</v>
      </c>
      <c r="C42" s="52" t="s">
        <v>145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Comudaj</cp:lastModifiedBy>
  <cp:lastPrinted>2018-07-14T22:21:14Z</cp:lastPrinted>
  <dcterms:created xsi:type="dcterms:W3CDTF">2014-02-10T03:37:14Z</dcterms:created>
  <dcterms:modified xsi:type="dcterms:W3CDTF">2022-04-27T15:57:22Z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