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9" i="8" l="1"/>
  <c r="G9" i="8" s="1"/>
  <c r="F40" i="4" l="1"/>
  <c r="E40" i="4"/>
  <c r="C40" i="4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B40" i="4"/>
  <c r="F26" i="4"/>
  <c r="E26" i="4"/>
  <c r="D25" i="4"/>
  <c r="G25" i="4" s="1"/>
  <c r="D24" i="4"/>
  <c r="G24" i="4" s="1"/>
  <c r="D23" i="4"/>
  <c r="G23" i="4" s="1"/>
  <c r="D22" i="4"/>
  <c r="G22" i="4" s="1"/>
  <c r="C26" i="4"/>
  <c r="B26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6" i="4" l="1"/>
  <c r="G40" i="4"/>
  <c r="D26" i="4"/>
  <c r="D40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1" i="8"/>
  <c r="E11" i="8"/>
  <c r="D10" i="8"/>
  <c r="G10" i="8" s="1"/>
  <c r="D8" i="8"/>
  <c r="G8" i="8" s="1"/>
  <c r="D7" i="8"/>
  <c r="G7" i="8" s="1"/>
  <c r="D6" i="8"/>
  <c r="G6" i="8" s="1"/>
  <c r="C11" i="8"/>
  <c r="B11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1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1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<sst xmlns="http://schemas.openxmlformats.org/spreadsheetml/2006/main" count="219" uniqueCount="147">
  <si>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</si>
  <si>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</si>
  <si>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</si>
  <si>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</si>
  <si>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</si>
  <si>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</si>
  <si>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</si>
  <si>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</si>
  <si>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</si>
  <si>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</si>
  <si>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</si>
  <si>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</si>
  <si>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</si>
  <si>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</si>
  <si>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</si>
  <si>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</si>
  <si>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</si>
  <si>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</si>
  <si>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</si>
  <si>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</si>
  <si>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</si>
  <si>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</si>
  <si>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</si>
  <si>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</si>
  <si>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</si>
  <si>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</si>
  <si>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</si>
  <si>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</si>
  <si>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</si>
  <si>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</si>
  <si>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</si>
  <si>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</si>
  <si>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</si>
  <si>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</si>
  <si>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</si>
  <si>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</si>
  <si>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</si>
  <si>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</si>
  <si>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</si>
  <si>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</si>
  <si>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</si>
  <si>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</si>
  <si>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</si>
  <si>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</si>
  <si>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</si>
  <si>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</si>
  <si>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</si>
  <si>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</si>
  <si>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</si>
  <si>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</si>
  <si>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</si>
  <si>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</si>
  <si>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</si>
  <si>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</si>
  <si>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</si>
  <si>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</si>
  <si>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</si>
  <si>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</si>
  <si>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</si>
  <si>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</si>
  <si>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</si>
  <si>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</si>
  <si>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</si>
  <si>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</si>
  <si>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</si>
  <si>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</si>
  <si>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</si>
  <si>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</si>
  <si>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</si>
  <si>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</si>
  <si>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</si>
  <si>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</si>
  <si>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</si>
  <si>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</si>
  <si>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</si>
  <si>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</si>
  <si>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</si>
  <si>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</si>
  <si>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</si>
  <si>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</si>
  <si>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</si>
  <si>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</si>
  <si>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</si>
  <si>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</si>
  <si>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</si>
  <si>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</si>
  <si>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</si>
  <si>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</si>
  <si>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</si>
  <si>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</si>
  <si>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</si>
  <si>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</si>
  <si>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</si>
  <si>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</si>
  <si>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</si>
  <si>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</si>
  <si>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</si>
  <si>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</si>
  <si>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</si>
  <si>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</si>
  <si>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</si>
  <si>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</si>
  <si>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</si>
  <si>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</si>
  <si>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</si>
  <si>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</si>
  <si>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</si>
  <si>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</si>
  <si>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</si>
  <si>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</si>
  <si>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</si>
  <si>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</si>
  <si>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</si>
  <si>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</si>
  <si>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</si>
  <si>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</si>
  <si>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</si>
  <si>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</si>
  <si>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</si>
  <si>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</si>
  <si>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</si>
  <si>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</si>
  <si>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</si>
  <si>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</si>
  <si>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</si>
  <si>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</si>
  <si>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</si>
  <si>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</si>
  <si>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</si>
  <si>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</si>
  <si>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</si>
  <si>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</si>
  <si>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</si>
  <si>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Comisión Municipal del Deporte y Atención a la Juventud del Municipio de Uriangato, Guanajuato.
Estado Analítico del Ejercicio del Presupuesto de Egresos
Clasificación por Objeto del Gasto (Capítulo y Concepto)
Del 1 de Enero al 30 de Septiembre de 2023</t>
  </si>
  <si>
    <t>Comisión Municipal del Deporte y Atención a la Juventud del Municipio de Uriangato, Guanajuato.
Estado Analítico del Ejercicio del Presupuesto de Egresos
Clasificación Económica (por Tipo de Gasto)
Del 1 de Enero al 30 de Septiembre de 2023</t>
  </si>
  <si>
    <t>31120M41F010000 DIRECCION DE CONTABILIDA</t>
  </si>
  <si>
    <t>31120M41F020000 DIRECCION DE RECURSOS MA</t>
  </si>
  <si>
    <t>31120M41F030000 DIRECCION GENERAL DE ACT</t>
  </si>
  <si>
    <t>Comisión Municipal del Deporte y Atención a la Juventud del Municipio de Uriangato, Guanajuato.
Estado Analítico del Ejercicio del Presupuesto de Egresos
Clasificación Administrativa
Del 1 de Enero al 30 de Septiembre de 2023</t>
  </si>
  <si>
    <t>Comisión Municipal del Deporte y Atención a la Juventud del Municipio de Uriangato, Guanajuato.
Estado Analítico del Ejercicio del Presupuesto de Egresos
Clasificación Administrativa (Poderes)
Del 1 de Enero al 30 de Septiembre de 2023</t>
  </si>
  <si>
    <t>Comisión Municipal del Deporte y Atención a la Juventud del Municipio de Uriangato, Guanajuato.
Estado Analítico del Ejercicio del Presupuesto de Egresos
Clasificación Administrativa (Sector Paraestatal)
Del 1 de Enero al 30 de Septiembre de 2023</t>
  </si>
  <si>
    <t>Comisión Municipal del Deporte y Atención a la Juventud del Municipio de Uriangato, Guanajuato.
Estado Analítico del Ejercicio del Presupuesto de Egresos
Clasificación Funcional (Finalidad y Función)
Del 1 de Enero al 30 de Septiembre de 2023</t>
  </si>
  <si>
    <t xml:space="preserve">DIRECTOR </t>
  </si>
  <si>
    <t>JEFE DE AREA ADMINISTRATIVA Y CONTABLE</t>
  </si>
  <si>
    <t>C.JOSE FRANCISCO VARGAS ALMANZA</t>
  </si>
  <si>
    <t>C.P.MANUEL MARTINEZ MORALES</t>
  </si>
  <si>
    <t>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</si>
</sst>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3" borderId="0" xfId="9" applyFont="1" applyFill="1" applyBorder="1" applyAlignment="1">
      <alignment horizontal="center" vertical="center"/>
    </xf>
    <xf numFmtId="0" fontId="6" fillId="3" borderId="12" xfId="9" applyNumberFormat="1" applyFont="1" applyFill="1" applyBorder="1" applyAlignment="1">
      <alignment horizontal="center" vertical="center" wrapText="1"/>
    </xf>
    <xf numFmtId="0" fontId="0" fillId="3" borderId="0" xfId="0" applyFont="1" applyFill="1" applyProtection="1">
      <protection locked="0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3" borderId="0" xfId="9" applyFont="1" applyFill="1" applyBorder="1" applyAlignment="1">
      <alignment vertical="center"/>
    </xf>
    <xf numFmtId="0" fontId="0" fillId="3" borderId="0" xfId="0" applyFill="1" applyProtection="1"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left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opLeftCell="A34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2" t="s">
        <v>133</v>
      </c>
      <c r="B1" s="42"/>
      <c r="C1" s="42"/>
      <c r="D1" s="42"/>
      <c r="E1" s="42"/>
      <c r="F1" s="42"/>
      <c r="G1" s="43"/>
    </row>
    <row r="2" spans="1:8" x14ac:dyDescent="0.2">
      <c r="A2" s="35"/>
      <c r="B2" s="44" t="s">
        <v>60</v>
      </c>
      <c r="C2" s="42"/>
      <c r="D2" s="42"/>
      <c r="E2" s="42"/>
      <c r="F2" s="43"/>
      <c r="G2" s="45" t="s">
        <v>59</v>
      </c>
    </row>
    <row r="3" spans="1:8" ht="24.95" customHeight="1" x14ac:dyDescent="0.2">
      <c r="A3" s="41" t="s">
        <v>54</v>
      </c>
      <c r="B3" s="3" t="s">
        <v>55</v>
      </c>
      <c r="C3" s="3" t="s">
        <v>120</v>
      </c>
      <c r="D3" s="3" t="s">
        <v>56</v>
      </c>
      <c r="E3" s="3" t="s">
        <v>57</v>
      </c>
      <c r="F3" s="3" t="s">
        <v>58</v>
      </c>
      <c r="G3" s="46"/>
    </row>
    <row r="4" spans="1:8" x14ac:dyDescent="0.2">
      <c r="A4" s="39"/>
      <c r="B4" s="4">
        <v>1</v>
      </c>
      <c r="C4" s="4">
        <v>2</v>
      </c>
      <c r="D4" s="4" t="s">
        <v>121</v>
      </c>
      <c r="E4" s="4">
        <v>4</v>
      </c>
      <c r="F4" s="4">
        <v>5</v>
      </c>
      <c r="G4" s="4" t="s">
        <v>122</v>
      </c>
    </row>
    <row r="5" spans="1:8" x14ac:dyDescent="0.2">
      <c r="A5" s="22" t="s">
        <v>61</v>
      </c>
      <c r="B5" s="15">
        <f>SUM(B6:B12)</f>
        <v>3822961.8000000003</v>
      </c>
      <c r="C5" s="15">
        <f>SUM(C6:C12)</f>
        <v>30600.370000000003</v>
      </c>
      <c r="D5" s="15">
        <f>B5+C5</f>
        <v>3853562.1700000004</v>
      </c>
      <c r="E5" s="15">
        <f>SUM(E6:E12)</f>
        <v>2439898.6800000002</v>
      </c>
      <c r="F5" s="15">
        <f>SUM(F6:F12)</f>
        <v>2439898.6800000002</v>
      </c>
      <c r="G5" s="15">
        <f>D5-E5</f>
        <v>1413663.4900000002</v>
      </c>
    </row>
    <row r="6" spans="1:8" x14ac:dyDescent="0.2">
      <c r="A6" s="24" t="s">
        <v>65</v>
      </c>
      <c r="B6" s="6">
        <v>2793647.95</v>
      </c>
      <c r="C6" s="6">
        <v>0</v>
      </c>
      <c r="D6" s="6">
        <f t="shared" ref="D6:D69" si="0">B6+C6</f>
        <v>2793647.95</v>
      </c>
      <c r="E6" s="6">
        <v>1966364.96</v>
      </c>
      <c r="F6" s="6">
        <v>1966364.96</v>
      </c>
      <c r="G6" s="6">
        <f t="shared" ref="G6:G69" si="1">D6-E6</f>
        <v>827282.99000000022</v>
      </c>
      <c r="H6" s="11">
        <v>1100</v>
      </c>
    </row>
    <row r="7" spans="1:8" x14ac:dyDescent="0.2">
      <c r="A7" s="24" t="s">
        <v>66</v>
      </c>
      <c r="B7" s="6">
        <v>28000</v>
      </c>
      <c r="C7" s="6">
        <v>15950</v>
      </c>
      <c r="D7" s="6">
        <f t="shared" si="0"/>
        <v>43950</v>
      </c>
      <c r="E7" s="6">
        <v>36014</v>
      </c>
      <c r="F7" s="6">
        <v>36014</v>
      </c>
      <c r="G7" s="6">
        <f t="shared" si="1"/>
        <v>7936</v>
      </c>
      <c r="H7" s="11">
        <v>1200</v>
      </c>
    </row>
    <row r="8" spans="1:8" x14ac:dyDescent="0.2">
      <c r="A8" s="24" t="s">
        <v>67</v>
      </c>
      <c r="B8" s="6">
        <v>523345.33</v>
      </c>
      <c r="C8" s="6">
        <v>0</v>
      </c>
      <c r="D8" s="6">
        <f t="shared" si="0"/>
        <v>523345.33</v>
      </c>
      <c r="E8" s="6">
        <v>132580.37</v>
      </c>
      <c r="F8" s="6">
        <v>132580.37</v>
      </c>
      <c r="G8" s="6">
        <f t="shared" si="1"/>
        <v>390764.96</v>
      </c>
      <c r="H8" s="11">
        <v>1300</v>
      </c>
    </row>
    <row r="9" spans="1:8" x14ac:dyDescent="0.2">
      <c r="A9" s="24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4" t="s">
        <v>68</v>
      </c>
      <c r="B10" s="6">
        <v>477968.52</v>
      </c>
      <c r="C10" s="6">
        <v>14650.37</v>
      </c>
      <c r="D10" s="6">
        <f t="shared" si="0"/>
        <v>492618.89</v>
      </c>
      <c r="E10" s="6">
        <v>304939.34999999998</v>
      </c>
      <c r="F10" s="6">
        <v>304939.34999999998</v>
      </c>
      <c r="G10" s="6">
        <f t="shared" si="1"/>
        <v>187679.54000000004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69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127</v>
      </c>
      <c r="B13" s="16">
        <f>SUM(B14:B22)</f>
        <v>842000</v>
      </c>
      <c r="C13" s="16">
        <f>SUM(C14:C22)</f>
        <v>205731.86</v>
      </c>
      <c r="D13" s="16">
        <f t="shared" si="0"/>
        <v>1047731.86</v>
      </c>
      <c r="E13" s="16">
        <f>SUM(E14:E22)</f>
        <v>899613.97999999986</v>
      </c>
      <c r="F13" s="16">
        <f>SUM(F14:F22)</f>
        <v>899613.97999999986</v>
      </c>
      <c r="G13" s="16">
        <f t="shared" si="1"/>
        <v>148117.88000000012</v>
      </c>
      <c r="H13" s="23">
        <v>0</v>
      </c>
    </row>
    <row r="14" spans="1:8" x14ac:dyDescent="0.2">
      <c r="A14" s="24" t="s">
        <v>70</v>
      </c>
      <c r="B14" s="6">
        <v>66000</v>
      </c>
      <c r="C14" s="6">
        <v>74816.03</v>
      </c>
      <c r="D14" s="6">
        <f t="shared" si="0"/>
        <v>140816.03</v>
      </c>
      <c r="E14" s="6">
        <v>126452.81</v>
      </c>
      <c r="F14" s="6">
        <v>126452.81</v>
      </c>
      <c r="G14" s="6">
        <f t="shared" si="1"/>
        <v>14363.220000000001</v>
      </c>
      <c r="H14" s="11">
        <v>2100</v>
      </c>
    </row>
    <row r="15" spans="1:8" x14ac:dyDescent="0.2">
      <c r="A15" s="24" t="s">
        <v>71</v>
      </c>
      <c r="B15" s="6">
        <v>17500</v>
      </c>
      <c r="C15" s="6">
        <v>-17207</v>
      </c>
      <c r="D15" s="6">
        <f t="shared" si="0"/>
        <v>293</v>
      </c>
      <c r="E15" s="6">
        <v>293</v>
      </c>
      <c r="F15" s="6">
        <v>293</v>
      </c>
      <c r="G15" s="6">
        <f t="shared" si="1"/>
        <v>0</v>
      </c>
      <c r="H15" s="11">
        <v>2200</v>
      </c>
    </row>
    <row r="16" spans="1:8" x14ac:dyDescent="0.2">
      <c r="A16" s="24" t="s">
        <v>72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73</v>
      </c>
      <c r="B17" s="6">
        <v>136500</v>
      </c>
      <c r="C17" s="6">
        <v>26959.83</v>
      </c>
      <c r="D17" s="6">
        <f t="shared" si="0"/>
        <v>163459.83000000002</v>
      </c>
      <c r="E17" s="6">
        <v>132024.92000000001</v>
      </c>
      <c r="F17" s="6">
        <v>132024.92000000001</v>
      </c>
      <c r="G17" s="6">
        <f t="shared" si="1"/>
        <v>31434.910000000003</v>
      </c>
      <c r="H17" s="11">
        <v>2400</v>
      </c>
    </row>
    <row r="18" spans="1:8" x14ac:dyDescent="0.2">
      <c r="A18" s="24" t="s">
        <v>74</v>
      </c>
      <c r="B18" s="6">
        <v>60000</v>
      </c>
      <c r="C18" s="6">
        <v>14614</v>
      </c>
      <c r="D18" s="6">
        <f t="shared" si="0"/>
        <v>74614</v>
      </c>
      <c r="E18" s="6">
        <v>34005</v>
      </c>
      <c r="F18" s="6">
        <v>34005</v>
      </c>
      <c r="G18" s="6">
        <f t="shared" si="1"/>
        <v>40609</v>
      </c>
      <c r="H18" s="11">
        <v>2500</v>
      </c>
    </row>
    <row r="19" spans="1:8" x14ac:dyDescent="0.2">
      <c r="A19" s="24" t="s">
        <v>75</v>
      </c>
      <c r="B19" s="6">
        <v>370000</v>
      </c>
      <c r="C19" s="6">
        <v>56049</v>
      </c>
      <c r="D19" s="6">
        <f t="shared" si="0"/>
        <v>426049</v>
      </c>
      <c r="E19" s="6">
        <v>426048.42</v>
      </c>
      <c r="F19" s="6">
        <v>426048.42</v>
      </c>
      <c r="G19" s="6">
        <f t="shared" si="1"/>
        <v>0.58000000001629815</v>
      </c>
      <c r="H19" s="11">
        <v>2600</v>
      </c>
    </row>
    <row r="20" spans="1:8" x14ac:dyDescent="0.2">
      <c r="A20" s="24" t="s">
        <v>76</v>
      </c>
      <c r="B20" s="6">
        <v>95000</v>
      </c>
      <c r="C20" s="6">
        <v>25500</v>
      </c>
      <c r="D20" s="6">
        <f t="shared" si="0"/>
        <v>120500</v>
      </c>
      <c r="E20" s="6">
        <v>82890.5</v>
      </c>
      <c r="F20" s="6">
        <v>82890.5</v>
      </c>
      <c r="G20" s="6">
        <f t="shared" si="1"/>
        <v>37609.5</v>
      </c>
      <c r="H20" s="11">
        <v>2700</v>
      </c>
    </row>
    <row r="21" spans="1:8" x14ac:dyDescent="0.2">
      <c r="A21" s="24" t="s">
        <v>77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78</v>
      </c>
      <c r="B22" s="6">
        <v>97000</v>
      </c>
      <c r="C22" s="6">
        <v>25000</v>
      </c>
      <c r="D22" s="6">
        <f t="shared" si="0"/>
        <v>122000</v>
      </c>
      <c r="E22" s="6">
        <v>97899.33</v>
      </c>
      <c r="F22" s="6">
        <v>97899.33</v>
      </c>
      <c r="G22" s="6">
        <f t="shared" si="1"/>
        <v>24100.67</v>
      </c>
      <c r="H22" s="11">
        <v>2900</v>
      </c>
    </row>
    <row r="23" spans="1:8" x14ac:dyDescent="0.2">
      <c r="A23" s="22" t="s">
        <v>62</v>
      </c>
      <c r="B23" s="16">
        <f>SUM(B24:B32)</f>
        <v>1167609.77</v>
      </c>
      <c r="C23" s="16">
        <f>SUM(C24:C32)</f>
        <v>491172.8</v>
      </c>
      <c r="D23" s="16">
        <f t="shared" si="0"/>
        <v>1658782.57</v>
      </c>
      <c r="E23" s="16">
        <f>SUM(E24:E32)</f>
        <v>1420780.5399999998</v>
      </c>
      <c r="F23" s="16">
        <f>SUM(F24:F32)</f>
        <v>1420780.5399999998</v>
      </c>
      <c r="G23" s="16">
        <f t="shared" si="1"/>
        <v>238002.03000000026</v>
      </c>
      <c r="H23" s="23">
        <v>0</v>
      </c>
    </row>
    <row r="24" spans="1:8" x14ac:dyDescent="0.2">
      <c r="A24" s="24" t="s">
        <v>79</v>
      </c>
      <c r="B24" s="6">
        <v>350000</v>
      </c>
      <c r="C24" s="6">
        <v>10000</v>
      </c>
      <c r="D24" s="6">
        <f t="shared" si="0"/>
        <v>360000</v>
      </c>
      <c r="E24" s="6">
        <v>253135</v>
      </c>
      <c r="F24" s="6">
        <v>253135</v>
      </c>
      <c r="G24" s="6">
        <f t="shared" si="1"/>
        <v>106865</v>
      </c>
      <c r="H24" s="11">
        <v>3100</v>
      </c>
    </row>
    <row r="25" spans="1:8" x14ac:dyDescent="0.2">
      <c r="A25" s="24" t="s">
        <v>80</v>
      </c>
      <c r="B25" s="6">
        <v>29000</v>
      </c>
      <c r="C25" s="6">
        <v>-8000</v>
      </c>
      <c r="D25" s="6">
        <f t="shared" si="0"/>
        <v>21000</v>
      </c>
      <c r="E25" s="6">
        <v>17936.36</v>
      </c>
      <c r="F25" s="6">
        <v>17936.36</v>
      </c>
      <c r="G25" s="6">
        <f t="shared" si="1"/>
        <v>3063.6399999999994</v>
      </c>
      <c r="H25" s="11">
        <v>3200</v>
      </c>
    </row>
    <row r="26" spans="1:8" x14ac:dyDescent="0.2">
      <c r="A26" s="24" t="s">
        <v>81</v>
      </c>
      <c r="B26" s="6">
        <v>453150</v>
      </c>
      <c r="C26" s="6">
        <v>82812.350000000006</v>
      </c>
      <c r="D26" s="6">
        <f t="shared" si="0"/>
        <v>535962.35</v>
      </c>
      <c r="E26" s="6">
        <v>506568.07</v>
      </c>
      <c r="F26" s="6">
        <v>506568.07</v>
      </c>
      <c r="G26" s="6">
        <f t="shared" si="1"/>
        <v>29394.27999999997</v>
      </c>
      <c r="H26" s="11">
        <v>3300</v>
      </c>
    </row>
    <row r="27" spans="1:8" x14ac:dyDescent="0.2">
      <c r="A27" s="24" t="s">
        <v>82</v>
      </c>
      <c r="B27" s="6">
        <v>30000</v>
      </c>
      <c r="C27" s="6">
        <v>0</v>
      </c>
      <c r="D27" s="6">
        <f t="shared" si="0"/>
        <v>30000</v>
      </c>
      <c r="E27" s="6">
        <v>8705.2199999999993</v>
      </c>
      <c r="F27" s="6">
        <v>8705.2199999999993</v>
      </c>
      <c r="G27" s="6">
        <f t="shared" si="1"/>
        <v>21294.78</v>
      </c>
      <c r="H27" s="11">
        <v>3400</v>
      </c>
    </row>
    <row r="28" spans="1:8" x14ac:dyDescent="0.2">
      <c r="A28" s="24" t="s">
        <v>83</v>
      </c>
      <c r="B28" s="6">
        <v>66000</v>
      </c>
      <c r="C28" s="6">
        <v>49654.97</v>
      </c>
      <c r="D28" s="6">
        <f t="shared" si="0"/>
        <v>115654.97</v>
      </c>
      <c r="E28" s="6">
        <v>107697.27</v>
      </c>
      <c r="F28" s="6">
        <v>107697.27</v>
      </c>
      <c r="G28" s="6">
        <f t="shared" si="1"/>
        <v>7957.6999999999971</v>
      </c>
      <c r="H28" s="11">
        <v>3500</v>
      </c>
    </row>
    <row r="29" spans="1:8" x14ac:dyDescent="0.2">
      <c r="A29" s="24" t="s">
        <v>84</v>
      </c>
      <c r="B29" s="6">
        <v>5500</v>
      </c>
      <c r="C29" s="6">
        <v>10000</v>
      </c>
      <c r="D29" s="6">
        <f t="shared" si="0"/>
        <v>15500</v>
      </c>
      <c r="E29" s="6">
        <v>9317</v>
      </c>
      <c r="F29" s="6">
        <v>9317</v>
      </c>
      <c r="G29" s="6">
        <f t="shared" si="1"/>
        <v>6183</v>
      </c>
      <c r="H29" s="11">
        <v>3600</v>
      </c>
    </row>
    <row r="30" spans="1:8" x14ac:dyDescent="0.2">
      <c r="A30" s="24" t="s">
        <v>85</v>
      </c>
      <c r="B30" s="6">
        <v>30000</v>
      </c>
      <c r="C30" s="6">
        <v>30000</v>
      </c>
      <c r="D30" s="6">
        <f t="shared" si="0"/>
        <v>60000</v>
      </c>
      <c r="E30" s="6">
        <v>56184.87</v>
      </c>
      <c r="F30" s="6">
        <v>56184.87</v>
      </c>
      <c r="G30" s="6">
        <f t="shared" si="1"/>
        <v>3815.1299999999974</v>
      </c>
      <c r="H30" s="11">
        <v>3700</v>
      </c>
    </row>
    <row r="31" spans="1:8" x14ac:dyDescent="0.2">
      <c r="A31" s="24" t="s">
        <v>86</v>
      </c>
      <c r="B31" s="6">
        <v>130959.77</v>
      </c>
      <c r="C31" s="6">
        <v>316705.48</v>
      </c>
      <c r="D31" s="6">
        <f t="shared" si="0"/>
        <v>447665.25</v>
      </c>
      <c r="E31" s="6">
        <v>404453.62</v>
      </c>
      <c r="F31" s="6">
        <v>404453.62</v>
      </c>
      <c r="G31" s="6">
        <f t="shared" si="1"/>
        <v>43211.630000000005</v>
      </c>
      <c r="H31" s="11">
        <v>3800</v>
      </c>
    </row>
    <row r="32" spans="1:8" x14ac:dyDescent="0.2">
      <c r="A32" s="24" t="s">
        <v>18</v>
      </c>
      <c r="B32" s="6">
        <v>73000</v>
      </c>
      <c r="C32" s="6">
        <v>0</v>
      </c>
      <c r="D32" s="6">
        <f t="shared" si="0"/>
        <v>73000</v>
      </c>
      <c r="E32" s="6">
        <v>56783.13</v>
      </c>
      <c r="F32" s="6">
        <v>56783.13</v>
      </c>
      <c r="G32" s="6">
        <f t="shared" si="1"/>
        <v>16216.870000000003</v>
      </c>
      <c r="H32" s="11">
        <v>3900</v>
      </c>
    </row>
    <row r="33" spans="1:8" x14ac:dyDescent="0.2">
      <c r="A33" s="22" t="s">
        <v>128</v>
      </c>
      <c r="B33" s="16">
        <f>SUM(B34:B42)</f>
        <v>98000</v>
      </c>
      <c r="C33" s="16">
        <f>SUM(C34:C42)</f>
        <v>-80000</v>
      </c>
      <c r="D33" s="16">
        <f t="shared" si="0"/>
        <v>18000</v>
      </c>
      <c r="E33" s="16">
        <f>SUM(E34:E42)</f>
        <v>9000</v>
      </c>
      <c r="F33" s="16">
        <f>SUM(F34:F42)</f>
        <v>9000</v>
      </c>
      <c r="G33" s="16">
        <f t="shared" si="1"/>
        <v>9000</v>
      </c>
      <c r="H33" s="23">
        <v>0</v>
      </c>
    </row>
    <row r="34" spans="1:8" x14ac:dyDescent="0.2">
      <c r="A34" s="24" t="s">
        <v>87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88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89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90</v>
      </c>
      <c r="B37" s="6">
        <v>98000</v>
      </c>
      <c r="C37" s="6">
        <v>-80000</v>
      </c>
      <c r="D37" s="6">
        <f t="shared" si="0"/>
        <v>18000</v>
      </c>
      <c r="E37" s="6">
        <v>9000</v>
      </c>
      <c r="F37" s="6">
        <v>9000</v>
      </c>
      <c r="G37" s="6">
        <f t="shared" si="1"/>
        <v>9000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91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92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93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129</v>
      </c>
      <c r="B43" s="16">
        <f>SUM(B44:B52)</f>
        <v>44017.43</v>
      </c>
      <c r="C43" s="16">
        <f>SUM(C44:C52)</f>
        <v>12000</v>
      </c>
      <c r="D43" s="16">
        <f t="shared" si="0"/>
        <v>56017.43</v>
      </c>
      <c r="E43" s="16">
        <f>SUM(E44:E52)</f>
        <v>37469.49</v>
      </c>
      <c r="F43" s="16">
        <f>SUM(F44:F52)</f>
        <v>37469.49</v>
      </c>
      <c r="G43" s="16">
        <f t="shared" si="1"/>
        <v>18547.940000000002</v>
      </c>
      <c r="H43" s="23">
        <v>0</v>
      </c>
    </row>
    <row r="44" spans="1:8" x14ac:dyDescent="0.2">
      <c r="A44" s="5" t="s">
        <v>94</v>
      </c>
      <c r="B44" s="6">
        <v>15000</v>
      </c>
      <c r="C44" s="6">
        <v>9266.27</v>
      </c>
      <c r="D44" s="6">
        <f t="shared" si="0"/>
        <v>24266.27</v>
      </c>
      <c r="E44" s="6">
        <v>19866.169999999998</v>
      </c>
      <c r="F44" s="6">
        <v>19866.169999999998</v>
      </c>
      <c r="G44" s="6">
        <f t="shared" si="1"/>
        <v>4400.1000000000022</v>
      </c>
      <c r="H44" s="11">
        <v>5100</v>
      </c>
    </row>
    <row r="45" spans="1:8" x14ac:dyDescent="0.2">
      <c r="A45" s="24" t="s">
        <v>95</v>
      </c>
      <c r="B45" s="6">
        <v>2000</v>
      </c>
      <c r="C45" s="6">
        <v>0</v>
      </c>
      <c r="D45" s="6">
        <f t="shared" si="0"/>
        <v>2000</v>
      </c>
      <c r="E45" s="6">
        <v>0</v>
      </c>
      <c r="F45" s="6">
        <v>0</v>
      </c>
      <c r="G45" s="6">
        <f t="shared" si="1"/>
        <v>2000</v>
      </c>
      <c r="H45" s="11">
        <v>5200</v>
      </c>
    </row>
    <row r="46" spans="1:8" x14ac:dyDescent="0.2">
      <c r="A46" s="24" t="s">
        <v>96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97</v>
      </c>
      <c r="B47" s="6">
        <v>1000</v>
      </c>
      <c r="C47" s="6">
        <v>0</v>
      </c>
      <c r="D47" s="6">
        <f t="shared" si="0"/>
        <v>1000</v>
      </c>
      <c r="E47" s="6">
        <v>0</v>
      </c>
      <c r="F47" s="6">
        <v>0</v>
      </c>
      <c r="G47" s="6">
        <f t="shared" si="1"/>
        <v>1000</v>
      </c>
      <c r="H47" s="11">
        <v>5400</v>
      </c>
    </row>
    <row r="48" spans="1:8" x14ac:dyDescent="0.2">
      <c r="A48" s="24" t="s">
        <v>98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99</v>
      </c>
      <c r="B49" s="6">
        <v>26017.43</v>
      </c>
      <c r="C49" s="6">
        <v>2733.73</v>
      </c>
      <c r="D49" s="6">
        <f t="shared" si="0"/>
        <v>28751.16</v>
      </c>
      <c r="E49" s="6">
        <v>17603.32</v>
      </c>
      <c r="F49" s="6">
        <v>17603.32</v>
      </c>
      <c r="G49" s="6">
        <f t="shared" si="1"/>
        <v>11147.84</v>
      </c>
      <c r="H49" s="11">
        <v>5600</v>
      </c>
    </row>
    <row r="50" spans="1:8" x14ac:dyDescent="0.2">
      <c r="A50" s="24" t="s">
        <v>100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101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102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63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103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104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105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130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106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107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108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109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110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111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112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131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64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113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114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115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116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117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118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119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53</v>
      </c>
      <c r="B77" s="18">
        <f t="shared" ref="B77:G77" si="4">SUM(B5+B13+B23+B33+B43+B53+B57+B65+B69)</f>
        <v>5974589</v>
      </c>
      <c r="C77" s="18">
        <f t="shared" si="4"/>
        <v>659505.03</v>
      </c>
      <c r="D77" s="18">
        <f t="shared" si="4"/>
        <v>6634094.0300000003</v>
      </c>
      <c r="E77" s="18">
        <f t="shared" si="4"/>
        <v>4806762.6900000004</v>
      </c>
      <c r="F77" s="18">
        <f t="shared" si="4"/>
        <v>4806762.6900000004</v>
      </c>
      <c r="G77" s="18">
        <f t="shared" si="4"/>
        <v>1827331.3400000005</v>
      </c>
      <c r="H77" s="31"/>
    </row>
    <row r="78" spans="1:8" x14ac:dyDescent="0.2">
      <c r="H78" s="31"/>
    </row>
    <row r="79" spans="1:8" x14ac:dyDescent="0.2">
      <c r="A79" s="9" t="s">
        <v>123</v>
      </c>
      <c r="B79" s="9"/>
      <c r="C79" s="9"/>
      <c r="H79" s="31"/>
    </row>
    <row r="80" spans="1:8" x14ac:dyDescent="0.2">
      <c r="A80" s="32" t="s">
        <v>142</v>
      </c>
      <c r="B80" s="32" t="s">
        <v>143</v>
      </c>
      <c r="C80" s="32"/>
      <c r="H80" s="31"/>
    </row>
    <row r="81" spans="1:3" x14ac:dyDescent="0.2">
      <c r="A81" s="32"/>
      <c r="B81" s="32"/>
      <c r="C81" s="32"/>
    </row>
    <row r="82" spans="1:3" x14ac:dyDescent="0.2">
      <c r="A82" s="32" t="s">
        <v>144</v>
      </c>
      <c r="B82" s="32" t="s">
        <v>145</v>
      </c>
      <c r="C82" s="32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25" right="0.25" top="0.75" bottom="0.75" header="0.3" footer="0.3"/>
  <pageSetup paperSize="9" scale="68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Normal="100" workbookViewId="0">
      <selection activeCell="A7" sqref="A7:XFD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134</v>
      </c>
      <c r="B1" s="42"/>
      <c r="C1" s="42"/>
      <c r="D1" s="42"/>
      <c r="E1" s="42"/>
      <c r="F1" s="42"/>
      <c r="G1" s="43"/>
    </row>
    <row r="2" spans="1:7" x14ac:dyDescent="0.2">
      <c r="A2" s="35"/>
      <c r="B2" s="44" t="s">
        <v>60</v>
      </c>
      <c r="C2" s="42"/>
      <c r="D2" s="42"/>
      <c r="E2" s="42"/>
      <c r="F2" s="43"/>
      <c r="G2" s="45" t="s">
        <v>59</v>
      </c>
    </row>
    <row r="3" spans="1:7" ht="24.95" customHeight="1" x14ac:dyDescent="0.2">
      <c r="A3" s="34" t="s">
        <v>54</v>
      </c>
      <c r="B3" s="3" t="s">
        <v>55</v>
      </c>
      <c r="C3" s="3" t="s">
        <v>120</v>
      </c>
      <c r="D3" s="3" t="s">
        <v>56</v>
      </c>
      <c r="E3" s="3" t="s">
        <v>57</v>
      </c>
      <c r="F3" s="3" t="s">
        <v>58</v>
      </c>
      <c r="G3" s="46"/>
    </row>
    <row r="4" spans="1:7" x14ac:dyDescent="0.2">
      <c r="A4" s="39"/>
      <c r="B4" s="4">
        <v>1</v>
      </c>
      <c r="C4" s="4">
        <v>2</v>
      </c>
      <c r="D4" s="4" t="s">
        <v>121</v>
      </c>
      <c r="E4" s="4">
        <v>4</v>
      </c>
      <c r="F4" s="4">
        <v>5</v>
      </c>
      <c r="G4" s="4" t="s">
        <v>122</v>
      </c>
    </row>
    <row r="5" spans="1:7" s="48" customFormat="1" x14ac:dyDescent="0.2">
      <c r="A5" s="47"/>
      <c r="B5" s="37"/>
      <c r="C5" s="37"/>
      <c r="D5" s="37"/>
      <c r="E5" s="37"/>
      <c r="F5" s="37"/>
      <c r="G5" s="37"/>
    </row>
    <row r="6" spans="1:7" x14ac:dyDescent="0.2">
      <c r="A6" s="7" t="s">
        <v>0</v>
      </c>
      <c r="B6" s="19">
        <v>5930571.5700000003</v>
      </c>
      <c r="C6" s="19">
        <v>647505.03</v>
      </c>
      <c r="D6" s="19">
        <f>B6+C6</f>
        <v>6578076.6000000006</v>
      </c>
      <c r="E6" s="19">
        <v>4769293.2</v>
      </c>
      <c r="F6" s="19">
        <v>4769293.2</v>
      </c>
      <c r="G6" s="19">
        <f>D6-E6</f>
        <v>1808783.4000000004</v>
      </c>
    </row>
    <row r="7" spans="1:7" x14ac:dyDescent="0.2">
      <c r="A7" s="7" t="s">
        <v>1</v>
      </c>
      <c r="B7" s="19">
        <v>44017.43</v>
      </c>
      <c r="C7" s="19">
        <v>12000</v>
      </c>
      <c r="D7" s="19">
        <f>B7+C7</f>
        <v>56017.43</v>
      </c>
      <c r="E7" s="19">
        <v>37469.49</v>
      </c>
      <c r="F7" s="19">
        <v>37469.49</v>
      </c>
      <c r="G7" s="19">
        <f>D7-E7</f>
        <v>18547.940000000002</v>
      </c>
    </row>
    <row r="8" spans="1:7" x14ac:dyDescent="0.2">
      <c r="A8" s="7" t="s">
        <v>2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7" t="s">
        <v>39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D9-E9</f>
        <v>0</v>
      </c>
    </row>
    <row r="10" spans="1:7" x14ac:dyDescent="0.2">
      <c r="A10" s="14" t="s">
        <v>36</v>
      </c>
      <c r="B10" s="20">
        <v>0</v>
      </c>
      <c r="C10" s="20">
        <v>0</v>
      </c>
      <c r="D10" s="20">
        <f>B10+C10</f>
        <v>0</v>
      </c>
      <c r="E10" s="20">
        <v>0</v>
      </c>
      <c r="F10" s="20">
        <v>0</v>
      </c>
      <c r="G10" s="20">
        <f>D10-E10</f>
        <v>0</v>
      </c>
    </row>
    <row r="11" spans="1:7" x14ac:dyDescent="0.2">
      <c r="A11" s="12" t="s">
        <v>53</v>
      </c>
      <c r="B11" s="18">
        <f>SUM(B6+B7+B8+B9+B10)</f>
        <v>5974589</v>
      </c>
      <c r="C11" s="18">
        <f>SUM(C6+C7+C8+C9+C10)</f>
        <v>659505.03</v>
      </c>
      <c r="D11" s="18">
        <f>SUM(D6+D7+D8+D9+D10)</f>
        <v>6634094.0300000003</v>
      </c>
      <c r="E11" s="18">
        <f>SUM(E6+E7+E8+E9+E10)</f>
        <v>4806762.6900000004</v>
      </c>
      <c r="F11" s="18">
        <f>SUM(F6+F7+F8+F9+F10)</f>
        <v>4806762.6900000004</v>
      </c>
      <c r="G11" s="18">
        <f>SUM(G6+G7+G8+G9+G10)</f>
        <v>1827331.3400000003</v>
      </c>
    </row>
    <row r="12" spans="1:7" x14ac:dyDescent="0.2">
      <c r="A12" s="9" t="s">
        <v>123</v>
      </c>
      <c r="B12" s="9"/>
      <c r="C12" s="9"/>
    </row>
    <row r="13" spans="1:7" x14ac:dyDescent="0.2">
      <c r="A13" s="32" t="s">
        <v>142</v>
      </c>
      <c r="B13" s="32" t="s">
        <v>143</v>
      </c>
      <c r="C13" s="32"/>
    </row>
    <row r="14" spans="1:7" x14ac:dyDescent="0.2">
      <c r="A14" s="32"/>
      <c r="B14" s="32"/>
      <c r="C14" s="32"/>
    </row>
    <row r="15" spans="1:7" x14ac:dyDescent="0.2">
      <c r="A15" s="32" t="s">
        <v>144</v>
      </c>
      <c r="B15" s="32" t="s">
        <v>145</v>
      </c>
      <c r="C15" s="32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25" right="0.25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opLeftCell="A10" workbookViewId="0">
      <selection activeCell="G15" sqref="G1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4" t="s">
        <v>138</v>
      </c>
      <c r="B1" s="42"/>
      <c r="C1" s="42"/>
      <c r="D1" s="42"/>
      <c r="E1" s="42"/>
      <c r="F1" s="42"/>
      <c r="G1" s="43"/>
    </row>
    <row r="2" spans="1:7" ht="13.5" customHeight="1" x14ac:dyDescent="0.2">
      <c r="A2" s="52"/>
      <c r="B2" s="40"/>
      <c r="C2" s="40"/>
      <c r="D2" s="40"/>
      <c r="E2" s="40"/>
      <c r="F2" s="40"/>
      <c r="G2" s="53"/>
    </row>
    <row r="3" spans="1:7" x14ac:dyDescent="0.2">
      <c r="A3" s="35"/>
      <c r="B3" s="49"/>
      <c r="C3" s="50"/>
      <c r="D3" s="50" t="s">
        <v>146</v>
      </c>
      <c r="E3" s="50"/>
      <c r="F3" s="51"/>
      <c r="G3" s="45" t="s">
        <v>59</v>
      </c>
    </row>
    <row r="4" spans="1:7" ht="24.95" customHeight="1" x14ac:dyDescent="0.2">
      <c r="A4" s="33" t="s">
        <v>54</v>
      </c>
      <c r="B4" s="3" t="s">
        <v>55</v>
      </c>
      <c r="C4" s="3" t="s">
        <v>120</v>
      </c>
      <c r="D4" s="3" t="s">
        <v>56</v>
      </c>
      <c r="E4" s="3" t="s">
        <v>57</v>
      </c>
      <c r="F4" s="3" t="s">
        <v>58</v>
      </c>
      <c r="G4" s="46"/>
    </row>
    <row r="5" spans="1:7" x14ac:dyDescent="0.2">
      <c r="A5" s="39"/>
      <c r="B5" s="4">
        <v>1</v>
      </c>
      <c r="C5" s="4">
        <v>2</v>
      </c>
      <c r="D5" s="4" t="s">
        <v>121</v>
      </c>
      <c r="E5" s="4">
        <v>4</v>
      </c>
      <c r="F5" s="4">
        <v>5</v>
      </c>
      <c r="G5" s="4" t="s">
        <v>122</v>
      </c>
    </row>
    <row r="6" spans="1:7" x14ac:dyDescent="0.2">
      <c r="A6" s="26"/>
      <c r="B6" s="8"/>
      <c r="C6" s="8"/>
      <c r="D6" s="8"/>
      <c r="E6" s="8"/>
      <c r="F6" s="8"/>
      <c r="G6" s="8"/>
    </row>
    <row r="7" spans="1:7" x14ac:dyDescent="0.2">
      <c r="A7" s="27" t="s">
        <v>135</v>
      </c>
      <c r="B7" s="6">
        <v>486000</v>
      </c>
      <c r="C7" s="6">
        <v>84816.03</v>
      </c>
      <c r="D7" s="6">
        <f>B7+C7</f>
        <v>570816.03</v>
      </c>
      <c r="E7" s="6">
        <v>435780.94</v>
      </c>
      <c r="F7" s="6">
        <v>435780.94</v>
      </c>
      <c r="G7" s="6">
        <f>D7-E7</f>
        <v>135035.09000000003</v>
      </c>
    </row>
    <row r="8" spans="1:7" x14ac:dyDescent="0.2">
      <c r="A8" s="27" t="s">
        <v>136</v>
      </c>
      <c r="B8" s="6">
        <v>136500</v>
      </c>
      <c r="C8" s="6">
        <v>26959.83</v>
      </c>
      <c r="D8" s="6">
        <f t="shared" ref="D8:D13" si="0">B8+C8</f>
        <v>163459.83000000002</v>
      </c>
      <c r="E8" s="6">
        <v>132024.92000000001</v>
      </c>
      <c r="F8" s="6">
        <v>132024.92000000001</v>
      </c>
      <c r="G8" s="6">
        <f t="shared" ref="G8:G13" si="1">D8-E8</f>
        <v>31434.910000000003</v>
      </c>
    </row>
    <row r="9" spans="1:7" x14ac:dyDescent="0.2">
      <c r="A9" s="27" t="s">
        <v>137</v>
      </c>
      <c r="B9" s="6">
        <v>5352089</v>
      </c>
      <c r="C9" s="6">
        <v>547729.17000000004</v>
      </c>
      <c r="D9" s="6">
        <f t="shared" si="0"/>
        <v>5899818.1699999999</v>
      </c>
      <c r="E9" s="6">
        <v>4238956.83</v>
      </c>
      <c r="F9" s="6">
        <v>4238956.83</v>
      </c>
      <c r="G9" s="6">
        <f t="shared" si="1"/>
        <v>1660861.3399999999</v>
      </c>
    </row>
    <row r="10" spans="1:7" x14ac:dyDescent="0.2">
      <c r="A10" s="27" t="s">
        <v>50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7" t="s">
        <v>125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7" t="s">
        <v>51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7" t="s">
        <v>52</v>
      </c>
      <c r="B13" s="6">
        <v>0</v>
      </c>
      <c r="C13" s="6">
        <v>0</v>
      </c>
      <c r="D13" s="6">
        <f t="shared" si="0"/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27"/>
      <c r="B14" s="6"/>
      <c r="C14" s="6"/>
      <c r="D14" s="6"/>
      <c r="E14" s="6"/>
      <c r="F14" s="6"/>
      <c r="G14" s="6"/>
    </row>
    <row r="15" spans="1:7" x14ac:dyDescent="0.2">
      <c r="A15" s="13" t="s">
        <v>53</v>
      </c>
      <c r="B15" s="21">
        <f t="shared" ref="B15:G15" si="2">SUM(B7:B14)</f>
        <v>5974589</v>
      </c>
      <c r="C15" s="21">
        <f t="shared" si="2"/>
        <v>659505.03</v>
      </c>
      <c r="D15" s="21">
        <f t="shared" si="2"/>
        <v>6634094.0300000003</v>
      </c>
      <c r="E15" s="21">
        <f t="shared" si="2"/>
        <v>4806762.6900000004</v>
      </c>
      <c r="F15" s="21">
        <f t="shared" si="2"/>
        <v>4806762.6900000004</v>
      </c>
      <c r="G15" s="21">
        <f t="shared" si="2"/>
        <v>1827331.3399999999</v>
      </c>
    </row>
    <row r="18" spans="1:7" ht="45" customHeight="1" x14ac:dyDescent="0.2">
      <c r="A18" s="44" t="s">
        <v>139</v>
      </c>
      <c r="B18" s="42"/>
      <c r="C18" s="42"/>
      <c r="D18" s="42"/>
      <c r="E18" s="42"/>
      <c r="F18" s="42"/>
      <c r="G18" s="43"/>
    </row>
    <row r="19" spans="1:7" x14ac:dyDescent="0.2">
      <c r="A19" s="35"/>
      <c r="B19" s="44" t="s">
        <v>60</v>
      </c>
      <c r="C19" s="42"/>
      <c r="D19" s="42"/>
      <c r="E19" s="42"/>
      <c r="F19" s="43"/>
      <c r="G19" s="45" t="s">
        <v>59</v>
      </c>
    </row>
    <row r="20" spans="1:7" ht="22.5" x14ac:dyDescent="0.2">
      <c r="A20" s="33" t="s">
        <v>54</v>
      </c>
      <c r="B20" s="3" t="s">
        <v>55</v>
      </c>
      <c r="C20" s="3" t="s">
        <v>120</v>
      </c>
      <c r="D20" s="3" t="s">
        <v>56</v>
      </c>
      <c r="E20" s="3" t="s">
        <v>57</v>
      </c>
      <c r="F20" s="3" t="s">
        <v>58</v>
      </c>
      <c r="G20" s="46"/>
    </row>
    <row r="21" spans="1:7" x14ac:dyDescent="0.2">
      <c r="A21" s="39"/>
      <c r="B21" s="4">
        <v>1</v>
      </c>
      <c r="C21" s="4">
        <v>2</v>
      </c>
      <c r="D21" s="4" t="s">
        <v>121</v>
      </c>
      <c r="E21" s="4">
        <v>4</v>
      </c>
      <c r="F21" s="4">
        <v>5</v>
      </c>
      <c r="G21" s="4" t="s">
        <v>122</v>
      </c>
    </row>
    <row r="22" spans="1:7" x14ac:dyDescent="0.2">
      <c r="A22" s="28" t="s">
        <v>8</v>
      </c>
      <c r="B22" s="6">
        <v>0</v>
      </c>
      <c r="C22" s="6">
        <v>0</v>
      </c>
      <c r="D22" s="6">
        <f>B22+C22</f>
        <v>0</v>
      </c>
      <c r="E22" s="6">
        <v>0</v>
      </c>
      <c r="F22" s="6">
        <v>0</v>
      </c>
      <c r="G22" s="6">
        <f>D22-E22</f>
        <v>0</v>
      </c>
    </row>
    <row r="23" spans="1:7" x14ac:dyDescent="0.2">
      <c r="A23" s="28" t="s">
        <v>9</v>
      </c>
      <c r="B23" s="6">
        <v>0</v>
      </c>
      <c r="C23" s="6">
        <v>0</v>
      </c>
      <c r="D23" s="6">
        <f t="shared" ref="D23:D25" si="3">B23+C23</f>
        <v>0</v>
      </c>
      <c r="E23" s="6">
        <v>0</v>
      </c>
      <c r="F23" s="6">
        <v>0</v>
      </c>
      <c r="G23" s="6">
        <f t="shared" ref="G23:G25" si="4">D23-E23</f>
        <v>0</v>
      </c>
    </row>
    <row r="24" spans="1:7" x14ac:dyDescent="0.2">
      <c r="A24" s="28" t="s">
        <v>10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28" t="s">
        <v>124</v>
      </c>
      <c r="B25" s="6">
        <v>0</v>
      </c>
      <c r="C25" s="6">
        <v>0</v>
      </c>
      <c r="D25" s="6">
        <f t="shared" si="3"/>
        <v>0</v>
      </c>
      <c r="E25" s="6">
        <v>0</v>
      </c>
      <c r="F25" s="6">
        <v>0</v>
      </c>
      <c r="G25" s="6">
        <f t="shared" si="4"/>
        <v>0</v>
      </c>
    </row>
    <row r="26" spans="1:7" x14ac:dyDescent="0.2">
      <c r="A26" s="13" t="s">
        <v>53</v>
      </c>
      <c r="B26" s="21">
        <f t="shared" ref="B26:G26" si="5">SUM(B22:B25)</f>
        <v>0</v>
      </c>
      <c r="C26" s="21">
        <f t="shared" si="5"/>
        <v>0</v>
      </c>
      <c r="D26" s="21">
        <f t="shared" si="5"/>
        <v>0</v>
      </c>
      <c r="E26" s="21">
        <f t="shared" si="5"/>
        <v>0</v>
      </c>
      <c r="F26" s="21">
        <f t="shared" si="5"/>
        <v>0</v>
      </c>
      <c r="G26" s="21">
        <f t="shared" si="5"/>
        <v>0</v>
      </c>
    </row>
    <row r="29" spans="1:7" ht="45" customHeight="1" x14ac:dyDescent="0.2">
      <c r="A29" s="44" t="s">
        <v>140</v>
      </c>
      <c r="B29" s="42"/>
      <c r="C29" s="42"/>
      <c r="D29" s="42"/>
      <c r="E29" s="42"/>
      <c r="F29" s="42"/>
      <c r="G29" s="43"/>
    </row>
    <row r="30" spans="1:7" x14ac:dyDescent="0.2">
      <c r="A30" s="35"/>
      <c r="B30" s="44" t="s">
        <v>60</v>
      </c>
      <c r="C30" s="42"/>
      <c r="D30" s="42"/>
      <c r="E30" s="42"/>
      <c r="F30" s="43"/>
      <c r="G30" s="45" t="s">
        <v>59</v>
      </c>
    </row>
    <row r="31" spans="1:7" ht="22.5" x14ac:dyDescent="0.2">
      <c r="A31" s="33" t="s">
        <v>54</v>
      </c>
      <c r="B31" s="3" t="s">
        <v>55</v>
      </c>
      <c r="C31" s="3" t="s">
        <v>120</v>
      </c>
      <c r="D31" s="3" t="s">
        <v>56</v>
      </c>
      <c r="E31" s="3" t="s">
        <v>57</v>
      </c>
      <c r="F31" s="3" t="s">
        <v>58</v>
      </c>
      <c r="G31" s="46"/>
    </row>
    <row r="32" spans="1:7" x14ac:dyDescent="0.2">
      <c r="A32" s="39"/>
      <c r="B32" s="4">
        <v>1</v>
      </c>
      <c r="C32" s="4">
        <v>2</v>
      </c>
      <c r="D32" s="4" t="s">
        <v>121</v>
      </c>
      <c r="E32" s="4">
        <v>4</v>
      </c>
      <c r="F32" s="4">
        <v>5</v>
      </c>
      <c r="G32" s="4" t="s">
        <v>122</v>
      </c>
    </row>
    <row r="33" spans="1:7" x14ac:dyDescent="0.2">
      <c r="A33" s="29" t="s">
        <v>12</v>
      </c>
      <c r="B33" s="6">
        <v>5974589</v>
      </c>
      <c r="C33" s="6">
        <v>659505.03</v>
      </c>
      <c r="D33" s="6">
        <f t="shared" ref="D33:D39" si="6">B33+C33</f>
        <v>6634094.0300000003</v>
      </c>
      <c r="E33" s="6">
        <v>4806762.6900000004</v>
      </c>
      <c r="F33" s="6">
        <v>4806762.6900000004</v>
      </c>
      <c r="G33" s="6">
        <f t="shared" ref="G33:G39" si="7">D33-E33</f>
        <v>1827331.3399999999</v>
      </c>
    </row>
    <row r="34" spans="1:7" x14ac:dyDescent="0.2">
      <c r="A34" s="29" t="s">
        <v>11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 t="s">
        <v>13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x14ac:dyDescent="0.2">
      <c r="A36" s="29" t="s">
        <v>25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ht="11.25" customHeight="1" x14ac:dyDescent="0.2">
      <c r="A37" s="29" t="s">
        <v>26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9" t="s">
        <v>132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29" t="s">
        <v>14</v>
      </c>
      <c r="B39" s="6">
        <v>0</v>
      </c>
      <c r="C39" s="6">
        <v>0</v>
      </c>
      <c r="D39" s="6">
        <f t="shared" si="6"/>
        <v>0</v>
      </c>
      <c r="E39" s="6">
        <v>0</v>
      </c>
      <c r="F39" s="6">
        <v>0</v>
      </c>
      <c r="G39" s="6">
        <f t="shared" si="7"/>
        <v>0</v>
      </c>
    </row>
    <row r="40" spans="1:7" x14ac:dyDescent="0.2">
      <c r="A40" s="13" t="s">
        <v>53</v>
      </c>
      <c r="B40" s="21">
        <f t="shared" ref="B40:G40" si="8">SUM(B33:B39)</f>
        <v>5974589</v>
      </c>
      <c r="C40" s="21">
        <f t="shared" si="8"/>
        <v>659505.03</v>
      </c>
      <c r="D40" s="21">
        <f t="shared" si="8"/>
        <v>6634094.0300000003</v>
      </c>
      <c r="E40" s="21">
        <f t="shared" si="8"/>
        <v>4806762.6900000004</v>
      </c>
      <c r="F40" s="21">
        <f t="shared" si="8"/>
        <v>4806762.6900000004</v>
      </c>
      <c r="G40" s="21">
        <f t="shared" si="8"/>
        <v>1827331.3399999999</v>
      </c>
    </row>
    <row r="42" spans="1:7" x14ac:dyDescent="0.2">
      <c r="A42" s="1" t="s">
        <v>123</v>
      </c>
    </row>
    <row r="43" spans="1:7" x14ac:dyDescent="0.2">
      <c r="A43" s="32" t="s">
        <v>142</v>
      </c>
      <c r="B43" s="32" t="s">
        <v>143</v>
      </c>
      <c r="C43" s="32"/>
    </row>
    <row r="44" spans="1:7" x14ac:dyDescent="0.2">
      <c r="A44" s="32"/>
      <c r="B44" s="32"/>
      <c r="C44" s="32"/>
    </row>
    <row r="45" spans="1:7" x14ac:dyDescent="0.2">
      <c r="A45" s="32" t="s">
        <v>144</v>
      </c>
      <c r="B45" s="32" t="s">
        <v>145</v>
      </c>
      <c r="C45" s="32"/>
    </row>
  </sheetData>
  <sheetProtection formatCells="0" formatColumns="0" formatRows="0" insertRows="0" deleteRows="0" autoFilter="0"/>
  <mergeCells count="8">
    <mergeCell ref="G3:G4"/>
    <mergeCell ref="A1:G1"/>
    <mergeCell ref="A18:G18"/>
    <mergeCell ref="B30:F30"/>
    <mergeCell ref="G30:G31"/>
    <mergeCell ref="B19:F19"/>
    <mergeCell ref="G19:G20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workbookViewId="0">
      <selection activeCell="A42" sqref="A42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44" t="s">
        <v>141</v>
      </c>
      <c r="B1" s="42"/>
      <c r="C1" s="42"/>
      <c r="D1" s="42"/>
      <c r="E1" s="42"/>
      <c r="F1" s="42"/>
      <c r="G1" s="43"/>
    </row>
    <row r="2" spans="1:7" x14ac:dyDescent="0.2">
      <c r="A2" s="35"/>
      <c r="B2" s="44" t="s">
        <v>60</v>
      </c>
      <c r="C2" s="42"/>
      <c r="D2" s="42"/>
      <c r="E2" s="42"/>
      <c r="F2" s="43"/>
      <c r="G2" s="45" t="s">
        <v>59</v>
      </c>
    </row>
    <row r="3" spans="1:7" ht="24.95" customHeight="1" x14ac:dyDescent="0.2">
      <c r="A3" s="41" t="s">
        <v>54</v>
      </c>
      <c r="B3" s="3" t="s">
        <v>55</v>
      </c>
      <c r="C3" s="3" t="s">
        <v>120</v>
      </c>
      <c r="D3" s="3" t="s">
        <v>56</v>
      </c>
      <c r="E3" s="3" t="s">
        <v>57</v>
      </c>
      <c r="F3" s="3" t="s">
        <v>58</v>
      </c>
      <c r="G3" s="46"/>
    </row>
    <row r="4" spans="1:7" x14ac:dyDescent="0.2">
      <c r="A4" s="39"/>
      <c r="B4" s="4">
        <v>1</v>
      </c>
      <c r="C4" s="4">
        <v>2</v>
      </c>
      <c r="D4" s="4" t="s">
        <v>121</v>
      </c>
      <c r="E4" s="4">
        <v>4</v>
      </c>
      <c r="F4" s="4">
        <v>5</v>
      </c>
      <c r="G4" s="4" t="s">
        <v>122</v>
      </c>
    </row>
    <row r="5" spans="1:7" s="38" customFormat="1" x14ac:dyDescent="0.2">
      <c r="A5" s="36"/>
      <c r="B5" s="37"/>
      <c r="C5" s="37"/>
      <c r="D5" s="37"/>
      <c r="E5" s="37"/>
      <c r="F5" s="37"/>
      <c r="G5" s="37"/>
    </row>
    <row r="6" spans="1:7" x14ac:dyDescent="0.2">
      <c r="A6" s="10" t="s">
        <v>15</v>
      </c>
      <c r="B6" s="16">
        <f t="shared" ref="B6:G6" si="0">SUM(B7:B14)</f>
        <v>0</v>
      </c>
      <c r="C6" s="16">
        <f t="shared" si="0"/>
        <v>0</v>
      </c>
      <c r="D6" s="16">
        <f t="shared" si="0"/>
        <v>0</v>
      </c>
      <c r="E6" s="16">
        <f t="shared" si="0"/>
        <v>0</v>
      </c>
      <c r="F6" s="16">
        <f t="shared" si="0"/>
        <v>0</v>
      </c>
      <c r="G6" s="16">
        <f t="shared" si="0"/>
        <v>0</v>
      </c>
    </row>
    <row r="7" spans="1:7" x14ac:dyDescent="0.2">
      <c r="A7" s="30" t="s">
        <v>40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30" t="s">
        <v>16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30" t="s">
        <v>126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30" t="s">
        <v>22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41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30" t="s">
        <v>18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30"/>
      <c r="B15" s="6"/>
      <c r="C15" s="6"/>
      <c r="D15" s="6"/>
      <c r="E15" s="6"/>
      <c r="F15" s="6"/>
      <c r="G15" s="6"/>
    </row>
    <row r="16" spans="1:7" x14ac:dyDescent="0.2">
      <c r="A16" s="10" t="s">
        <v>19</v>
      </c>
      <c r="B16" s="16">
        <f t="shared" ref="B16:G16" si="3">SUM(B17:B23)</f>
        <v>5974589</v>
      </c>
      <c r="C16" s="16">
        <f t="shared" si="3"/>
        <v>659505.03</v>
      </c>
      <c r="D16" s="16">
        <f t="shared" si="3"/>
        <v>6634094.0300000003</v>
      </c>
      <c r="E16" s="16">
        <f t="shared" si="3"/>
        <v>4806762.6900000004</v>
      </c>
      <c r="F16" s="16">
        <f t="shared" si="3"/>
        <v>4806762.6900000004</v>
      </c>
      <c r="G16" s="16">
        <f t="shared" si="3"/>
        <v>1827331.3399999999</v>
      </c>
    </row>
    <row r="17" spans="1:7" x14ac:dyDescent="0.2">
      <c r="A17" s="30" t="s">
        <v>42</v>
      </c>
      <c r="B17" s="6">
        <v>0</v>
      </c>
      <c r="C17" s="6">
        <v>0</v>
      </c>
      <c r="D17" s="6">
        <f>B17+C17</f>
        <v>0</v>
      </c>
      <c r="E17" s="6">
        <v>0</v>
      </c>
      <c r="F17" s="6">
        <v>0</v>
      </c>
      <c r="G17" s="6">
        <f t="shared" ref="G17:G23" si="4">D17-E17</f>
        <v>0</v>
      </c>
    </row>
    <row r="18" spans="1:7" x14ac:dyDescent="0.2">
      <c r="A18" s="30" t="s">
        <v>27</v>
      </c>
      <c r="B18" s="6">
        <v>0</v>
      </c>
      <c r="C18" s="6">
        <v>0</v>
      </c>
      <c r="D18" s="6">
        <f t="shared" ref="D18:D23" si="5">B18+C18</f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20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43</v>
      </c>
      <c r="B20" s="6">
        <v>5974589</v>
      </c>
      <c r="C20" s="6">
        <v>659505.03</v>
      </c>
      <c r="D20" s="6">
        <f t="shared" si="5"/>
        <v>6634094.0300000003</v>
      </c>
      <c r="E20" s="6">
        <v>4806762.6900000004</v>
      </c>
      <c r="F20" s="6">
        <v>4806762.6900000004</v>
      </c>
      <c r="G20" s="6">
        <f t="shared" si="4"/>
        <v>1827331.3399999999</v>
      </c>
    </row>
    <row r="21" spans="1:7" x14ac:dyDescent="0.2">
      <c r="A21" s="30" t="s">
        <v>44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30" t="s">
        <v>45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30" t="s">
        <v>4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30"/>
      <c r="B24" s="6"/>
      <c r="C24" s="6"/>
      <c r="D24" s="6"/>
      <c r="E24" s="6"/>
      <c r="F24" s="6"/>
      <c r="G24" s="6"/>
    </row>
    <row r="25" spans="1:7" x14ac:dyDescent="0.2">
      <c r="A25" s="10" t="s">
        <v>46</v>
      </c>
      <c r="B25" s="16">
        <f t="shared" ref="B25:G25" si="6">SUM(B26:B34)</f>
        <v>0</v>
      </c>
      <c r="C25" s="16">
        <f t="shared" si="6"/>
        <v>0</v>
      </c>
      <c r="D25" s="16">
        <f t="shared" si="6"/>
        <v>0</v>
      </c>
      <c r="E25" s="16">
        <f t="shared" si="6"/>
        <v>0</v>
      </c>
      <c r="F25" s="16">
        <f t="shared" si="6"/>
        <v>0</v>
      </c>
      <c r="G25" s="16">
        <f t="shared" si="6"/>
        <v>0</v>
      </c>
    </row>
    <row r="26" spans="1:7" x14ac:dyDescent="0.2">
      <c r="A26" s="30" t="s">
        <v>28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 t="shared" ref="G26:G34" si="7">D26-E26</f>
        <v>0</v>
      </c>
    </row>
    <row r="27" spans="1:7" x14ac:dyDescent="0.2">
      <c r="A27" s="30" t="s">
        <v>23</v>
      </c>
      <c r="B27" s="6">
        <v>0</v>
      </c>
      <c r="C27" s="6">
        <v>0</v>
      </c>
      <c r="D27" s="6">
        <f t="shared" ref="D27:D34" si="8">B27+C27</f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29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47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21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5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30" t="s">
        <v>6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30" t="s">
        <v>48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30" t="s">
        <v>30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30"/>
      <c r="B35" s="6"/>
      <c r="C35" s="6"/>
      <c r="D35" s="6"/>
      <c r="E35" s="6"/>
      <c r="F35" s="6"/>
      <c r="G35" s="6"/>
    </row>
    <row r="36" spans="1:7" x14ac:dyDescent="0.2">
      <c r="A36" s="10" t="s">
        <v>31</v>
      </c>
      <c r="B36" s="16">
        <f>SUM(B37:B40)</f>
        <v>0</v>
      </c>
      <c r="C36" s="16">
        <f>SUM(C37:C40)</f>
        <v>0</v>
      </c>
      <c r="D36" s="16">
        <f>SUM(D37:D40)</f>
        <v>0</v>
      </c>
      <c r="E36" s="16">
        <f>SUM(E37:E40)</f>
        <v>0</v>
      </c>
      <c r="F36" s="16">
        <f>SUM(F37:F40)</f>
        <v>0</v>
      </c>
      <c r="G36" s="16">
        <f>SUM(G37:G40)</f>
        <v>0</v>
      </c>
    </row>
    <row r="37" spans="1:7" x14ac:dyDescent="0.2">
      <c r="A37" s="30" t="s">
        <v>49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9">D37-E37</f>
        <v>0</v>
      </c>
    </row>
    <row r="38" spans="1:7" ht="11.25" customHeight="1" x14ac:dyDescent="0.2">
      <c r="A38" s="30" t="s">
        <v>24</v>
      </c>
      <c r="B38" s="6">
        <v>0</v>
      </c>
      <c r="C38" s="6">
        <v>0</v>
      </c>
      <c r="D38" s="6">
        <f t="shared" ref="D38:D40" si="10">B38+C38</f>
        <v>0</v>
      </c>
      <c r="E38" s="6">
        <v>0</v>
      </c>
      <c r="F38" s="6">
        <v>0</v>
      </c>
      <c r="G38" s="6">
        <f t="shared" si="9"/>
        <v>0</v>
      </c>
    </row>
    <row r="39" spans="1:7" x14ac:dyDescent="0.2">
      <c r="A39" s="30" t="s">
        <v>32</v>
      </c>
      <c r="B39" s="6">
        <v>0</v>
      </c>
      <c r="C39" s="6">
        <v>0</v>
      </c>
      <c r="D39" s="6">
        <f t="shared" si="10"/>
        <v>0</v>
      </c>
      <c r="E39" s="6">
        <v>0</v>
      </c>
      <c r="F39" s="6">
        <v>0</v>
      </c>
      <c r="G39" s="6">
        <f t="shared" si="9"/>
        <v>0</v>
      </c>
    </row>
    <row r="40" spans="1:7" x14ac:dyDescent="0.2">
      <c r="A40" s="30" t="s">
        <v>7</v>
      </c>
      <c r="B40" s="6">
        <v>0</v>
      </c>
      <c r="C40" s="6">
        <v>0</v>
      </c>
      <c r="D40" s="6">
        <f t="shared" si="10"/>
        <v>0</v>
      </c>
      <c r="E40" s="6">
        <v>0</v>
      </c>
      <c r="F40" s="6">
        <v>0</v>
      </c>
      <c r="G40" s="6">
        <f t="shared" si="9"/>
        <v>0</v>
      </c>
    </row>
    <row r="41" spans="1:7" x14ac:dyDescent="0.2">
      <c r="A41" s="30"/>
      <c r="B41" s="6"/>
      <c r="C41" s="6"/>
      <c r="D41" s="6"/>
      <c r="E41" s="6"/>
      <c r="F41" s="6"/>
      <c r="G41" s="6"/>
    </row>
    <row r="42" spans="1:7" x14ac:dyDescent="0.2">
      <c r="A42" s="54" t="s">
        <v>53</v>
      </c>
      <c r="B42" s="21">
        <f t="shared" ref="B42:G42" si="11">SUM(B36+B25+B16+B6)</f>
        <v>5974589</v>
      </c>
      <c r="C42" s="21">
        <f t="shared" si="11"/>
        <v>659505.03</v>
      </c>
      <c r="D42" s="21">
        <f t="shared" si="11"/>
        <v>6634094.0300000003</v>
      </c>
      <c r="E42" s="21">
        <f t="shared" si="11"/>
        <v>4806762.6900000004</v>
      </c>
      <c r="F42" s="21">
        <f t="shared" si="11"/>
        <v>4806762.6900000004</v>
      </c>
      <c r="G42" s="21">
        <f t="shared" si="11"/>
        <v>1827331.3399999999</v>
      </c>
    </row>
    <row r="43" spans="1:7" x14ac:dyDescent="0.2">
      <c r="A43" s="9" t="s">
        <v>123</v>
      </c>
      <c r="B43" s="9"/>
      <c r="C43" s="9"/>
      <c r="D43" s="9"/>
      <c r="E43" s="9"/>
      <c r="F43" s="9"/>
      <c r="G43" s="9"/>
    </row>
    <row r="44" spans="1:7" x14ac:dyDescent="0.2">
      <c r="A44" s="32" t="s">
        <v>142</v>
      </c>
      <c r="B44" s="32" t="s">
        <v>143</v>
      </c>
      <c r="C44" s="32"/>
      <c r="D44" s="9"/>
      <c r="E44" s="9"/>
      <c r="F44" s="9"/>
      <c r="G44" s="9"/>
    </row>
    <row r="45" spans="1:7" x14ac:dyDescent="0.2">
      <c r="A45" s="32"/>
      <c r="B45" s="32"/>
      <c r="C45" s="32"/>
    </row>
    <row r="46" spans="1:7" x14ac:dyDescent="0.2">
      <c r="A46" s="32" t="s">
        <v>144</v>
      </c>
      <c r="B46" s="32" t="s">
        <v>145</v>
      </c>
      <c r="C46" s="32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2023-11-01T02:51:32Z</cp:lastPrinted>
  <dcterms:created xsi:type="dcterms:W3CDTF">2014-02-10T03:37:14Z</dcterms:created>
  <dcterms:modified xsi:type="dcterms:W3CDTF">2023-11-02T03:06:50Z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