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4to trimestre 2023\estados financieros 4to trimestre\"/>
    </mc:Choice>
  </mc:AlternateContent>
  <bookViews>
    <workbookView xWindow="0" yWindow="0" windowWidth="23040" windowHeight="9525" tabRatio="863" activeTab="12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D63" i="62"/>
  <c r="D48" i="62" s="1"/>
  <c r="D122" i="62" s="1"/>
  <c r="C63" i="62"/>
  <c r="C48" i="62" s="1"/>
  <c r="C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l="1"/>
  <c r="C37" i="64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1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<sst xmlns="http://schemas.openxmlformats.org/spreadsheetml/2006/main" count="968" uniqueCount="668">
  <si>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</si>
  <si>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</si>
  <si>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</si>
  <si>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</si>
  <si>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</si>
  <si>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</si>
  <si>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</si>
  <si>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</si>
  <si>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</si>
  <si>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</si>
  <si>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</si>
  <si>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</si>
  <si>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</si>
  <si>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</si>
  <si>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</si>
  <si>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</si>
  <si>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</si>
  <si>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</si>
  <si>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</si>
  <si>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</si>
  <si>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</si>
  <si>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</si>
  <si>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</si>
  <si>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</si>
  <si>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</si>
  <si>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</si>
  <si>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</si>
  <si>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</si>
  <si>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</si>
  <si>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</si>
  <si>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</si>
  <si>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</si>
  <si>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</si>
  <si>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</si>
  <si>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</si>
  <si>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</si>
  <si>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</si>
  <si>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</si>
  <si>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</si>
  <si>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</si>
  <si>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</si>
  <si>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</si>
  <si>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</si>
  <si>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</si>
  <si>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</si>
  <si>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</si>
  <si>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</si>
  <si>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</si>
  <si>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</si>
  <si>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</si>
  <si>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</si>
  <si>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</si>
  <si>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</si>
  <si>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</si>
  <si>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</si>
  <si>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</si>
  <si>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</si>
  <si>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</si>
  <si>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</si>
  <si>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</si>
  <si>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</si>
  <si>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</si>
  <si>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</si>
  <si>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</si>
  <si>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</si>
  <si>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</si>
  <si>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</si>
  <si>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</si>
  <si>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</si>
  <si>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</si>
  <si>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</si>
  <si>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</si>
  <si>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</si>
  <si>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</si>
  <si>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</si>
  <si>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</si>
  <si>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</si>
  <si>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</si>
  <si>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</si>
  <si>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</si>
  <si>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</si>
  <si>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</si>
  <si>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</si>
  <si>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</si>
  <si>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</si>
  <si>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</si>
  <si>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</si>
  <si>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</si>
  <si>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</si>
  <si>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</si>
  <si>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</si>
  <si>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</si>
  <si>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</si>
  <si>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</si>
  <si>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</si>
  <si>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</si>
  <si>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</si>
  <si>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</si>
  <si>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</si>
  <si>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</si>
  <si>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</si>
  <si>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</si>
  <si>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</si>
  <si>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</si>
  <si>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</si>
  <si>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</si>
  <si>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</si>
  <si>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</si>
  <si>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</si>
  <si>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</si>
  <si>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</si>
  <si>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</si>
  <si>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</si>
  <si>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</si>
  <si>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</si>
  <si>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</si>
  <si>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</si>
  <si>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</si>
  <si>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</si>
  <si>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</si>
  <si>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</si>
  <si>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</si>
  <si>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</si>
  <si>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</si>
  <si>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</si>
  <si>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</si>
  <si>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</si>
  <si>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</si>
  <si>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</si>
  <si>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</si>
  <si>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</si>
  <si>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</si>
  <si>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</si>
  <si>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</si>
  <si>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</si>
  <si>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</si>
  <si>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</si>
  <si>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</si>
  <si>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</si>
  <si>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</si>
  <si>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</si>
  <si>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</si>
  <si>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</si>
  <si>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</si>
  <si>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</si>
  <si>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</si>
  <si>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</si>
  <si>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</si>
  <si>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</si>
  <si>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</si>
  <si>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</si>
  <si>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</si>
  <si>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</si>
  <si>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</si>
  <si>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</si>
  <si>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</si>
  <si>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</si>
  <si>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</si>
  <si>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</si>
  <si>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</si>
  <si>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</si>
  <si>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</si>
  <si>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</si>
  <si>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</si>
  <si>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</si>
  <si>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</si>
  <si>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</si>
  <si>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</si>
  <si>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</si>
  <si>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</si>
  <si>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</si>
  <si>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</si>
  <si>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</si>
  <si>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</si>
  <si>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</si>
  <si>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</si>
  <si>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</si>
  <si>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</si>
  <si>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</si>
  <si>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</si>
  <si>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</si>
  <si>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</si>
  <si>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</si>
  <si>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</si>
  <si>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</si>
  <si>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</si>
  <si>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</si>
  <si>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</si>
  <si>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</si>
  <si>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</si>
  <si>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</si>
  <si>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</si>
  <si>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</si>
  <si>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</si>
  <si>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</si>
  <si>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</si>
  <si>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</si>
  <si>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</si>
  <si>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</si>
  <si>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</si>
  <si>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</si>
  <si>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</si>
  <si>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</si>
  <si>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</si>
  <si>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</si>
  <si>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</si>
  <si>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</si>
  <si>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</si>
  <si>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</si>
  <si>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</si>
  <si>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</si>
  <si>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</si>
  <si>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</si>
  <si>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</si>
  <si>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</si>
  <si>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</si>
  <si>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</si>
  <si>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</si>
  <si>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</si>
  <si>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</si>
  <si>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</si>
  <si>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</si>
  <si>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</si>
  <si>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</si>
  <si>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</si>
  <si>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</si>
  <si>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</si>
  <si>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</si>
  <si>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</si>
  <si>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</si>
  <si>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</si>
  <si>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</si>
  <si>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</si>
  <si>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</si>
  <si>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</si>
  <si>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</si>
  <si>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</si>
  <si>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</si>
  <si>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</si>
  <si>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</si>
  <si>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</si>
  <si>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</si>
  <si>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</si>
  <si>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</si>
  <si>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</si>
  <si>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</si>
  <si>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</si>
  <si>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</si>
  <si>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</si>
  <si>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</si>
  <si>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</si>
  <si>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</si>
  <si>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</si>
  <si>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</si>
  <si>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</si>
  <si>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</si>
  <si>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</si>
  <si>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</si>
  <si>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</si>
  <si>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</si>
  <si>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</si>
  <si>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</si>
  <si>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</si>
  <si>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</si>
  <si>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</si>
  <si>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</si>
  <si>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</si>
  <si>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</si>
  <si>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</si>
  <si>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</si>
  <si>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</si>
  <si>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</si>
  <si>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</si>
  <si>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</si>
  <si>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</si>
  <si>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</si>
  <si>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</si>
  <si>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</si>
  <si>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</si>
  <si>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</si>
  <si>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</si>
  <si>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</si>
  <si>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</si>
  <si>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</si>
  <si>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</si>
  <si>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</si>
  <si>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</si>
  <si>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</si>
  <si>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</si>
  <si>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</si>
  <si>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</si>
  <si>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</si>
  <si>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</si>
  <si>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</si>
  <si>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</si>
  <si>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</si>
  <si>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</si>
  <si>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</si>
  <si>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</si>
  <si>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</si>
  <si>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</si>
  <si>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</si>
  <si>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</si>
  <si>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</si>
  <si>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</si>
  <si>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</si>
  <si>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</si>
  <si>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</si>
  <si>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</si>
  <si>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</si>
  <si>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</si>
  <si>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</si>
  <si>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</si>
  <si>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</si>
  <si>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</si>
  <si>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</si>
  <si>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</si>
  <si>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</si>
  <si>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</si>
  <si>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</si>
  <si>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</si>
  <si>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</si>
  <si>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</si>
  <si>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</si>
  <si>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</si>
  <si>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</si>
  <si>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</si>
  <si>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</si>
  <si>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</si>
  <si>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</si>
  <si>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</si>
  <si>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</si>
  <si>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</si>
  <si>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</si>
  <si>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</si>
  <si>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</si>
  <si>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</si>
  <si>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</si>
  <si>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</si>
  <si>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</si>
  <si>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</si>
  <si>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</si>
  <si>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</si>
  <si>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</si>
  <si>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</si>
  <si>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</si>
  <si>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</si>
  <si>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</si>
  <si>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</si>
  <si>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</si>
  <si>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</si>
  <si>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</si>
  <si>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</si>
  <si>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</si>
  <si>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</si>
  <si>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</si>
  <si>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</si>
  <si>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</si>
  <si>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</si>
  <si>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</si>
  <si>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</si>
  <si>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</si>
  <si>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</si>
  <si>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</si>
  <si>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</si>
  <si>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</si>
  <si>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</si>
  <si>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</si>
  <si>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</si>
  <si>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</si>
  <si>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</si>
  <si>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</si>
  <si>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</si>
  <si>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</si>
  <si>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</si>
  <si>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</si>
  <si>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</si>
  <si>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</si>
  <si>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</si>
  <si>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</si>
  <si>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</si>
  <si>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</si>
  <si>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</si>
  <si>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</si>
  <si>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</si>
  <si>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</si>
  <si>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</si>
  <si>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</si>
  <si>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</si>
  <si>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</si>
  <si>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</si>
  <si>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</si>
  <si>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</si>
  <si>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</si>
  <si>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</si>
  <si>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</si>
  <si>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</si>
  <si>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</si>
  <si>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</si>
  <si>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</si>
  <si>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</si>
  <si>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</si>
  <si>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</si>
  <si>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</si>
  <si>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</si>
  <si>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</si>
  <si>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</si>
  <si>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</si>
  <si>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</si>
  <si>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</si>
  <si>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</si>
  <si>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</si>
  <si>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</si>
  <si>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</si>
  <si>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</si>
  <si>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</si>
  <si>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</si>
  <si>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</si>
  <si>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</si>
  <si>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</si>
  <si>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</si>
  <si>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</si>
  <si>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</si>
  <si>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</si>
  <si>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</si>
  <si>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</si>
  <si>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</si>
  <si>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</si>
  <si>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</si>
  <si>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</si>
  <si>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</si>
  <si>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</si>
  <si>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</si>
  <si>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</si>
  <si>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</si>
  <si>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</si>
  <si>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</si>
  <si>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</si>
  <si>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</si>
  <si>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</si>
  <si>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</si>
  <si>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</si>
  <si>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</si>
  <si>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</si>
  <si>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</si>
  <si>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</si>
  <si>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</si>
  <si>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</si>
  <si>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</si>
  <si>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</si>
  <si>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</si>
  <si>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</si>
  <si>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</si>
  <si>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</si>
  <si>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</si>
  <si>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</si>
  <si>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</si>
  <si>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</si>
  <si>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</si>
  <si>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</si>
  <si>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</si>
  <si>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</si>
  <si>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</si>
  <si>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</si>
  <si>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</si>
  <si>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</si>
  <si>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</si>
  <si>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</si>
  <si>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</si>
  <si>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</si>
  <si>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</si>
  <si>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</si>
  <si>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</si>
  <si>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</si>
  <si>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</si>
  <si>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</si>
  <si>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</si>
  <si>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</si>
  <si>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</si>
  <si>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</si>
  <si>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</si>
  <si>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</si>
  <si>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</si>
  <si>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</si>
  <si>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</si>
  <si>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</si>
  <si>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</si>
  <si>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</si>
  <si>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</si>
  <si>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</si>
  <si>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</si>
  <si>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</si>
  <si>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</si>
  <si>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</si>
  <si>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</si>
  <si>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</si>
  <si>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</si>
  <si>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</si>
  <si>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</si>
  <si>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</si>
  <si>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</si>
  <si>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</si>
  <si>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</si>
  <si>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</si>
  <si>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</si>
  <si>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</si>
  <si>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</si>
  <si>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</si>
  <si>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</si>
  <si>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</si>
  <si>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</si>
  <si>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</si>
  <si>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</si>
  <si>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</si>
  <si>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</si>
  <si>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</si>
  <si>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</si>
  <si>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</si>
  <si>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</si>
  <si>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</si>
  <si>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</si>
  <si>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</si>
  <si>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</si>
  <si>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</si>
  <si>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</si>
  <si>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</si>
  <si>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</si>
  <si>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</si>
  <si>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</si>
  <si>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</si>
  <si>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</si>
  <si>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</si>
  <si>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</si>
  <si>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</si>
  <si>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</si>
  <si>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</si>
  <si>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</si>
  <si>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</si>
  <si>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</si>
  <si>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</si>
  <si>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</si>
  <si>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</si>
  <si>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</si>
  <si>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</si>
  <si>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</si>
  <si>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</si>
  <si>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</si>
  <si>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</si>
  <si>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</si>
  <si>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</si>
  <si>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</si>
  <si>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</si>
  <si>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</si>
  <si>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</si>
  <si>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</si>
  <si>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</si>
  <si>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</si>
  <si>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</si>
  <si>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</si>
  <si>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</si>
  <si>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</si>
  <si>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</si>
  <si>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</si>
  <si>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</si>
  <si>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</si>
  <si>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</si>
  <si>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</si>
  <si>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</si>
  <si>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</si>
  <si>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</si>
  <si>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</si>
  <si>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</si>
  <si>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</si>
  <si>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</si>
  <si>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</si>
  <si>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</si>
  <si>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</si>
  <si>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</si>
  <si>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</si>
  <si>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</si>
  <si>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</si>
  <si>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</si>
  <si>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</si>
  <si>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</si>
  <si>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</si>
  <si>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</si>
  <si>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</si>
  <si>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</si>
  <si>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</si>
  <si>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</si>
  <si>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</si>
  <si>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</si>
  <si>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</si>
  <si>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</si>
  <si>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</si>
  <si>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</si>
  <si>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</si>
  <si>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</si>
  <si>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</si>
  <si>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</si>
  <si>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</si>
  <si>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</si>
  <si>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</si>
  <si>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</si>
  <si>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</si>
  <si>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</si>
  <si>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</si>
  <si>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</si>
  <si>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</si>
  <si>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</si>
  <si>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</si>
  <si>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</si>
  <si>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</si>
  <si>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</si>
  <si>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</si>
  <si>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</si>
  <si>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</si>
  <si>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</si>
  <si>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</si>
  <si>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</si>
  <si>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</si>
  <si>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</si>
  <si>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</si>
  <si>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</si>
  <si>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</si>
  <si>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</si>
  <si>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</si>
  <si>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</si>
  <si>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</si>
  <si>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</si>
  <si>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</si>
  <si>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</si>
  <si>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</si>
  <si>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</si>
  <si>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</si>
  <si>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</si>
  <si>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</si>
  <si>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</si>
  <si>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</si>
  <si>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</si>
  <si>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</si>
  <si>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</si>
  <si>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</si>
  <si>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</si>
  <si>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</si>
  <si>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</si>
  <si>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</si>
  <si>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</si>
  <si>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</si>
  <si>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</si>
  <si>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</si>
  <si>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</si>
  <si>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</si>
  <si>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</si>
  <si>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</si>
  <si>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</si>
  <si>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</si>
  <si>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</si>
  <si>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</si>
  <si>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</si>
  <si>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</si>
  <si>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</si>
  <si>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Comisión Municipal del Deporte y Atención a la Juventud del Municipio de Uriangato, Guanajuato.</t>
  </si>
  <si>
    <t>Correspondiente del 1 de Enero al 31 de Diciembre de 2023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</si>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</sst>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4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7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E47" sqref="A1:E47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6" t="s">
        <v>662</v>
      </c>
      <c r="B1" s="166"/>
      <c r="C1" s="17"/>
      <c r="D1" s="14" t="s">
        <v>602</v>
      </c>
      <c r="E1" s="15">
        <v>2023</v>
      </c>
    </row>
    <row r="2" spans="1:5" ht="18.95" customHeight="1" x14ac:dyDescent="0.2">
      <c r="A2" s="167" t="s">
        <v>601</v>
      </c>
      <c r="B2" s="167"/>
      <c r="C2" s="36"/>
      <c r="D2" s="14" t="s">
        <v>603</v>
      </c>
      <c r="E2" s="17" t="s">
        <v>608</v>
      </c>
    </row>
    <row r="3" spans="1:5" ht="18.95" customHeight="1" x14ac:dyDescent="0.2">
      <c r="A3" s="168" t="s">
        <v>663</v>
      </c>
      <c r="B3" s="168"/>
      <c r="C3" s="17"/>
      <c r="D3" s="14" t="s">
        <v>604</v>
      </c>
      <c r="E3" s="15">
        <v>4</v>
      </c>
    </row>
    <row r="4" spans="1:5" s="93" customFormat="1" ht="18.95" customHeight="1" x14ac:dyDescent="0.2">
      <c r="A4" s="168" t="s">
        <v>623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131</v>
      </c>
      <c r="B13" s="46" t="s">
        <v>583</v>
      </c>
    </row>
    <row r="14" spans="1:5" x14ac:dyDescent="0.2">
      <c r="A14" s="45" t="s">
        <v>7</v>
      </c>
      <c r="B14" s="46" t="s">
        <v>584</v>
      </c>
    </row>
    <row r="15" spans="1:5" x14ac:dyDescent="0.2">
      <c r="A15" s="45" t="s">
        <v>8</v>
      </c>
      <c r="B15" s="46" t="s">
        <v>130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585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183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569</v>
      </c>
      <c r="B24" s="95" t="s">
        <v>304</v>
      </c>
    </row>
    <row r="25" spans="1:2" x14ac:dyDescent="0.2">
      <c r="A25" s="94" t="s">
        <v>570</v>
      </c>
      <c r="B25" s="95" t="s">
        <v>571</v>
      </c>
    </row>
    <row r="26" spans="1:2" s="93" customFormat="1" x14ac:dyDescent="0.2">
      <c r="A26" s="94" t="s">
        <v>572</v>
      </c>
      <c r="B26" s="95" t="s">
        <v>341</v>
      </c>
    </row>
    <row r="27" spans="1:2" x14ac:dyDescent="0.2">
      <c r="A27" s="94" t="s">
        <v>573</v>
      </c>
      <c r="B27" s="95" t="s">
        <v>358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3" x14ac:dyDescent="0.2">
      <c r="A33" s="7"/>
      <c r="B33" s="10"/>
    </row>
    <row r="34" spans="1:3" x14ac:dyDescent="0.2">
      <c r="A34" s="7"/>
      <c r="B34" s="9"/>
    </row>
    <row r="35" spans="1:3" x14ac:dyDescent="0.2">
      <c r="A35" s="45" t="s">
        <v>48</v>
      </c>
      <c r="B35" s="46" t="s">
        <v>43</v>
      </c>
    </row>
    <row r="36" spans="1:3" x14ac:dyDescent="0.2">
      <c r="A36" s="45" t="s">
        <v>49</v>
      </c>
      <c r="B36" s="46" t="s">
        <v>44</v>
      </c>
    </row>
    <row r="37" spans="1:3" x14ac:dyDescent="0.2">
      <c r="A37" s="7"/>
      <c r="B37" s="10"/>
    </row>
    <row r="38" spans="1:3" x14ac:dyDescent="0.2">
      <c r="A38" s="7"/>
      <c r="B38" s="8" t="s">
        <v>46</v>
      </c>
    </row>
    <row r="39" spans="1:3" x14ac:dyDescent="0.2">
      <c r="A39" s="7" t="s">
        <v>47</v>
      </c>
      <c r="B39" s="46" t="s">
        <v>32</v>
      </c>
    </row>
    <row r="40" spans="1:3" x14ac:dyDescent="0.2">
      <c r="A40" s="7"/>
      <c r="B40" s="46" t="s">
        <v>624</v>
      </c>
    </row>
    <row r="41" spans="1:3" ht="12" thickBot="1" x14ac:dyDescent="0.25">
      <c r="A41" s="11"/>
      <c r="B41" s="12"/>
    </row>
    <row r="44" spans="1:3" x14ac:dyDescent="0.2">
      <c r="B44" s="93" t="s">
        <v>625</v>
      </c>
    </row>
    <row r="45" spans="1:3" x14ac:dyDescent="0.2">
      <c r="B45" s="4" t="s">
        <v>664</v>
      </c>
      <c r="C45" s="4" t="s">
        <v>665</v>
      </c>
    </row>
    <row r="47" spans="1:3" x14ac:dyDescent="0.2">
      <c r="B47" s="4" t="s">
        <v>666</v>
      </c>
      <c r="C47" s="4" t="s">
        <v>667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2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workbookViewId="0">
      <selection activeCell="E25" sqref="A1:E25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2" t="s">
        <v>662</v>
      </c>
      <c r="B1" s="173"/>
      <c r="C1" s="174"/>
    </row>
    <row r="2" spans="1:3" s="37" customFormat="1" ht="18" customHeight="1" x14ac:dyDescent="0.25">
      <c r="A2" s="175" t="s">
        <v>613</v>
      </c>
      <c r="B2" s="176"/>
      <c r="C2" s="177"/>
    </row>
    <row r="3" spans="1:3" s="37" customFormat="1" ht="18" customHeight="1" x14ac:dyDescent="0.25">
      <c r="A3" s="175" t="s">
        <v>663</v>
      </c>
      <c r="B3" s="178"/>
      <c r="C3" s="177"/>
    </row>
    <row r="4" spans="1:3" s="40" customFormat="1" ht="18" customHeight="1" x14ac:dyDescent="0.2">
      <c r="A4" s="179" t="s">
        <v>614</v>
      </c>
      <c r="B4" s="180"/>
      <c r="C4" s="181"/>
    </row>
    <row r="5" spans="1:3" s="38" customFormat="1" x14ac:dyDescent="0.2">
      <c r="A5" s="58" t="s">
        <v>521</v>
      </c>
      <c r="B5" s="58"/>
      <c r="C5" s="145">
        <v>6830058.4299999997</v>
      </c>
    </row>
    <row r="6" spans="1:3" x14ac:dyDescent="0.2">
      <c r="A6" s="59"/>
      <c r="B6" s="60"/>
      <c r="C6" s="61"/>
    </row>
    <row r="7" spans="1:3" x14ac:dyDescent="0.2">
      <c r="A7" s="68" t="s">
        <v>522</v>
      </c>
      <c r="B7" s="68"/>
      <c r="C7" s="146">
        <f>SUM(C8:C13)</f>
        <v>0</v>
      </c>
    </row>
    <row r="8" spans="1:3" x14ac:dyDescent="0.2">
      <c r="A8" s="76" t="s">
        <v>523</v>
      </c>
      <c r="B8" s="75" t="s">
        <v>342</v>
      </c>
      <c r="C8" s="147">
        <v>0</v>
      </c>
    </row>
    <row r="9" spans="1:3" x14ac:dyDescent="0.2">
      <c r="A9" s="62" t="s">
        <v>524</v>
      </c>
      <c r="B9" s="63" t="s">
        <v>533</v>
      </c>
      <c r="C9" s="147">
        <v>0</v>
      </c>
    </row>
    <row r="10" spans="1:3" x14ac:dyDescent="0.2">
      <c r="A10" s="62" t="s">
        <v>525</v>
      </c>
      <c r="B10" s="63" t="s">
        <v>350</v>
      </c>
      <c r="C10" s="147">
        <v>0</v>
      </c>
    </row>
    <row r="11" spans="1:3" x14ac:dyDescent="0.2">
      <c r="A11" s="62" t="s">
        <v>526</v>
      </c>
      <c r="B11" s="63" t="s">
        <v>351</v>
      </c>
      <c r="C11" s="147">
        <v>0</v>
      </c>
    </row>
    <row r="12" spans="1:3" x14ac:dyDescent="0.2">
      <c r="A12" s="62" t="s">
        <v>527</v>
      </c>
      <c r="B12" s="63" t="s">
        <v>352</v>
      </c>
      <c r="C12" s="147">
        <v>0</v>
      </c>
    </row>
    <row r="13" spans="1:3" x14ac:dyDescent="0.2">
      <c r="A13" s="64" t="s">
        <v>528</v>
      </c>
      <c r="B13" s="65" t="s">
        <v>529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532</v>
      </c>
      <c r="C16" s="147">
        <v>0</v>
      </c>
    </row>
    <row r="17" spans="1:3" x14ac:dyDescent="0.2">
      <c r="A17" s="70">
        <v>3.2</v>
      </c>
      <c r="B17" s="63" t="s">
        <v>530</v>
      </c>
      <c r="C17" s="147">
        <v>0</v>
      </c>
    </row>
    <row r="18" spans="1:3" x14ac:dyDescent="0.2">
      <c r="A18" s="70">
        <v>3.3</v>
      </c>
      <c r="B18" s="65" t="s">
        <v>531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660</v>
      </c>
      <c r="B20" s="73"/>
      <c r="C20" s="145">
        <f>C5+C7-C15</f>
        <v>6830058.4299999997</v>
      </c>
    </row>
    <row r="22" spans="1:3" x14ac:dyDescent="0.2">
      <c r="B22" s="39" t="s">
        <v>625</v>
      </c>
    </row>
    <row r="23" spans="1:3" x14ac:dyDescent="0.2">
      <c r="B23" s="39" t="s">
        <v>664</v>
      </c>
      <c r="C23" s="39" t="s">
        <v>665</v>
      </c>
    </row>
    <row r="25" spans="1:3" x14ac:dyDescent="0.2">
      <c r="B25" s="39" t="s">
        <v>666</v>
      </c>
      <c r="C25" s="39" t="s">
        <v>667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F43" sqref="A1:F43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2" t="s">
        <v>662</v>
      </c>
      <c r="B1" s="183"/>
      <c r="C1" s="184"/>
    </row>
    <row r="2" spans="1:3" s="41" customFormat="1" ht="18.95" customHeight="1" x14ac:dyDescent="0.25">
      <c r="A2" s="185" t="s">
        <v>615</v>
      </c>
      <c r="B2" s="186"/>
      <c r="C2" s="187"/>
    </row>
    <row r="3" spans="1:3" s="41" customFormat="1" ht="18.95" customHeight="1" x14ac:dyDescent="0.25">
      <c r="A3" s="185" t="s">
        <v>663</v>
      </c>
      <c r="B3" s="188"/>
      <c r="C3" s="187"/>
    </row>
    <row r="4" spans="1:3" s="42" customFormat="1" x14ac:dyDescent="0.2">
      <c r="A4" s="179" t="s">
        <v>614</v>
      </c>
      <c r="B4" s="180"/>
      <c r="C4" s="181"/>
    </row>
    <row r="5" spans="1:3" x14ac:dyDescent="0.2">
      <c r="A5" s="84" t="s">
        <v>534</v>
      </c>
      <c r="B5" s="58"/>
      <c r="C5" s="149">
        <v>6674612.7999999998</v>
      </c>
    </row>
    <row r="6" spans="1:3" x14ac:dyDescent="0.2">
      <c r="A6" s="78"/>
      <c r="B6" s="60"/>
      <c r="C6" s="79"/>
    </row>
    <row r="7" spans="1:3" x14ac:dyDescent="0.2">
      <c r="A7" s="68" t="s">
        <v>535</v>
      </c>
      <c r="B7" s="80"/>
      <c r="C7" s="146">
        <f>SUM(C8:C28)</f>
        <v>46869.49</v>
      </c>
    </row>
    <row r="8" spans="1:3" x14ac:dyDescent="0.2">
      <c r="A8" s="128">
        <v>2.1</v>
      </c>
      <c r="B8" s="85" t="s">
        <v>370</v>
      </c>
      <c r="C8" s="150">
        <v>0</v>
      </c>
    </row>
    <row r="9" spans="1:3" x14ac:dyDescent="0.2">
      <c r="A9" s="128">
        <v>2.2000000000000002</v>
      </c>
      <c r="B9" s="85" t="s">
        <v>367</v>
      </c>
      <c r="C9" s="150">
        <v>0</v>
      </c>
    </row>
    <row r="10" spans="1:3" x14ac:dyDescent="0.2">
      <c r="A10" s="90">
        <v>2.2999999999999998</v>
      </c>
      <c r="B10" s="77" t="s">
        <v>237</v>
      </c>
      <c r="C10" s="150">
        <v>29266.17</v>
      </c>
    </row>
    <row r="11" spans="1:3" x14ac:dyDescent="0.2">
      <c r="A11" s="90">
        <v>2.4</v>
      </c>
      <c r="B11" s="77" t="s">
        <v>238</v>
      </c>
      <c r="C11" s="150">
        <v>0</v>
      </c>
    </row>
    <row r="12" spans="1:3" x14ac:dyDescent="0.2">
      <c r="A12" s="90">
        <v>2.5</v>
      </c>
      <c r="B12" s="77" t="s">
        <v>239</v>
      </c>
      <c r="C12" s="150">
        <v>0</v>
      </c>
    </row>
    <row r="13" spans="1:3" x14ac:dyDescent="0.2">
      <c r="A13" s="90">
        <v>2.6</v>
      </c>
      <c r="B13" s="77" t="s">
        <v>240</v>
      </c>
      <c r="C13" s="150">
        <v>0</v>
      </c>
    </row>
    <row r="14" spans="1:3" x14ac:dyDescent="0.2">
      <c r="A14" s="90">
        <v>2.7</v>
      </c>
      <c r="B14" s="77" t="s">
        <v>241</v>
      </c>
      <c r="C14" s="150">
        <v>0</v>
      </c>
    </row>
    <row r="15" spans="1:3" x14ac:dyDescent="0.2">
      <c r="A15" s="90">
        <v>2.8</v>
      </c>
      <c r="B15" s="77" t="s">
        <v>242</v>
      </c>
      <c r="C15" s="150">
        <v>17603.32</v>
      </c>
    </row>
    <row r="16" spans="1:3" x14ac:dyDescent="0.2">
      <c r="A16" s="90">
        <v>2.9</v>
      </c>
      <c r="B16" s="77" t="s">
        <v>244</v>
      </c>
      <c r="C16" s="150">
        <v>0</v>
      </c>
    </row>
    <row r="17" spans="1:3" x14ac:dyDescent="0.2">
      <c r="A17" s="90" t="s">
        <v>536</v>
      </c>
      <c r="B17" s="77" t="s">
        <v>537</v>
      </c>
      <c r="C17" s="150">
        <v>0</v>
      </c>
    </row>
    <row r="18" spans="1:3" x14ac:dyDescent="0.2">
      <c r="A18" s="90" t="s">
        <v>562</v>
      </c>
      <c r="B18" s="77" t="s">
        <v>246</v>
      </c>
      <c r="C18" s="150">
        <v>0</v>
      </c>
    </row>
    <row r="19" spans="1:3" x14ac:dyDescent="0.2">
      <c r="A19" s="90" t="s">
        <v>563</v>
      </c>
      <c r="B19" s="77" t="s">
        <v>538</v>
      </c>
      <c r="C19" s="150">
        <v>0</v>
      </c>
    </row>
    <row r="20" spans="1:3" x14ac:dyDescent="0.2">
      <c r="A20" s="90" t="s">
        <v>564</v>
      </c>
      <c r="B20" s="77" t="s">
        <v>539</v>
      </c>
      <c r="C20" s="150">
        <v>0</v>
      </c>
    </row>
    <row r="21" spans="1:3" x14ac:dyDescent="0.2">
      <c r="A21" s="90" t="s">
        <v>565</v>
      </c>
      <c r="B21" s="77" t="s">
        <v>540</v>
      </c>
      <c r="C21" s="150">
        <v>0</v>
      </c>
    </row>
    <row r="22" spans="1:3" x14ac:dyDescent="0.2">
      <c r="A22" s="90" t="s">
        <v>541</v>
      </c>
      <c r="B22" s="77" t="s">
        <v>542</v>
      </c>
      <c r="C22" s="150">
        <v>0</v>
      </c>
    </row>
    <row r="23" spans="1:3" x14ac:dyDescent="0.2">
      <c r="A23" s="90" t="s">
        <v>543</v>
      </c>
      <c r="B23" s="77" t="s">
        <v>544</v>
      </c>
      <c r="C23" s="150">
        <v>0</v>
      </c>
    </row>
    <row r="24" spans="1:3" x14ac:dyDescent="0.2">
      <c r="A24" s="90" t="s">
        <v>545</v>
      </c>
      <c r="B24" s="77" t="s">
        <v>546</v>
      </c>
      <c r="C24" s="150">
        <v>0</v>
      </c>
    </row>
    <row r="25" spans="1:3" x14ac:dyDescent="0.2">
      <c r="A25" s="90" t="s">
        <v>547</v>
      </c>
      <c r="B25" s="77" t="s">
        <v>548</v>
      </c>
      <c r="C25" s="150">
        <v>0</v>
      </c>
    </row>
    <row r="26" spans="1:3" x14ac:dyDescent="0.2">
      <c r="A26" s="90" t="s">
        <v>549</v>
      </c>
      <c r="B26" s="77" t="s">
        <v>550</v>
      </c>
      <c r="C26" s="150">
        <v>0</v>
      </c>
    </row>
    <row r="27" spans="1:3" x14ac:dyDescent="0.2">
      <c r="A27" s="90" t="s">
        <v>551</v>
      </c>
      <c r="B27" s="77" t="s">
        <v>552</v>
      </c>
      <c r="C27" s="150">
        <v>0</v>
      </c>
    </row>
    <row r="28" spans="1:3" x14ac:dyDescent="0.2">
      <c r="A28" s="90" t="s">
        <v>553</v>
      </c>
      <c r="B28" s="85" t="s">
        <v>554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555</v>
      </c>
      <c r="B30" s="89"/>
      <c r="C30" s="151">
        <f>SUM(C31:C35)</f>
        <v>58596.81</v>
      </c>
    </row>
    <row r="31" spans="1:3" x14ac:dyDescent="0.2">
      <c r="A31" s="90" t="s">
        <v>556</v>
      </c>
      <c r="B31" s="77" t="s">
        <v>439</v>
      </c>
      <c r="C31" s="150">
        <v>58596.81</v>
      </c>
    </row>
    <row r="32" spans="1:3" x14ac:dyDescent="0.2">
      <c r="A32" s="90" t="s">
        <v>557</v>
      </c>
      <c r="B32" s="77" t="s">
        <v>80</v>
      </c>
      <c r="C32" s="150">
        <v>0</v>
      </c>
    </row>
    <row r="33" spans="1:3" x14ac:dyDescent="0.2">
      <c r="A33" s="90" t="s">
        <v>558</v>
      </c>
      <c r="B33" s="77" t="s">
        <v>449</v>
      </c>
      <c r="C33" s="150">
        <v>0</v>
      </c>
    </row>
    <row r="34" spans="1:3" x14ac:dyDescent="0.2">
      <c r="A34" s="90" t="s">
        <v>559</v>
      </c>
      <c r="B34" s="77" t="s">
        <v>455</v>
      </c>
      <c r="C34" s="150">
        <v>0</v>
      </c>
    </row>
    <row r="35" spans="1:3" x14ac:dyDescent="0.2">
      <c r="A35" s="90" t="s">
        <v>560</v>
      </c>
      <c r="B35" s="85" t="s">
        <v>561</v>
      </c>
      <c r="C35" s="152">
        <v>0</v>
      </c>
    </row>
    <row r="36" spans="1:3" x14ac:dyDescent="0.2">
      <c r="A36" s="78"/>
      <c r="B36" s="81"/>
      <c r="C36" s="82"/>
    </row>
    <row r="37" spans="1:3" x14ac:dyDescent="0.2">
      <c r="A37" s="83" t="s">
        <v>661</v>
      </c>
      <c r="B37" s="58"/>
      <c r="C37" s="145">
        <f>C5-C7+C30</f>
        <v>6686340.1199999992</v>
      </c>
    </row>
    <row r="39" spans="1:3" x14ac:dyDescent="0.2">
      <c r="B39" s="39" t="s">
        <v>625</v>
      </c>
    </row>
    <row r="40" spans="1:3" x14ac:dyDescent="0.2">
      <c r="B40" s="39" t="s">
        <v>664</v>
      </c>
      <c r="C40" s="39" t="s">
        <v>665</v>
      </c>
    </row>
    <row r="42" spans="1:3" x14ac:dyDescent="0.2">
      <c r="B42" s="39" t="s">
        <v>666</v>
      </c>
      <c r="C42" s="39" t="s">
        <v>667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H53" sqref="A1:H53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1" t="s">
        <v>662</v>
      </c>
      <c r="B1" s="189"/>
      <c r="C1" s="189"/>
      <c r="D1" s="189"/>
      <c r="E1" s="189"/>
      <c r="F1" s="189"/>
      <c r="G1" s="27" t="s">
        <v>605</v>
      </c>
      <c r="H1" s="28">
        <v>2023</v>
      </c>
    </row>
    <row r="2" spans="1:10" ht="18.95" customHeight="1" x14ac:dyDescent="0.2">
      <c r="A2" s="171" t="s">
        <v>616</v>
      </c>
      <c r="B2" s="189"/>
      <c r="C2" s="189"/>
      <c r="D2" s="189"/>
      <c r="E2" s="189"/>
      <c r="F2" s="189"/>
      <c r="G2" s="27" t="s">
        <v>606</v>
      </c>
      <c r="H2" s="28" t="s">
        <v>608</v>
      </c>
    </row>
    <row r="3" spans="1:10" ht="18.95" customHeight="1" x14ac:dyDescent="0.2">
      <c r="A3" s="190" t="s">
        <v>663</v>
      </c>
      <c r="B3" s="191"/>
      <c r="C3" s="191"/>
      <c r="D3" s="191"/>
      <c r="E3" s="191"/>
      <c r="F3" s="191"/>
      <c r="G3" s="27" t="s">
        <v>607</v>
      </c>
      <c r="H3" s="28">
        <v>4</v>
      </c>
    </row>
    <row r="4" spans="1:10" x14ac:dyDescent="0.2">
      <c r="A4" s="30" t="s">
        <v>194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144</v>
      </c>
      <c r="B7" s="32" t="s">
        <v>487</v>
      </c>
      <c r="C7" s="32" t="s">
        <v>178</v>
      </c>
      <c r="D7" s="32" t="s">
        <v>488</v>
      </c>
      <c r="E7" s="32" t="s">
        <v>489</v>
      </c>
      <c r="F7" s="32" t="s">
        <v>177</v>
      </c>
      <c r="G7" s="32" t="s">
        <v>122</v>
      </c>
      <c r="H7" s="32" t="s">
        <v>180</v>
      </c>
      <c r="I7" s="32" t="s">
        <v>181</v>
      </c>
      <c r="J7" s="32" t="s">
        <v>182</v>
      </c>
    </row>
    <row r="8" spans="1:10" s="44" customFormat="1" x14ac:dyDescent="0.2">
      <c r="A8" s="43">
        <v>7000</v>
      </c>
      <c r="B8" s="44" t="s">
        <v>123</v>
      </c>
    </row>
    <row r="9" spans="1:10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26464764.289999999</v>
      </c>
      <c r="E36" s="34">
        <v>-26464764.289999999</v>
      </c>
      <c r="F36" s="34">
        <f t="shared" si="0"/>
        <v>0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21092687.120000001</v>
      </c>
      <c r="E37" s="34">
        <v>-21092687.120000001</v>
      </c>
      <c r="F37" s="34">
        <f t="shared" si="0"/>
        <v>0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385915.84</v>
      </c>
      <c r="E38" s="34">
        <v>-385915.84</v>
      </c>
      <c r="F38" s="34">
        <f t="shared" si="0"/>
        <v>0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1017060.42</v>
      </c>
      <c r="E39" s="34">
        <v>-1017060.42</v>
      </c>
      <c r="F39" s="34">
        <f t="shared" si="0"/>
        <v>0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9614579.8100000005</v>
      </c>
      <c r="E40" s="34">
        <v>-9614579.8100000005</v>
      </c>
      <c r="F40" s="34">
        <f t="shared" si="0"/>
        <v>0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15449297</v>
      </c>
      <c r="E41" s="34">
        <v>-15449297</v>
      </c>
      <c r="F41" s="34">
        <f t="shared" si="0"/>
        <v>0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11249070.380000001</v>
      </c>
      <c r="E42" s="34">
        <v>-11249070.380000001</v>
      </c>
      <c r="F42" s="34">
        <f t="shared" si="0"/>
        <v>0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2418926.14</v>
      </c>
      <c r="E43" s="34">
        <v>-2418926.14</v>
      </c>
      <c r="F43" s="34">
        <f t="shared" si="0"/>
        <v>0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6728233.8399999999</v>
      </c>
      <c r="E44" s="34">
        <v>-6728233.8399999999</v>
      </c>
      <c r="F44" s="34">
        <f t="shared" si="0"/>
        <v>0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17254186.879999999</v>
      </c>
      <c r="E45" s="34">
        <v>-17254186.879999999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3354995.9</v>
      </c>
      <c r="E46" s="34">
        <v>-3354995.9</v>
      </c>
      <c r="F46" s="34">
        <f t="shared" si="0"/>
        <v>0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10029608.699999999</v>
      </c>
      <c r="E47" s="34">
        <v>-10029608.699999999</v>
      </c>
      <c r="F47" s="34">
        <f t="shared" si="0"/>
        <v>0</v>
      </c>
    </row>
    <row r="49" spans="2:3" x14ac:dyDescent="0.2">
      <c r="B49" s="29" t="s">
        <v>625</v>
      </c>
    </row>
    <row r="50" spans="2:3" x14ac:dyDescent="0.2">
      <c r="B50" s="29" t="s">
        <v>664</v>
      </c>
      <c r="C50" s="29" t="s">
        <v>665</v>
      </c>
    </row>
    <row r="52" spans="2:3" x14ac:dyDescent="0.2">
      <c r="B52" s="29" t="s">
        <v>666</v>
      </c>
      <c r="C52" s="29" t="s">
        <v>667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3622047244094491" right="0.23622047244094491" top="0.74803149606299213" bottom="0.74803149606299213" header="0.31496062992125984" footer="0.31496062992125984"/>
  <pageSetup paperSize="9" scale="7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123</v>
      </c>
      <c r="B9" s="120"/>
      <c r="C9" s="120"/>
      <c r="D9" s="120"/>
    </row>
    <row r="10" spans="1:8" s="119" customFormat="1" ht="26.1" customHeight="1" x14ac:dyDescent="0.2">
      <c r="A10" s="122" t="s">
        <v>592</v>
      </c>
      <c r="B10" s="193" t="s">
        <v>36</v>
      </c>
      <c r="C10" s="193"/>
      <c r="D10" s="193"/>
      <c r="E10" s="193"/>
    </row>
    <row r="11" spans="1:8" s="119" customFormat="1" ht="12.95" customHeight="1" x14ac:dyDescent="0.2">
      <c r="A11" s="123" t="s">
        <v>593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594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595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596</v>
      </c>
      <c r="B15" s="124" t="s">
        <v>40</v>
      </c>
    </row>
    <row r="16" spans="1:8" s="119" customFormat="1" ht="12.95" customHeight="1" x14ac:dyDescent="0.2">
      <c r="A16" s="123" t="s">
        <v>597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95</v>
      </c>
    </row>
    <row r="19" spans="1:4" s="119" customFormat="1" ht="12.95" customHeight="1" x14ac:dyDescent="0.2">
      <c r="A19" s="127" t="s">
        <v>598</v>
      </c>
    </row>
    <row r="20" spans="1:4" s="119" customFormat="1" ht="12.95" customHeight="1" x14ac:dyDescent="0.2">
      <c r="A20" s="127" t="s">
        <v>599</v>
      </c>
    </row>
    <row r="21" spans="1:4" s="119" customFormat="1" x14ac:dyDescent="0.2">
      <c r="A21" s="120"/>
    </row>
    <row r="22" spans="1:4" s="119" customFormat="1" x14ac:dyDescent="0.2">
      <c r="A22" s="120" t="s">
        <v>516</v>
      </c>
      <c r="B22" s="120"/>
      <c r="C22" s="120"/>
      <c r="D22" s="120"/>
    </row>
    <row r="23" spans="1:4" s="119" customFormat="1" x14ac:dyDescent="0.2">
      <c r="A23" s="120" t="s">
        <v>517</v>
      </c>
      <c r="B23" s="120"/>
      <c r="C23" s="120"/>
      <c r="D23" s="120"/>
    </row>
    <row r="24" spans="1:4" s="119" customFormat="1" x14ac:dyDescent="0.2">
      <c r="A24" s="120" t="s">
        <v>518</v>
      </c>
      <c r="B24" s="120"/>
      <c r="C24" s="120"/>
      <c r="D24" s="120"/>
    </row>
    <row r="25" spans="1:4" s="119" customFormat="1" x14ac:dyDescent="0.2">
      <c r="A25" s="120" t="s">
        <v>519</v>
      </c>
      <c r="B25" s="120"/>
      <c r="C25" s="120"/>
      <c r="D25" s="120"/>
    </row>
    <row r="26" spans="1:4" s="119" customFormat="1" x14ac:dyDescent="0.2">
      <c r="A26" s="120" t="s">
        <v>520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96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zoomScale="106" zoomScaleNormal="106" workbookViewId="0">
      <selection activeCell="H154" sqref="A1:H154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69" t="s">
        <v>662</v>
      </c>
      <c r="B1" s="170"/>
      <c r="C1" s="170"/>
      <c r="D1" s="170"/>
      <c r="E1" s="170"/>
      <c r="F1" s="170"/>
      <c r="G1" s="14" t="s">
        <v>605</v>
      </c>
      <c r="H1" s="25">
        <v>2023</v>
      </c>
    </row>
    <row r="2" spans="1:8" s="16" customFormat="1" ht="18.95" customHeight="1" x14ac:dyDescent="0.25">
      <c r="A2" s="169" t="s">
        <v>609</v>
      </c>
      <c r="B2" s="170"/>
      <c r="C2" s="170"/>
      <c r="D2" s="170"/>
      <c r="E2" s="170"/>
      <c r="F2" s="170"/>
      <c r="G2" s="14" t="s">
        <v>606</v>
      </c>
      <c r="H2" s="25" t="s">
        <v>608</v>
      </c>
    </row>
    <row r="3" spans="1:8" s="16" customFormat="1" ht="18.95" customHeight="1" x14ac:dyDescent="0.25">
      <c r="A3" s="169" t="s">
        <v>663</v>
      </c>
      <c r="B3" s="170"/>
      <c r="C3" s="170"/>
      <c r="D3" s="170"/>
      <c r="E3" s="170"/>
      <c r="F3" s="170"/>
      <c r="G3" s="14" t="s">
        <v>607</v>
      </c>
      <c r="H3" s="25">
        <v>4</v>
      </c>
    </row>
    <row r="4" spans="1:8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x14ac:dyDescent="0.2">
      <c r="A8" s="22">
        <v>1114</v>
      </c>
      <c r="B8" s="20" t="s">
        <v>195</v>
      </c>
      <c r="C8" s="24">
        <v>0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x14ac:dyDescent="0.2">
      <c r="A10" s="22">
        <v>1121</v>
      </c>
      <c r="B10" s="20" t="s">
        <v>197</v>
      </c>
      <c r="C10" s="24">
        <v>0</v>
      </c>
    </row>
    <row r="11" spans="1:8" x14ac:dyDescent="0.2">
      <c r="A11" s="22">
        <v>1211</v>
      </c>
      <c r="B11" s="20" t="s">
        <v>198</v>
      </c>
      <c r="C11" s="24">
        <v>0</v>
      </c>
    </row>
    <row r="13" spans="1:8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x14ac:dyDescent="0.2">
      <c r="A15" s="22">
        <v>1122</v>
      </c>
      <c r="B15" s="20" t="s">
        <v>199</v>
      </c>
      <c r="C15" s="24">
        <v>52246.15</v>
      </c>
      <c r="D15" s="24">
        <v>52246.15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200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x14ac:dyDescent="0.2">
      <c r="A20" s="22">
        <v>1123</v>
      </c>
      <c r="B20" s="20" t="s">
        <v>206</v>
      </c>
      <c r="C20" s="24">
        <v>8326.58</v>
      </c>
      <c r="D20" s="24">
        <v>8326.58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576</v>
      </c>
      <c r="C23" s="24">
        <v>18512</v>
      </c>
      <c r="D23" s="24">
        <v>18512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x14ac:dyDescent="0.2">
      <c r="A32" s="22">
        <v>1140</v>
      </c>
      <c r="B32" s="20" t="s">
        <v>214</v>
      </c>
      <c r="C32" s="24">
        <f>SUM(C33:C37)</f>
        <v>0</v>
      </c>
    </row>
    <row r="33" spans="1:8" x14ac:dyDescent="0.2">
      <c r="A33" s="22">
        <v>1141</v>
      </c>
      <c r="B33" s="20" t="s">
        <v>215</v>
      </c>
      <c r="C33" s="24">
        <v>0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x14ac:dyDescent="0.2">
      <c r="A41" s="22">
        <v>1150</v>
      </c>
      <c r="B41" s="20" t="s">
        <v>222</v>
      </c>
      <c r="C41" s="24">
        <f>C42</f>
        <v>0</v>
      </c>
    </row>
    <row r="42" spans="1:8" x14ac:dyDescent="0.2">
      <c r="A42" s="22">
        <v>1151</v>
      </c>
      <c r="B42" s="20" t="s">
        <v>223</v>
      </c>
      <c r="C42" s="24">
        <v>0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0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229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231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233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234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235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236</v>
      </c>
      <c r="C62" s="24">
        <f>SUM(C63:C70)</f>
        <v>1174454</v>
      </c>
      <c r="D62" s="24">
        <f t="shared" ref="D62:E62" si="0">SUM(D63:D70)</f>
        <v>55646.74</v>
      </c>
      <c r="E62" s="24">
        <f t="shared" si="0"/>
        <v>892382.22</v>
      </c>
    </row>
    <row r="63" spans="1:9" x14ac:dyDescent="0.2">
      <c r="A63" s="22">
        <v>1241</v>
      </c>
      <c r="B63" s="20" t="s">
        <v>237</v>
      </c>
      <c r="C63" s="24">
        <v>187382.68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238</v>
      </c>
      <c r="C64" s="24">
        <v>146757.17000000001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239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240</v>
      </c>
      <c r="C66" s="24">
        <v>500984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241</v>
      </c>
      <c r="C67" s="24">
        <v>0</v>
      </c>
      <c r="D67" s="24">
        <v>55646.74</v>
      </c>
      <c r="E67" s="24">
        <v>892382.22</v>
      </c>
    </row>
    <row r="68" spans="1:9" x14ac:dyDescent="0.2">
      <c r="A68" s="22">
        <v>1246</v>
      </c>
      <c r="B68" s="20" t="s">
        <v>242</v>
      </c>
      <c r="C68" s="24">
        <v>339330.15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243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244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45644.45</v>
      </c>
      <c r="D74" s="24">
        <f>SUM(D75:D79)</f>
        <v>2950.07</v>
      </c>
      <c r="E74" s="24">
        <f>SUM(E75:E79)</f>
        <v>0</v>
      </c>
    </row>
    <row r="75" spans="1:9" x14ac:dyDescent="0.2">
      <c r="A75" s="22">
        <v>1251</v>
      </c>
      <c r="B75" s="20" t="s">
        <v>247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45644.45</v>
      </c>
      <c r="D78" s="24">
        <v>2950.07</v>
      </c>
      <c r="E78" s="24">
        <v>0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252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260</v>
      </c>
      <c r="C90" s="24">
        <f>SUM(C91:C92)</f>
        <v>0</v>
      </c>
    </row>
    <row r="91" spans="1:8" x14ac:dyDescent="0.2">
      <c r="A91" s="22">
        <v>1161</v>
      </c>
      <c r="B91" s="20" t="s">
        <v>261</v>
      </c>
      <c r="C91" s="24">
        <v>0</v>
      </c>
    </row>
    <row r="92" spans="1:8" x14ac:dyDescent="0.2">
      <c r="A92" s="22">
        <v>1162</v>
      </c>
      <c r="B92" s="20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586</v>
      </c>
      <c r="C96" s="24">
        <f>SUM(C97:C100)</f>
        <v>0</v>
      </c>
    </row>
    <row r="97" spans="1:8" x14ac:dyDescent="0.2">
      <c r="A97" s="22">
        <v>1191</v>
      </c>
      <c r="B97" s="20" t="s">
        <v>579</v>
      </c>
      <c r="C97" s="24">
        <v>0</v>
      </c>
    </row>
    <row r="98" spans="1:8" x14ac:dyDescent="0.2">
      <c r="A98" s="22">
        <v>1192</v>
      </c>
      <c r="B98" s="20" t="s">
        <v>580</v>
      </c>
      <c r="C98" s="24">
        <v>0</v>
      </c>
    </row>
    <row r="99" spans="1:8" x14ac:dyDescent="0.2">
      <c r="A99" s="22">
        <v>1193</v>
      </c>
      <c r="B99" s="20" t="s">
        <v>581</v>
      </c>
      <c r="C99" s="24">
        <v>0</v>
      </c>
    </row>
    <row r="100" spans="1:8" x14ac:dyDescent="0.2">
      <c r="A100" s="22">
        <v>1194</v>
      </c>
      <c r="B100" s="20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263</v>
      </c>
      <c r="C103" s="24">
        <f>SUM(C104:C106)</f>
        <v>0</v>
      </c>
    </row>
    <row r="104" spans="1:8" x14ac:dyDescent="0.2">
      <c r="A104" s="22">
        <v>1291</v>
      </c>
      <c r="B104" s="20" t="s">
        <v>264</v>
      </c>
      <c r="C104" s="24">
        <v>0</v>
      </c>
    </row>
    <row r="105" spans="1:8" x14ac:dyDescent="0.2">
      <c r="A105" s="22">
        <v>1292</v>
      </c>
      <c r="B105" s="20" t="s">
        <v>265</v>
      </c>
      <c r="C105" s="24">
        <v>0</v>
      </c>
    </row>
    <row r="106" spans="1:8" x14ac:dyDescent="0.2">
      <c r="A106" s="22">
        <v>1293</v>
      </c>
      <c r="B106" s="20" t="s">
        <v>266</v>
      </c>
      <c r="C106" s="24">
        <v>0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267</v>
      </c>
      <c r="H109" s="21" t="s">
        <v>268</v>
      </c>
    </row>
    <row r="110" spans="1:8" x14ac:dyDescent="0.2">
      <c r="A110" s="22">
        <v>2110</v>
      </c>
      <c r="B110" s="20" t="s">
        <v>269</v>
      </c>
      <c r="C110" s="24">
        <f>SUM(C111:C119)</f>
        <v>35088.54</v>
      </c>
      <c r="D110" s="24">
        <f>SUM(D111:D119)</f>
        <v>35088.54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270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271</v>
      </c>
      <c r="C112" s="24">
        <v>0</v>
      </c>
      <c r="D112" s="24">
        <f t="shared" ref="D112:D119" si="1">C112</f>
        <v>0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272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274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275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276</v>
      </c>
      <c r="C117" s="24">
        <v>35088.54</v>
      </c>
      <c r="D117" s="24">
        <f t="shared" si="1"/>
        <v>35088.54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278</v>
      </c>
      <c r="C119" s="24">
        <v>0</v>
      </c>
      <c r="D119" s="24">
        <f t="shared" si="1"/>
        <v>0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283</v>
      </c>
      <c r="C127" s="24">
        <f>SUM(C128:C133)</f>
        <v>0</v>
      </c>
    </row>
    <row r="128" spans="1:8" x14ac:dyDescent="0.2">
      <c r="A128" s="22">
        <v>2161</v>
      </c>
      <c r="B128" s="20" t="s">
        <v>284</v>
      </c>
      <c r="C128" s="24">
        <v>0</v>
      </c>
    </row>
    <row r="129" spans="1:8" x14ac:dyDescent="0.2">
      <c r="A129" s="22">
        <v>2162</v>
      </c>
      <c r="B129" s="20" t="s">
        <v>285</v>
      </c>
      <c r="C129" s="24">
        <v>0</v>
      </c>
    </row>
    <row r="130" spans="1:8" x14ac:dyDescent="0.2">
      <c r="A130" s="22">
        <v>2163</v>
      </c>
      <c r="B130" s="20" t="s">
        <v>286</v>
      </c>
      <c r="C130" s="24">
        <v>0</v>
      </c>
    </row>
    <row r="131" spans="1:8" x14ac:dyDescent="0.2">
      <c r="A131" s="22">
        <v>2164</v>
      </c>
      <c r="B131" s="20" t="s">
        <v>287</v>
      </c>
      <c r="C131" s="24">
        <v>0</v>
      </c>
    </row>
    <row r="132" spans="1:8" x14ac:dyDescent="0.2">
      <c r="A132" s="22">
        <v>2165</v>
      </c>
      <c r="B132" s="20" t="s">
        <v>288</v>
      </c>
      <c r="C132" s="24">
        <v>0</v>
      </c>
    </row>
    <row r="133" spans="1:8" x14ac:dyDescent="0.2">
      <c r="A133" s="22">
        <v>2166</v>
      </c>
      <c r="B133" s="20" t="s">
        <v>289</v>
      </c>
      <c r="C133" s="24">
        <v>0</v>
      </c>
    </row>
    <row r="134" spans="1:8" x14ac:dyDescent="0.2">
      <c r="A134" s="22">
        <v>2250</v>
      </c>
      <c r="B134" s="20" t="s">
        <v>290</v>
      </c>
      <c r="C134" s="24">
        <f>SUM(C135:C140)</f>
        <v>0</v>
      </c>
    </row>
    <row r="135" spans="1:8" x14ac:dyDescent="0.2">
      <c r="A135" s="22">
        <v>2251</v>
      </c>
      <c r="B135" s="20" t="s">
        <v>291</v>
      </c>
      <c r="C135" s="24">
        <v>0</v>
      </c>
    </row>
    <row r="136" spans="1:8" x14ac:dyDescent="0.2">
      <c r="A136" s="22">
        <v>2252</v>
      </c>
      <c r="B136" s="20" t="s">
        <v>292</v>
      </c>
      <c r="C136" s="24">
        <v>0</v>
      </c>
    </row>
    <row r="137" spans="1:8" x14ac:dyDescent="0.2">
      <c r="A137" s="22">
        <v>2253</v>
      </c>
      <c r="B137" s="20" t="s">
        <v>293</v>
      </c>
      <c r="C137" s="24">
        <v>0</v>
      </c>
    </row>
    <row r="138" spans="1:8" x14ac:dyDescent="0.2">
      <c r="A138" s="22">
        <v>2254</v>
      </c>
      <c r="B138" s="20" t="s">
        <v>294</v>
      </c>
      <c r="C138" s="24">
        <v>0</v>
      </c>
    </row>
    <row r="139" spans="1:8" x14ac:dyDescent="0.2">
      <c r="A139" s="22">
        <v>2255</v>
      </c>
      <c r="B139" s="20" t="s">
        <v>295</v>
      </c>
      <c r="C139" s="24">
        <v>0</v>
      </c>
    </row>
    <row r="140" spans="1:8" x14ac:dyDescent="0.2">
      <c r="A140" s="22">
        <v>2256</v>
      </c>
      <c r="B140" s="20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297</v>
      </c>
      <c r="C144" s="24">
        <v>0</v>
      </c>
    </row>
    <row r="145" spans="1:3" x14ac:dyDescent="0.2">
      <c r="A145" s="22">
        <v>2199</v>
      </c>
      <c r="B145" s="20" t="s">
        <v>298</v>
      </c>
      <c r="C145" s="24">
        <v>0</v>
      </c>
    </row>
    <row r="146" spans="1:3" x14ac:dyDescent="0.2">
      <c r="A146" s="22">
        <v>2240</v>
      </c>
      <c r="B146" s="20" t="s">
        <v>299</v>
      </c>
      <c r="C146" s="24">
        <f>SUM(C147:C149)</f>
        <v>0</v>
      </c>
    </row>
    <row r="147" spans="1:3" x14ac:dyDescent="0.2">
      <c r="A147" s="22">
        <v>2241</v>
      </c>
      <c r="B147" s="20" t="s">
        <v>300</v>
      </c>
      <c r="C147" s="24">
        <v>0</v>
      </c>
    </row>
    <row r="148" spans="1:3" x14ac:dyDescent="0.2">
      <c r="A148" s="22">
        <v>2242</v>
      </c>
      <c r="B148" s="20" t="s">
        <v>301</v>
      </c>
      <c r="C148" s="24">
        <v>0</v>
      </c>
    </row>
    <row r="149" spans="1:3" x14ac:dyDescent="0.2">
      <c r="A149" s="22">
        <v>2249</v>
      </c>
      <c r="B149" s="20" t="s">
        <v>302</v>
      </c>
      <c r="C149" s="24">
        <v>0</v>
      </c>
    </row>
    <row r="151" spans="1:3" x14ac:dyDescent="0.2">
      <c r="B151" s="20" t="s">
        <v>625</v>
      </c>
    </row>
    <row r="152" spans="1:3" x14ac:dyDescent="0.2">
      <c r="B152" s="20" t="s">
        <v>664</v>
      </c>
      <c r="C152" s="20" t="s">
        <v>665</v>
      </c>
    </row>
    <row r="154" spans="1:3" x14ac:dyDescent="0.2">
      <c r="B154" s="20" t="s">
        <v>666</v>
      </c>
      <c r="C154" s="20" t="s">
        <v>667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5" right="0.25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147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587</v>
      </c>
    </row>
    <row r="10" spans="1:2" ht="15" customHeight="1" x14ac:dyDescent="0.2">
      <c r="A10" s="103"/>
      <c r="B10" s="102" t="s">
        <v>588</v>
      </c>
    </row>
    <row r="11" spans="1:2" ht="15" customHeight="1" x14ac:dyDescent="0.2">
      <c r="A11" s="103"/>
      <c r="B11" s="102" t="s">
        <v>125</v>
      </c>
    </row>
    <row r="12" spans="1:2" ht="15" customHeight="1" x14ac:dyDescent="0.2">
      <c r="A12" s="103"/>
      <c r="B12" s="102" t="s">
        <v>124</v>
      </c>
    </row>
    <row r="13" spans="1:2" ht="15" customHeight="1" x14ac:dyDescent="0.2">
      <c r="A13" s="103"/>
      <c r="B13" s="102" t="s">
        <v>126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135</v>
      </c>
    </row>
    <row r="20" spans="1:2" x14ac:dyDescent="0.2">
      <c r="A20" s="103"/>
    </row>
    <row r="21" spans="1:2" ht="15" customHeight="1" x14ac:dyDescent="0.2">
      <c r="A21" s="101" t="s">
        <v>131</v>
      </c>
      <c r="B21" s="1" t="s">
        <v>186</v>
      </c>
    </row>
    <row r="22" spans="1:2" ht="15" customHeight="1" x14ac:dyDescent="0.2">
      <c r="A22" s="103"/>
      <c r="B22" s="107" t="s">
        <v>187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127</v>
      </c>
    </row>
    <row r="26" spans="1:2" ht="15" customHeight="1" x14ac:dyDescent="0.2">
      <c r="A26" s="103"/>
      <c r="B26" s="106" t="s">
        <v>128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134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129</v>
      </c>
    </row>
    <row r="37" spans="1:2" ht="15" customHeight="1" x14ac:dyDescent="0.2">
      <c r="A37" s="103"/>
      <c r="B37" s="102" t="s">
        <v>136</v>
      </c>
    </row>
    <row r="38" spans="1:2" ht="15" customHeight="1" x14ac:dyDescent="0.2">
      <c r="A38" s="103"/>
      <c r="B38" s="109" t="s">
        <v>189</v>
      </c>
    </row>
    <row r="39" spans="1:2" ht="15" customHeight="1" x14ac:dyDescent="0.2">
      <c r="A39" s="103"/>
      <c r="B39" s="102" t="s">
        <v>190</v>
      </c>
    </row>
    <row r="40" spans="1:2" ht="15" customHeight="1" x14ac:dyDescent="0.2">
      <c r="A40" s="103"/>
      <c r="B40" s="102" t="s">
        <v>132</v>
      </c>
    </row>
    <row r="41" spans="1:2" ht="15" customHeight="1" x14ac:dyDescent="0.2">
      <c r="A41" s="103"/>
      <c r="B41" s="102" t="s">
        <v>133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137</v>
      </c>
    </row>
    <row r="44" spans="1:2" ht="15" customHeight="1" x14ac:dyDescent="0.2">
      <c r="A44" s="103"/>
      <c r="B44" s="102" t="s">
        <v>140</v>
      </c>
    </row>
    <row r="45" spans="1:2" ht="15" customHeight="1" x14ac:dyDescent="0.2">
      <c r="A45" s="103"/>
      <c r="B45" s="109" t="s">
        <v>191</v>
      </c>
    </row>
    <row r="46" spans="1:2" ht="15" customHeight="1" x14ac:dyDescent="0.2">
      <c r="A46" s="103"/>
      <c r="B46" s="102" t="s">
        <v>192</v>
      </c>
    </row>
    <row r="47" spans="1:2" ht="15" customHeight="1" x14ac:dyDescent="0.2">
      <c r="A47" s="103"/>
      <c r="B47" s="102" t="s">
        <v>139</v>
      </c>
    </row>
    <row r="48" spans="1:2" ht="15" customHeight="1" x14ac:dyDescent="0.2">
      <c r="A48" s="103"/>
      <c r="B48" s="102" t="s">
        <v>138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168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activeCell="E221" sqref="A1:E221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67" t="s">
        <v>662</v>
      </c>
      <c r="B1" s="167"/>
      <c r="C1" s="167"/>
      <c r="D1" s="14" t="s">
        <v>605</v>
      </c>
      <c r="E1" s="25">
        <v>2023</v>
      </c>
    </row>
    <row r="2" spans="1:5" s="16" customFormat="1" ht="18.95" customHeight="1" x14ac:dyDescent="0.25">
      <c r="A2" s="167" t="s">
        <v>610</v>
      </c>
      <c r="B2" s="167"/>
      <c r="C2" s="167"/>
      <c r="D2" s="14" t="s">
        <v>606</v>
      </c>
      <c r="E2" s="25" t="s">
        <v>608</v>
      </c>
    </row>
    <row r="3" spans="1:5" s="16" customFormat="1" ht="18.95" customHeight="1" x14ac:dyDescent="0.25">
      <c r="A3" s="167" t="s">
        <v>663</v>
      </c>
      <c r="B3" s="167"/>
      <c r="C3" s="167"/>
      <c r="D3" s="14" t="s">
        <v>607</v>
      </c>
      <c r="E3" s="25">
        <v>4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96" t="s">
        <v>567</v>
      </c>
      <c r="B6" s="47"/>
      <c r="C6" s="47"/>
      <c r="D6" s="47"/>
      <c r="E6" s="47"/>
    </row>
    <row r="7" spans="1:5" x14ac:dyDescent="0.2">
      <c r="A7" s="48" t="s">
        <v>144</v>
      </c>
      <c r="B7" s="48" t="s">
        <v>141</v>
      </c>
      <c r="C7" s="48" t="s">
        <v>142</v>
      </c>
      <c r="D7" s="48" t="s">
        <v>303</v>
      </c>
      <c r="E7" s="48"/>
    </row>
    <row r="8" spans="1:5" x14ac:dyDescent="0.2">
      <c r="A8" s="50">
        <v>4100</v>
      </c>
      <c r="B8" s="51" t="s">
        <v>304</v>
      </c>
      <c r="C8" s="55">
        <f>SUM(C9+C19+C25+C28+C34+C37+C46)</f>
        <v>1130579.6499999999</v>
      </c>
      <c r="D8" s="92"/>
      <c r="E8" s="49"/>
    </row>
    <row r="9" spans="1:5" x14ac:dyDescent="0.2">
      <c r="A9" s="50">
        <v>4110</v>
      </c>
      <c r="B9" s="51" t="s">
        <v>305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306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307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308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309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310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311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312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490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313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314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315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491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316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317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318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319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320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492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321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322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323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324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493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325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494</v>
      </c>
      <c r="C34" s="55">
        <f>SUM(C35:C36)</f>
        <v>43.15</v>
      </c>
      <c r="D34" s="92"/>
      <c r="E34" s="49"/>
    </row>
    <row r="35" spans="1:5" x14ac:dyDescent="0.2">
      <c r="A35" s="50">
        <v>4151</v>
      </c>
      <c r="B35" s="51" t="s">
        <v>494</v>
      </c>
      <c r="C35" s="55">
        <v>43.15</v>
      </c>
      <c r="D35" s="92"/>
      <c r="E35" s="49"/>
    </row>
    <row r="36" spans="1:5" ht="22.5" x14ac:dyDescent="0.2">
      <c r="A36" s="50">
        <v>4154</v>
      </c>
      <c r="B36" s="52" t="s">
        <v>495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496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326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327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328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329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330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497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331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332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600</v>
      </c>
      <c r="C46" s="55">
        <f>SUM(C47:C54)</f>
        <v>1130536.5</v>
      </c>
      <c r="D46" s="92"/>
      <c r="E46" s="49"/>
    </row>
    <row r="47" spans="1:5" x14ac:dyDescent="0.2">
      <c r="A47" s="50">
        <v>4171</v>
      </c>
      <c r="B47" s="53" t="s">
        <v>498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499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500</v>
      </c>
      <c r="C49" s="55">
        <v>1130536.5</v>
      </c>
      <c r="D49" s="92"/>
      <c r="E49" s="49"/>
    </row>
    <row r="50" spans="1:5" ht="22.5" x14ac:dyDescent="0.2">
      <c r="A50" s="50">
        <v>4174</v>
      </c>
      <c r="B50" s="52" t="s">
        <v>501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502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503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504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505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566</v>
      </c>
      <c r="B56" s="47"/>
      <c r="C56" s="47"/>
      <c r="D56" s="47"/>
      <c r="E56" s="47"/>
    </row>
    <row r="57" spans="1:5" x14ac:dyDescent="0.2">
      <c r="A57" s="48" t="s">
        <v>144</v>
      </c>
      <c r="B57" s="48" t="s">
        <v>141</v>
      </c>
      <c r="C57" s="48" t="s">
        <v>142</v>
      </c>
      <c r="D57" s="48" t="s">
        <v>303</v>
      </c>
      <c r="E57" s="48"/>
    </row>
    <row r="58" spans="1:5" ht="33.75" x14ac:dyDescent="0.2">
      <c r="A58" s="50">
        <v>4200</v>
      </c>
      <c r="B58" s="52" t="s">
        <v>506</v>
      </c>
      <c r="C58" s="55">
        <f>+C59+C65</f>
        <v>5699478.7800000003</v>
      </c>
      <c r="D58" s="92"/>
      <c r="E58" s="49"/>
    </row>
    <row r="59" spans="1:5" ht="22.5" x14ac:dyDescent="0.2">
      <c r="A59" s="50">
        <v>4210</v>
      </c>
      <c r="B59" s="52" t="s">
        <v>507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333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334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335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508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509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336</v>
      </c>
      <c r="C65" s="55">
        <f>SUM(C66:C69)</f>
        <v>5699478.7800000003</v>
      </c>
      <c r="D65" s="92"/>
      <c r="E65" s="49"/>
    </row>
    <row r="66" spans="1:5" x14ac:dyDescent="0.2">
      <c r="A66" s="50">
        <v>4221</v>
      </c>
      <c r="B66" s="51" t="s">
        <v>337</v>
      </c>
      <c r="C66" s="55">
        <v>5699478.7800000003</v>
      </c>
      <c r="D66" s="92"/>
      <c r="E66" s="49"/>
    </row>
    <row r="67" spans="1:5" x14ac:dyDescent="0.2">
      <c r="A67" s="50">
        <v>4223</v>
      </c>
      <c r="B67" s="51" t="s">
        <v>338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340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510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574</v>
      </c>
      <c r="B71" s="47"/>
      <c r="C71" s="47"/>
      <c r="D71" s="47"/>
      <c r="E71" s="47"/>
    </row>
    <row r="72" spans="1:5" x14ac:dyDescent="0.2">
      <c r="A72" s="48" t="s">
        <v>144</v>
      </c>
      <c r="B72" s="48" t="s">
        <v>141</v>
      </c>
      <c r="C72" s="48" t="s">
        <v>142</v>
      </c>
      <c r="D72" s="48" t="s">
        <v>145</v>
      </c>
      <c r="E72" s="48" t="s">
        <v>205</v>
      </c>
    </row>
    <row r="73" spans="1:5" x14ac:dyDescent="0.2">
      <c r="A73" s="54">
        <v>4300</v>
      </c>
      <c r="B73" s="51" t="s">
        <v>341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342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511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343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344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345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346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347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348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349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350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350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351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351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352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353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512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354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355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356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513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352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568</v>
      </c>
      <c r="B96" s="47"/>
      <c r="C96" s="47"/>
      <c r="D96" s="47"/>
      <c r="E96" s="47"/>
    </row>
    <row r="97" spans="1:5" x14ac:dyDescent="0.2">
      <c r="A97" s="48" t="s">
        <v>144</v>
      </c>
      <c r="B97" s="48" t="s">
        <v>141</v>
      </c>
      <c r="C97" s="48" t="s">
        <v>142</v>
      </c>
      <c r="D97" s="48" t="s">
        <v>357</v>
      </c>
      <c r="E97" s="48" t="s">
        <v>205</v>
      </c>
    </row>
    <row r="98" spans="1:5" x14ac:dyDescent="0.2">
      <c r="A98" s="54">
        <v>5000</v>
      </c>
      <c r="B98" s="51" t="s">
        <v>358</v>
      </c>
      <c r="C98" s="55">
        <f>C99+C127+C160+C170+C185+C214</f>
        <v>6686340.1199999992</v>
      </c>
      <c r="D98" s="57">
        <v>1</v>
      </c>
      <c r="E98" s="56"/>
    </row>
    <row r="99" spans="1:5" x14ac:dyDescent="0.2">
      <c r="A99" s="54">
        <v>5100</v>
      </c>
      <c r="B99" s="51" t="s">
        <v>359</v>
      </c>
      <c r="C99" s="55">
        <f>C100+C107+C117</f>
        <v>6614243.3099999996</v>
      </c>
      <c r="D99" s="57">
        <f>C99/$C$98</f>
        <v>0.98921729844637341</v>
      </c>
      <c r="E99" s="56"/>
    </row>
    <row r="100" spans="1:5" x14ac:dyDescent="0.2">
      <c r="A100" s="54">
        <v>5110</v>
      </c>
      <c r="B100" s="51" t="s">
        <v>360</v>
      </c>
      <c r="C100" s="55">
        <f>SUM(C101:C106)</f>
        <v>3573943.01</v>
      </c>
      <c r="D100" s="57">
        <f t="shared" ref="D100:D163" si="0">C100/$C$98</f>
        <v>0.53451409079680501</v>
      </c>
      <c r="E100" s="56"/>
    </row>
    <row r="101" spans="1:5" x14ac:dyDescent="0.2">
      <c r="A101" s="54">
        <v>5111</v>
      </c>
      <c r="B101" s="51" t="s">
        <v>361</v>
      </c>
      <c r="C101" s="55">
        <v>2624621.46</v>
      </c>
      <c r="D101" s="57">
        <f t="shared" si="0"/>
        <v>0.39253484161676183</v>
      </c>
      <c r="E101" s="56"/>
    </row>
    <row r="102" spans="1:5" x14ac:dyDescent="0.2">
      <c r="A102" s="54">
        <v>5112</v>
      </c>
      <c r="B102" s="51" t="s">
        <v>362</v>
      </c>
      <c r="C102" s="55">
        <v>39854</v>
      </c>
      <c r="D102" s="57">
        <f t="shared" si="0"/>
        <v>5.9605104264423819E-3</v>
      </c>
      <c r="E102" s="56"/>
    </row>
    <row r="103" spans="1:5" x14ac:dyDescent="0.2">
      <c r="A103" s="54">
        <v>5113</v>
      </c>
      <c r="B103" s="51" t="s">
        <v>363</v>
      </c>
      <c r="C103" s="55">
        <v>485538.46</v>
      </c>
      <c r="D103" s="57">
        <f t="shared" si="0"/>
        <v>7.2616476470837993E-2</v>
      </c>
      <c r="E103" s="56"/>
    </row>
    <row r="104" spans="1:5" x14ac:dyDescent="0.2">
      <c r="A104" s="54">
        <v>5114</v>
      </c>
      <c r="B104" s="51" t="s">
        <v>364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365</v>
      </c>
      <c r="C105" s="55">
        <v>423929.09</v>
      </c>
      <c r="D105" s="57">
        <f t="shared" si="0"/>
        <v>6.3402262282762856E-2</v>
      </c>
      <c r="E105" s="56"/>
    </row>
    <row r="106" spans="1:5" x14ac:dyDescent="0.2">
      <c r="A106" s="54">
        <v>5116</v>
      </c>
      <c r="B106" s="51" t="s">
        <v>366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367</v>
      </c>
      <c r="C107" s="55">
        <f>SUM(C108:C116)</f>
        <v>1192164.6000000001</v>
      </c>
      <c r="D107" s="57">
        <f t="shared" si="0"/>
        <v>0.17829852783498548</v>
      </c>
      <c r="E107" s="56"/>
    </row>
    <row r="108" spans="1:5" x14ac:dyDescent="0.2">
      <c r="A108" s="54">
        <v>5121</v>
      </c>
      <c r="B108" s="51" t="s">
        <v>368</v>
      </c>
      <c r="C108" s="55">
        <v>155528.01</v>
      </c>
      <c r="D108" s="57">
        <f t="shared" si="0"/>
        <v>2.3260559171195742E-2</v>
      </c>
      <c r="E108" s="56"/>
    </row>
    <row r="109" spans="1:5" x14ac:dyDescent="0.2">
      <c r="A109" s="54">
        <v>5122</v>
      </c>
      <c r="B109" s="51" t="s">
        <v>369</v>
      </c>
      <c r="C109" s="55">
        <v>293</v>
      </c>
      <c r="D109" s="57">
        <f t="shared" si="0"/>
        <v>4.3820684371646956E-5</v>
      </c>
      <c r="E109" s="56"/>
    </row>
    <row r="110" spans="1:5" x14ac:dyDescent="0.2">
      <c r="A110" s="54">
        <v>5123</v>
      </c>
      <c r="B110" s="51" t="s">
        <v>370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371</v>
      </c>
      <c r="C111" s="55">
        <v>165771.92000000001</v>
      </c>
      <c r="D111" s="57">
        <f t="shared" si="0"/>
        <v>2.479262451877785E-2</v>
      </c>
      <c r="E111" s="56"/>
    </row>
    <row r="112" spans="1:5" x14ac:dyDescent="0.2">
      <c r="A112" s="54">
        <v>5125</v>
      </c>
      <c r="B112" s="51" t="s">
        <v>372</v>
      </c>
      <c r="C112" s="55">
        <v>40261</v>
      </c>
      <c r="D112" s="57">
        <f t="shared" si="0"/>
        <v>6.0213807968835433E-3</v>
      </c>
      <c r="E112" s="56"/>
    </row>
    <row r="113" spans="1:5" x14ac:dyDescent="0.2">
      <c r="A113" s="54">
        <v>5126</v>
      </c>
      <c r="B113" s="51" t="s">
        <v>373</v>
      </c>
      <c r="C113" s="55">
        <v>619608.92000000004</v>
      </c>
      <c r="D113" s="57">
        <f t="shared" si="0"/>
        <v>9.266787343746434E-2</v>
      </c>
      <c r="E113" s="56"/>
    </row>
    <row r="114" spans="1:5" x14ac:dyDescent="0.2">
      <c r="A114" s="54">
        <v>5127</v>
      </c>
      <c r="B114" s="51" t="s">
        <v>374</v>
      </c>
      <c r="C114" s="55">
        <v>110598.92</v>
      </c>
      <c r="D114" s="57">
        <f t="shared" si="0"/>
        <v>1.654102513708202E-2</v>
      </c>
      <c r="E114" s="56"/>
    </row>
    <row r="115" spans="1:5" x14ac:dyDescent="0.2">
      <c r="A115" s="54">
        <v>5128</v>
      </c>
      <c r="B115" s="51" t="s">
        <v>375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376</v>
      </c>
      <c r="C116" s="55">
        <v>100102.83</v>
      </c>
      <c r="D116" s="57">
        <f t="shared" si="0"/>
        <v>1.4971244089210349E-2</v>
      </c>
      <c r="E116" s="56"/>
    </row>
    <row r="117" spans="1:5" x14ac:dyDescent="0.2">
      <c r="A117" s="54">
        <v>5130</v>
      </c>
      <c r="B117" s="51" t="s">
        <v>377</v>
      </c>
      <c r="C117" s="55">
        <f>SUM(C118:C126)</f>
        <v>1848135.7000000002</v>
      </c>
      <c r="D117" s="57">
        <f t="shared" si="0"/>
        <v>0.276404679814583</v>
      </c>
      <c r="E117" s="56"/>
    </row>
    <row r="118" spans="1:5" x14ac:dyDescent="0.2">
      <c r="A118" s="54">
        <v>5131</v>
      </c>
      <c r="B118" s="51" t="s">
        <v>378</v>
      </c>
      <c r="C118" s="55">
        <v>336968</v>
      </c>
      <c r="D118" s="57">
        <f t="shared" si="0"/>
        <v>5.0396479083089189E-2</v>
      </c>
      <c r="E118" s="56"/>
    </row>
    <row r="119" spans="1:5" x14ac:dyDescent="0.2">
      <c r="A119" s="54">
        <v>5132</v>
      </c>
      <c r="B119" s="51" t="s">
        <v>379</v>
      </c>
      <c r="C119" s="55">
        <v>17936.36</v>
      </c>
      <c r="D119" s="57">
        <f t="shared" si="0"/>
        <v>2.682537782717521E-3</v>
      </c>
      <c r="E119" s="56"/>
    </row>
    <row r="120" spans="1:5" x14ac:dyDescent="0.2">
      <c r="A120" s="54">
        <v>5133</v>
      </c>
      <c r="B120" s="51" t="s">
        <v>380</v>
      </c>
      <c r="C120" s="55">
        <v>673668.88</v>
      </c>
      <c r="D120" s="57">
        <f t="shared" si="0"/>
        <v>0.10075300805966181</v>
      </c>
      <c r="E120" s="56"/>
    </row>
    <row r="121" spans="1:5" x14ac:dyDescent="0.2">
      <c r="A121" s="54">
        <v>5134</v>
      </c>
      <c r="B121" s="51" t="s">
        <v>381</v>
      </c>
      <c r="C121" s="55">
        <v>21112.95</v>
      </c>
      <c r="D121" s="57">
        <f t="shared" si="0"/>
        <v>3.1576242938715481E-3</v>
      </c>
      <c r="E121" s="56"/>
    </row>
    <row r="122" spans="1:5" x14ac:dyDescent="0.2">
      <c r="A122" s="54">
        <v>5135</v>
      </c>
      <c r="B122" s="51" t="s">
        <v>382</v>
      </c>
      <c r="C122" s="55">
        <v>133474.12</v>
      </c>
      <c r="D122" s="57">
        <f t="shared" si="0"/>
        <v>1.9962209161444814E-2</v>
      </c>
      <c r="E122" s="56"/>
    </row>
    <row r="123" spans="1:5" x14ac:dyDescent="0.2">
      <c r="A123" s="54">
        <v>5136</v>
      </c>
      <c r="B123" s="51" t="s">
        <v>383</v>
      </c>
      <c r="C123" s="55">
        <v>9317</v>
      </c>
      <c r="D123" s="57">
        <f t="shared" si="0"/>
        <v>1.3934379395584803E-3</v>
      </c>
      <c r="E123" s="56"/>
    </row>
    <row r="124" spans="1:5" x14ac:dyDescent="0.2">
      <c r="A124" s="54">
        <v>5137</v>
      </c>
      <c r="B124" s="51" t="s">
        <v>384</v>
      </c>
      <c r="C124" s="55">
        <v>64368.87</v>
      </c>
      <c r="D124" s="57">
        <f t="shared" si="0"/>
        <v>9.6269212820122001E-3</v>
      </c>
      <c r="E124" s="56"/>
    </row>
    <row r="125" spans="1:5" x14ac:dyDescent="0.2">
      <c r="A125" s="54">
        <v>5138</v>
      </c>
      <c r="B125" s="51" t="s">
        <v>385</v>
      </c>
      <c r="C125" s="55">
        <v>512867.39</v>
      </c>
      <c r="D125" s="57">
        <f t="shared" si="0"/>
        <v>7.670375434027428E-2</v>
      </c>
      <c r="E125" s="56"/>
    </row>
    <row r="126" spans="1:5" x14ac:dyDescent="0.2">
      <c r="A126" s="54">
        <v>5139</v>
      </c>
      <c r="B126" s="51" t="s">
        <v>386</v>
      </c>
      <c r="C126" s="55">
        <v>78422.13</v>
      </c>
      <c r="D126" s="57">
        <f t="shared" si="0"/>
        <v>1.1728707871953127E-2</v>
      </c>
      <c r="E126" s="56"/>
    </row>
    <row r="127" spans="1:5" x14ac:dyDescent="0.2">
      <c r="A127" s="54">
        <v>5200</v>
      </c>
      <c r="B127" s="51" t="s">
        <v>387</v>
      </c>
      <c r="C127" s="55">
        <f>C128+C131+C134+C137+C142+C146+C149+C151+C157</f>
        <v>13500</v>
      </c>
      <c r="D127" s="57">
        <f t="shared" si="0"/>
        <v>2.019041771389877E-3</v>
      </c>
      <c r="E127" s="56"/>
    </row>
    <row r="128" spans="1:5" x14ac:dyDescent="0.2">
      <c r="A128" s="54">
        <v>5210</v>
      </c>
      <c r="B128" s="51" t="s">
        <v>388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389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390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391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392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393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338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394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395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339</v>
      </c>
      <c r="C137" s="55">
        <f>SUM(C138:C141)</f>
        <v>13500</v>
      </c>
      <c r="D137" s="57">
        <f t="shared" si="0"/>
        <v>2.019041771389877E-3</v>
      </c>
      <c r="E137" s="56"/>
    </row>
    <row r="138" spans="1:5" x14ac:dyDescent="0.2">
      <c r="A138" s="54">
        <v>5241</v>
      </c>
      <c r="B138" s="51" t="s">
        <v>396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397</v>
      </c>
      <c r="C139" s="55">
        <v>13500</v>
      </c>
      <c r="D139" s="57">
        <f t="shared" si="0"/>
        <v>2.019041771389877E-3</v>
      </c>
      <c r="E139" s="56"/>
    </row>
    <row r="140" spans="1:5" x14ac:dyDescent="0.2">
      <c r="A140" s="54">
        <v>5243</v>
      </c>
      <c r="B140" s="51" t="s">
        <v>398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399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340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400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401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402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403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404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405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406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407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408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409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410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411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412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413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414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415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416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417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333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418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419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334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420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421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335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422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423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424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425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426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427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428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429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430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431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432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433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434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434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435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436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437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438</v>
      </c>
      <c r="C185" s="55">
        <f>C186+C195+C198+C204</f>
        <v>58596.81</v>
      </c>
      <c r="D185" s="57">
        <f t="shared" si="1"/>
        <v>8.7636597822367442E-3</v>
      </c>
      <c r="E185" s="56"/>
    </row>
    <row r="186" spans="1:5" x14ac:dyDescent="0.2">
      <c r="A186" s="54">
        <v>5510</v>
      </c>
      <c r="B186" s="51" t="s">
        <v>439</v>
      </c>
      <c r="C186" s="55">
        <f>SUM(C187:C194)</f>
        <v>58596.81</v>
      </c>
      <c r="D186" s="57">
        <f t="shared" si="1"/>
        <v>8.7636597822367442E-3</v>
      </c>
      <c r="E186" s="56"/>
    </row>
    <row r="187" spans="1:5" x14ac:dyDescent="0.2">
      <c r="A187" s="54">
        <v>5511</v>
      </c>
      <c r="B187" s="51" t="s">
        <v>440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441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442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443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444</v>
      </c>
      <c r="C191" s="55">
        <v>55646.74</v>
      </c>
      <c r="D191" s="57">
        <f t="shared" si="1"/>
        <v>8.3224512964201417E-3</v>
      </c>
      <c r="E191" s="56"/>
    </row>
    <row r="192" spans="1:5" x14ac:dyDescent="0.2">
      <c r="A192" s="54">
        <v>5516</v>
      </c>
      <c r="B192" s="51" t="s">
        <v>445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446</v>
      </c>
      <c r="C193" s="55">
        <v>2950.07</v>
      </c>
      <c r="D193" s="57">
        <f t="shared" si="1"/>
        <v>4.4120848581660256E-4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447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448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449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450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451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452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453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454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455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456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457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514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355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461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515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462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463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464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625</v>
      </c>
    </row>
    <row r="219" spans="1:5" x14ac:dyDescent="0.2">
      <c r="B219" s="20" t="s">
        <v>664</v>
      </c>
      <c r="C219" s="20" t="s">
        <v>665</v>
      </c>
    </row>
    <row r="221" spans="1:5" x14ac:dyDescent="0.2">
      <c r="B221" s="20" t="s">
        <v>666</v>
      </c>
      <c r="C221" s="20" t="s">
        <v>667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25" right="0.25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188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569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146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570</v>
      </c>
      <c r="B9" s="104" t="s">
        <v>148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572</v>
      </c>
      <c r="B12" s="104" t="s">
        <v>148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573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E32" sqref="A1:E32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1" t="s">
        <v>662</v>
      </c>
      <c r="B1" s="171"/>
      <c r="C1" s="171"/>
      <c r="D1" s="27" t="s">
        <v>605</v>
      </c>
      <c r="E1" s="28">
        <v>2023</v>
      </c>
    </row>
    <row r="2" spans="1:5" ht="18.95" customHeight="1" x14ac:dyDescent="0.2">
      <c r="A2" s="171" t="s">
        <v>611</v>
      </c>
      <c r="B2" s="171"/>
      <c r="C2" s="171"/>
      <c r="D2" s="27" t="s">
        <v>606</v>
      </c>
      <c r="E2" s="28" t="s">
        <v>608</v>
      </c>
    </row>
    <row r="3" spans="1:5" ht="18.95" customHeight="1" x14ac:dyDescent="0.2">
      <c r="A3" s="171" t="s">
        <v>663</v>
      </c>
      <c r="B3" s="171"/>
      <c r="C3" s="171"/>
      <c r="D3" s="27" t="s">
        <v>607</v>
      </c>
      <c r="E3" s="28">
        <v>4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172</v>
      </c>
      <c r="B6" s="31"/>
      <c r="C6" s="31"/>
      <c r="D6" s="31"/>
      <c r="E6" s="31"/>
    </row>
    <row r="7" spans="1: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x14ac:dyDescent="0.2">
      <c r="A8" s="33">
        <v>3110</v>
      </c>
      <c r="B8" s="29" t="s">
        <v>334</v>
      </c>
      <c r="C8" s="34">
        <v>167878.29</v>
      </c>
    </row>
    <row r="9" spans="1:5" x14ac:dyDescent="0.2">
      <c r="A9" s="33">
        <v>3120</v>
      </c>
      <c r="B9" s="29" t="s">
        <v>465</v>
      </c>
      <c r="C9" s="34">
        <v>0</v>
      </c>
    </row>
    <row r="10" spans="1:5" x14ac:dyDescent="0.2">
      <c r="A10" s="33">
        <v>3130</v>
      </c>
      <c r="B10" s="29" t="s">
        <v>466</v>
      </c>
      <c r="C10" s="34">
        <v>0</v>
      </c>
    </row>
    <row r="12" spans="1:5" x14ac:dyDescent="0.2">
      <c r="A12" s="31" t="s">
        <v>174</v>
      </c>
      <c r="B12" s="31"/>
      <c r="C12" s="31"/>
      <c r="D12" s="31"/>
      <c r="E12" s="31"/>
    </row>
    <row r="13" spans="1:5" x14ac:dyDescent="0.2">
      <c r="A13" s="32" t="s">
        <v>144</v>
      </c>
      <c r="B13" s="32" t="s">
        <v>141</v>
      </c>
      <c r="C13" s="32" t="s">
        <v>142</v>
      </c>
      <c r="D13" s="32" t="s">
        <v>467</v>
      </c>
      <c r="E13" s="32"/>
    </row>
    <row r="14" spans="1:5" x14ac:dyDescent="0.2">
      <c r="A14" s="33">
        <v>3210</v>
      </c>
      <c r="B14" s="29" t="s">
        <v>468</v>
      </c>
      <c r="C14" s="34">
        <v>143718.31</v>
      </c>
    </row>
    <row r="15" spans="1:5" x14ac:dyDescent="0.2">
      <c r="A15" s="33">
        <v>3220</v>
      </c>
      <c r="B15" s="29" t="s">
        <v>469</v>
      </c>
      <c r="C15" s="34">
        <v>479586.07</v>
      </c>
    </row>
    <row r="16" spans="1:5" x14ac:dyDescent="0.2">
      <c r="A16" s="33">
        <v>3230</v>
      </c>
      <c r="B16" s="29" t="s">
        <v>470</v>
      </c>
      <c r="C16" s="34">
        <f>SUM(C17:C20)</f>
        <v>0</v>
      </c>
    </row>
    <row r="17" spans="1:3" x14ac:dyDescent="0.2">
      <c r="A17" s="33">
        <v>3231</v>
      </c>
      <c r="B17" s="29" t="s">
        <v>471</v>
      </c>
      <c r="C17" s="34">
        <v>0</v>
      </c>
    </row>
    <row r="18" spans="1:3" x14ac:dyDescent="0.2">
      <c r="A18" s="33">
        <v>3232</v>
      </c>
      <c r="B18" s="29" t="s">
        <v>472</v>
      </c>
      <c r="C18" s="34">
        <v>0</v>
      </c>
    </row>
    <row r="19" spans="1:3" x14ac:dyDescent="0.2">
      <c r="A19" s="33">
        <v>3233</v>
      </c>
      <c r="B19" s="29" t="s">
        <v>473</v>
      </c>
      <c r="C19" s="34">
        <v>0</v>
      </c>
    </row>
    <row r="20" spans="1:3" x14ac:dyDescent="0.2">
      <c r="A20" s="33">
        <v>3239</v>
      </c>
      <c r="B20" s="29" t="s">
        <v>474</v>
      </c>
      <c r="C20" s="34">
        <v>0</v>
      </c>
    </row>
    <row r="21" spans="1:3" x14ac:dyDescent="0.2">
      <c r="A21" s="33">
        <v>3240</v>
      </c>
      <c r="B21" s="29" t="s">
        <v>475</v>
      </c>
      <c r="C21" s="34">
        <f>SUM(C22:C24)</f>
        <v>0</v>
      </c>
    </row>
    <row r="22" spans="1:3" x14ac:dyDescent="0.2">
      <c r="A22" s="33">
        <v>3241</v>
      </c>
      <c r="B22" s="29" t="s">
        <v>476</v>
      </c>
      <c r="C22" s="34">
        <v>0</v>
      </c>
    </row>
    <row r="23" spans="1:3" x14ac:dyDescent="0.2">
      <c r="A23" s="33">
        <v>3242</v>
      </c>
      <c r="B23" s="29" t="s">
        <v>477</v>
      </c>
      <c r="C23" s="34">
        <v>0</v>
      </c>
    </row>
    <row r="24" spans="1:3" x14ac:dyDescent="0.2">
      <c r="A24" s="33">
        <v>3243</v>
      </c>
      <c r="B24" s="29" t="s">
        <v>478</v>
      </c>
      <c r="C24" s="34">
        <v>0</v>
      </c>
    </row>
    <row r="25" spans="1:3" x14ac:dyDescent="0.2">
      <c r="A25" s="33">
        <v>3250</v>
      </c>
      <c r="B25" s="29" t="s">
        <v>479</v>
      </c>
      <c r="C25" s="34">
        <f>SUM(C26:C27)</f>
        <v>0</v>
      </c>
    </row>
    <row r="26" spans="1:3" x14ac:dyDescent="0.2">
      <c r="A26" s="33">
        <v>3251</v>
      </c>
      <c r="B26" s="29" t="s">
        <v>480</v>
      </c>
      <c r="C26" s="34">
        <v>0</v>
      </c>
    </row>
    <row r="27" spans="1:3" x14ac:dyDescent="0.2">
      <c r="A27" s="33">
        <v>3252</v>
      </c>
      <c r="B27" s="29" t="s">
        <v>481</v>
      </c>
      <c r="C27" s="34">
        <v>0</v>
      </c>
    </row>
    <row r="29" spans="1:3" x14ac:dyDescent="0.2">
      <c r="B29" s="29" t="s">
        <v>625</v>
      </c>
    </row>
    <row r="30" spans="1:3" x14ac:dyDescent="0.2">
      <c r="B30" s="29" t="s">
        <v>664</v>
      </c>
      <c r="C30" s="29" t="s">
        <v>665</v>
      </c>
    </row>
    <row r="32" spans="1:3" x14ac:dyDescent="0.2">
      <c r="B32" s="29" t="s">
        <v>666</v>
      </c>
      <c r="C32" s="29" t="s">
        <v>667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173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6"/>
  <sheetViews>
    <sheetView workbookViewId="0">
      <selection activeCell="E126" sqref="A1:E126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1" t="s">
        <v>662</v>
      </c>
      <c r="B1" s="171"/>
      <c r="C1" s="171"/>
      <c r="D1" s="27" t="s">
        <v>605</v>
      </c>
      <c r="E1" s="28">
        <v>2023</v>
      </c>
    </row>
    <row r="2" spans="1:5" s="35" customFormat="1" ht="18.95" customHeight="1" x14ac:dyDescent="0.25">
      <c r="A2" s="171" t="s">
        <v>612</v>
      </c>
      <c r="B2" s="171"/>
      <c r="C2" s="171"/>
      <c r="D2" s="27" t="s">
        <v>606</v>
      </c>
      <c r="E2" s="28" t="s">
        <v>608</v>
      </c>
    </row>
    <row r="3" spans="1:5" s="35" customFormat="1" ht="18.95" customHeight="1" x14ac:dyDescent="0.25">
      <c r="A3" s="171" t="s">
        <v>663</v>
      </c>
      <c r="B3" s="171"/>
      <c r="C3" s="171"/>
      <c r="D3" s="27" t="s">
        <v>607</v>
      </c>
      <c r="E3" s="28">
        <v>4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175</v>
      </c>
      <c r="B6" s="31"/>
      <c r="C6" s="31"/>
      <c r="D6" s="31"/>
      <c r="E6" s="31"/>
    </row>
    <row r="7" spans="1:5" x14ac:dyDescent="0.2">
      <c r="A7" s="32" t="s">
        <v>144</v>
      </c>
      <c r="B7" s="32" t="s">
        <v>649</v>
      </c>
      <c r="C7" s="129">
        <v>2023</v>
      </c>
      <c r="D7" s="129">
        <v>2022</v>
      </c>
      <c r="E7" s="32"/>
    </row>
    <row r="8" spans="1:5" x14ac:dyDescent="0.2">
      <c r="A8" s="33">
        <v>1111</v>
      </c>
      <c r="B8" s="29" t="s">
        <v>482</v>
      </c>
      <c r="C8" s="34">
        <v>0</v>
      </c>
      <c r="D8" s="34">
        <v>0</v>
      </c>
    </row>
    <row r="9" spans="1:5" x14ac:dyDescent="0.2">
      <c r="A9" s="33">
        <v>1112</v>
      </c>
      <c r="B9" s="29" t="s">
        <v>483</v>
      </c>
      <c r="C9" s="34">
        <v>454945.36</v>
      </c>
      <c r="D9" s="34">
        <v>0</v>
      </c>
    </row>
    <row r="10" spans="1:5" x14ac:dyDescent="0.2">
      <c r="A10" s="33">
        <v>1113</v>
      </c>
      <c r="B10" s="29" t="s">
        <v>484</v>
      </c>
      <c r="C10" s="34">
        <v>0</v>
      </c>
      <c r="D10" s="34">
        <v>323147.17</v>
      </c>
    </row>
    <row r="11" spans="1:5" x14ac:dyDescent="0.2">
      <c r="A11" s="33">
        <v>1114</v>
      </c>
      <c r="B11" s="29" t="s">
        <v>195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485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486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627</v>
      </c>
      <c r="C15" s="135">
        <f>SUM(C8:C14)</f>
        <v>454945.36</v>
      </c>
      <c r="D15" s="135">
        <f>SUM(D8:D14)</f>
        <v>323147.17</v>
      </c>
    </row>
    <row r="18" spans="1:5" x14ac:dyDescent="0.2">
      <c r="A18" s="31" t="s">
        <v>176</v>
      </c>
      <c r="B18" s="31"/>
      <c r="C18" s="31"/>
      <c r="D18" s="31"/>
      <c r="E18" s="130"/>
    </row>
    <row r="19" spans="1:5" x14ac:dyDescent="0.2">
      <c r="A19" s="32" t="s">
        <v>144</v>
      </c>
      <c r="B19" s="32" t="s">
        <v>649</v>
      </c>
      <c r="C19" s="144" t="s">
        <v>648</v>
      </c>
      <c r="D19" s="144" t="s">
        <v>179</v>
      </c>
      <c r="E19" s="130"/>
    </row>
    <row r="20" spans="1:5" x14ac:dyDescent="0.2">
      <c r="A20" s="133">
        <v>1230</v>
      </c>
      <c r="B20" s="134" t="s">
        <v>228</v>
      </c>
      <c r="C20" s="135">
        <f>SUM(C21:C27)</f>
        <v>0</v>
      </c>
      <c r="D20" s="135">
        <f>SUM(D21:D27)</f>
        <v>0</v>
      </c>
      <c r="E20" s="130"/>
    </row>
    <row r="21" spans="1:5" x14ac:dyDescent="0.2">
      <c r="A21" s="33">
        <v>1231</v>
      </c>
      <c r="B21" s="29" t="s">
        <v>229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230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231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232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233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234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235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236</v>
      </c>
      <c r="C28" s="135">
        <f>SUM(C29:C36)</f>
        <v>46869.49</v>
      </c>
      <c r="D28" s="135">
        <f>SUM(D29:D36)</f>
        <v>46869.49</v>
      </c>
      <c r="E28" s="130"/>
    </row>
    <row r="29" spans="1:5" x14ac:dyDescent="0.2">
      <c r="A29" s="33">
        <v>1241</v>
      </c>
      <c r="B29" s="29" t="s">
        <v>237</v>
      </c>
      <c r="C29" s="34">
        <v>29266.17</v>
      </c>
      <c r="D29" s="132">
        <v>29266.17</v>
      </c>
      <c r="E29" s="130"/>
    </row>
    <row r="30" spans="1:5" x14ac:dyDescent="0.2">
      <c r="A30" s="33">
        <v>1242</v>
      </c>
      <c r="B30" s="29" t="s">
        <v>238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239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240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241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242</v>
      </c>
      <c r="C34" s="34">
        <v>17603.32</v>
      </c>
      <c r="D34" s="132">
        <v>17603.32</v>
      </c>
    </row>
    <row r="35" spans="1:5" x14ac:dyDescent="0.2">
      <c r="A35" s="33">
        <v>1247</v>
      </c>
      <c r="B35" s="29" t="s">
        <v>243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246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247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248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249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250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251</v>
      </c>
      <c r="C42" s="34">
        <v>0</v>
      </c>
      <c r="D42" s="132">
        <v>0</v>
      </c>
    </row>
    <row r="43" spans="1:5" x14ac:dyDescent="0.2">
      <c r="B43" s="136" t="s">
        <v>628</v>
      </c>
      <c r="C43" s="135">
        <f>C20+C28+C37</f>
        <v>46869.49</v>
      </c>
      <c r="D43" s="135">
        <f>D20+D28+D37</f>
        <v>46869.49</v>
      </c>
    </row>
    <row r="44" spans="1:5" s="130" customFormat="1" x14ac:dyDescent="0.2"/>
    <row r="45" spans="1:5" x14ac:dyDescent="0.2">
      <c r="A45" s="31" t="s">
        <v>184</v>
      </c>
      <c r="B45" s="31"/>
      <c r="C45" s="31"/>
      <c r="D45" s="31"/>
      <c r="E45" s="31"/>
    </row>
    <row r="46" spans="1:5" x14ac:dyDescent="0.2">
      <c r="A46" s="32" t="s">
        <v>144</v>
      </c>
      <c r="B46" s="32" t="s">
        <v>649</v>
      </c>
      <c r="C46" s="129">
        <v>2023</v>
      </c>
      <c r="D46" s="129">
        <v>2022</v>
      </c>
      <c r="E46" s="32"/>
    </row>
    <row r="47" spans="1:5" s="130" customFormat="1" x14ac:dyDescent="0.2">
      <c r="A47" s="133">
        <v>3210</v>
      </c>
      <c r="B47" s="134" t="s">
        <v>629</v>
      </c>
      <c r="C47" s="135">
        <v>143718.31</v>
      </c>
      <c r="D47" s="135">
        <v>0</v>
      </c>
    </row>
    <row r="48" spans="1:5" x14ac:dyDescent="0.2">
      <c r="A48" s="131"/>
      <c r="B48" s="136" t="s">
        <v>617</v>
      </c>
      <c r="C48" s="135">
        <f>C51+C63+C91+C94+C49</f>
        <v>58596.81</v>
      </c>
      <c r="D48" s="135">
        <f>D51+D63+D91+D94+D49</f>
        <v>62588.72</v>
      </c>
    </row>
    <row r="49" spans="1:4" s="130" customFormat="1" x14ac:dyDescent="0.2">
      <c r="A49" s="153">
        <v>5100</v>
      </c>
      <c r="B49" s="154" t="s">
        <v>359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650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424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618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426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619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429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620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432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621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621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622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436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437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438</v>
      </c>
      <c r="C63" s="135">
        <f>C64+C73+C76+C82</f>
        <v>58596.81</v>
      </c>
      <c r="D63" s="135">
        <f>D64+D73+D76+D82</f>
        <v>62588.72</v>
      </c>
    </row>
    <row r="64" spans="1:4" x14ac:dyDescent="0.2">
      <c r="A64" s="33">
        <v>5510</v>
      </c>
      <c r="B64" s="29" t="s">
        <v>439</v>
      </c>
      <c r="C64" s="34">
        <f>SUM(C65:C72)</f>
        <v>58596.81</v>
      </c>
      <c r="D64" s="34">
        <f>SUM(D65:D72)</f>
        <v>62588.72</v>
      </c>
    </row>
    <row r="65" spans="1:4" x14ac:dyDescent="0.2">
      <c r="A65" s="33">
        <v>5511</v>
      </c>
      <c r="B65" s="29" t="s">
        <v>440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441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442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443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444</v>
      </c>
      <c r="C69" s="34">
        <v>55646.74</v>
      </c>
      <c r="D69" s="34">
        <v>59344.63</v>
      </c>
    </row>
    <row r="70" spans="1:4" x14ac:dyDescent="0.2">
      <c r="A70" s="33">
        <v>5516</v>
      </c>
      <c r="B70" s="29" t="s">
        <v>445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446</v>
      </c>
      <c r="C71" s="34">
        <v>2950.07</v>
      </c>
      <c r="D71" s="34">
        <v>3244.09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447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448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449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450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451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452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453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454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455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456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457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459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355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461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462</v>
      </c>
      <c r="C90" s="34">
        <v>0</v>
      </c>
      <c r="D90" s="34">
        <v>0</v>
      </c>
    </row>
    <row r="91" spans="1:4" x14ac:dyDescent="0.2">
      <c r="A91" s="133">
        <v>5600</v>
      </c>
      <c r="B91" s="134" t="s">
        <v>79</v>
      </c>
      <c r="C91" s="135">
        <f>C92</f>
        <v>0</v>
      </c>
      <c r="D91" s="135">
        <f>D92</f>
        <v>0</v>
      </c>
    </row>
    <row r="92" spans="1:4" x14ac:dyDescent="0.2">
      <c r="A92" s="33">
        <v>5610</v>
      </c>
      <c r="B92" s="29" t="s">
        <v>463</v>
      </c>
      <c r="C92" s="34">
        <f>C93</f>
        <v>0</v>
      </c>
      <c r="D92" s="34">
        <f>D93</f>
        <v>0</v>
      </c>
    </row>
    <row r="93" spans="1:4" x14ac:dyDescent="0.2">
      <c r="A93" s="33">
        <v>5611</v>
      </c>
      <c r="B93" s="29" t="s">
        <v>464</v>
      </c>
      <c r="C93" s="34">
        <v>0</v>
      </c>
      <c r="D93" s="34">
        <v>0</v>
      </c>
    </row>
    <row r="94" spans="1:4" x14ac:dyDescent="0.2">
      <c r="A94" s="133">
        <v>2110</v>
      </c>
      <c r="B94" s="139" t="s">
        <v>630</v>
      </c>
      <c r="C94" s="135">
        <f>SUM(C95:C99)</f>
        <v>0</v>
      </c>
      <c r="D94" s="135">
        <f>SUM(D95:D99)</f>
        <v>0</v>
      </c>
    </row>
    <row r="95" spans="1:4" x14ac:dyDescent="0.2">
      <c r="A95" s="131">
        <v>2111</v>
      </c>
      <c r="B95" s="130" t="s">
        <v>631</v>
      </c>
      <c r="C95" s="132">
        <v>0</v>
      </c>
      <c r="D95" s="132">
        <v>0</v>
      </c>
    </row>
    <row r="96" spans="1:4" x14ac:dyDescent="0.2">
      <c r="A96" s="131">
        <v>2112</v>
      </c>
      <c r="B96" s="130" t="s">
        <v>632</v>
      </c>
      <c r="C96" s="132">
        <v>0</v>
      </c>
      <c r="D96" s="132">
        <v>0</v>
      </c>
    </row>
    <row r="97" spans="1:4" x14ac:dyDescent="0.2">
      <c r="A97" s="131">
        <v>2112</v>
      </c>
      <c r="B97" s="130" t="s">
        <v>633</v>
      </c>
      <c r="C97" s="132">
        <v>0</v>
      </c>
      <c r="D97" s="132">
        <v>0</v>
      </c>
    </row>
    <row r="98" spans="1:4" x14ac:dyDescent="0.2">
      <c r="A98" s="131">
        <v>2115</v>
      </c>
      <c r="B98" s="130" t="s">
        <v>634</v>
      </c>
      <c r="C98" s="132">
        <v>0</v>
      </c>
      <c r="D98" s="132">
        <v>0</v>
      </c>
    </row>
    <row r="99" spans="1:4" x14ac:dyDescent="0.2">
      <c r="A99" s="131">
        <v>2114</v>
      </c>
      <c r="B99" s="130" t="s">
        <v>635</v>
      </c>
      <c r="C99" s="132">
        <v>0</v>
      </c>
      <c r="D99" s="132">
        <v>0</v>
      </c>
    </row>
    <row r="100" spans="1:4" x14ac:dyDescent="0.2">
      <c r="A100" s="131"/>
      <c r="B100" s="136" t="s">
        <v>636</v>
      </c>
      <c r="C100" s="135">
        <f>+C101</f>
        <v>0</v>
      </c>
      <c r="D100" s="135">
        <f>+D101</f>
        <v>0</v>
      </c>
    </row>
    <row r="101" spans="1:4" s="130" customFormat="1" x14ac:dyDescent="0.2">
      <c r="A101" s="153">
        <v>3100</v>
      </c>
      <c r="B101" s="159" t="s">
        <v>651</v>
      </c>
      <c r="C101" s="160">
        <f>SUM(C102:C105)</f>
        <v>0</v>
      </c>
      <c r="D101" s="160">
        <f>SUM(D102:D105)</f>
        <v>0</v>
      </c>
    </row>
    <row r="102" spans="1:4" s="130" customFormat="1" x14ac:dyDescent="0.2">
      <c r="A102" s="156"/>
      <c r="B102" s="161" t="s">
        <v>652</v>
      </c>
      <c r="C102" s="162">
        <v>0</v>
      </c>
      <c r="D102" s="162">
        <v>0</v>
      </c>
    </row>
    <row r="103" spans="1:4" s="130" customFormat="1" x14ac:dyDescent="0.2">
      <c r="A103" s="156"/>
      <c r="B103" s="161" t="s">
        <v>653</v>
      </c>
      <c r="C103" s="162">
        <v>0</v>
      </c>
      <c r="D103" s="162">
        <v>0</v>
      </c>
    </row>
    <row r="104" spans="1:4" s="130" customFormat="1" x14ac:dyDescent="0.2">
      <c r="A104" s="156"/>
      <c r="B104" s="161" t="s">
        <v>654</v>
      </c>
      <c r="C104" s="162">
        <v>0</v>
      </c>
      <c r="D104" s="162">
        <v>0</v>
      </c>
    </row>
    <row r="105" spans="1:4" s="130" customFormat="1" x14ac:dyDescent="0.2">
      <c r="A105" s="156"/>
      <c r="B105" s="161" t="s">
        <v>655</v>
      </c>
      <c r="C105" s="162">
        <v>0</v>
      </c>
      <c r="D105" s="162">
        <v>0</v>
      </c>
    </row>
    <row r="106" spans="1:4" s="130" customFormat="1" x14ac:dyDescent="0.2">
      <c r="A106" s="156"/>
      <c r="B106" s="164" t="s">
        <v>656</v>
      </c>
      <c r="C106" s="155">
        <f>+C107</f>
        <v>0</v>
      </c>
      <c r="D106" s="155">
        <f>+D107</f>
        <v>0</v>
      </c>
    </row>
    <row r="107" spans="1:4" s="130" customFormat="1" x14ac:dyDescent="0.2">
      <c r="A107" s="153">
        <v>1270</v>
      </c>
      <c r="B107" s="163" t="s">
        <v>252</v>
      </c>
      <c r="C107" s="160">
        <f>+C108</f>
        <v>0</v>
      </c>
      <c r="D107" s="160">
        <f>+D108</f>
        <v>0</v>
      </c>
    </row>
    <row r="108" spans="1:4" s="130" customFormat="1" x14ac:dyDescent="0.2">
      <c r="A108" s="156">
        <v>1273</v>
      </c>
      <c r="B108" s="157" t="s">
        <v>657</v>
      </c>
      <c r="C108" s="162">
        <v>0</v>
      </c>
      <c r="D108" s="162">
        <v>0</v>
      </c>
    </row>
    <row r="109" spans="1:4" s="130" customFormat="1" x14ac:dyDescent="0.2">
      <c r="A109" s="156"/>
      <c r="B109" s="164" t="s">
        <v>658</v>
      </c>
      <c r="C109" s="155">
        <f>+C110+C112</f>
        <v>0</v>
      </c>
      <c r="D109" s="155">
        <f>+D110+D112</f>
        <v>0</v>
      </c>
    </row>
    <row r="110" spans="1:4" s="130" customFormat="1" x14ac:dyDescent="0.2">
      <c r="A110" s="153">
        <v>4300</v>
      </c>
      <c r="B110" s="159" t="s">
        <v>659</v>
      </c>
      <c r="C110" s="160">
        <f>+C111</f>
        <v>0</v>
      </c>
      <c r="D110" s="165">
        <f>+D111</f>
        <v>0</v>
      </c>
    </row>
    <row r="111" spans="1:4" s="130" customFormat="1" x14ac:dyDescent="0.2">
      <c r="A111" s="156">
        <v>4399</v>
      </c>
      <c r="B111" s="161" t="s">
        <v>352</v>
      </c>
      <c r="C111" s="162">
        <v>0</v>
      </c>
      <c r="D111" s="162">
        <v>0</v>
      </c>
    </row>
    <row r="112" spans="1:4" x14ac:dyDescent="0.2">
      <c r="A112" s="133">
        <v>1120</v>
      </c>
      <c r="B112" s="140" t="s">
        <v>637</v>
      </c>
      <c r="C112" s="135">
        <f>SUM(C113:C121)</f>
        <v>0</v>
      </c>
      <c r="D112" s="135">
        <f>SUM(D113:D121)</f>
        <v>0</v>
      </c>
    </row>
    <row r="113" spans="1:4" x14ac:dyDescent="0.2">
      <c r="A113" s="131">
        <v>1124</v>
      </c>
      <c r="B113" s="141" t="s">
        <v>638</v>
      </c>
      <c r="C113" s="142">
        <v>0</v>
      </c>
      <c r="D113" s="132">
        <v>0</v>
      </c>
    </row>
    <row r="114" spans="1:4" x14ac:dyDescent="0.2">
      <c r="A114" s="131">
        <v>1124</v>
      </c>
      <c r="B114" s="141" t="s">
        <v>639</v>
      </c>
      <c r="C114" s="142">
        <v>0</v>
      </c>
      <c r="D114" s="132">
        <v>0</v>
      </c>
    </row>
    <row r="115" spans="1:4" x14ac:dyDescent="0.2">
      <c r="A115" s="131">
        <v>1124</v>
      </c>
      <c r="B115" s="141" t="s">
        <v>640</v>
      </c>
      <c r="C115" s="142">
        <v>0</v>
      </c>
      <c r="D115" s="132">
        <v>0</v>
      </c>
    </row>
    <row r="116" spans="1:4" x14ac:dyDescent="0.2">
      <c r="A116" s="131">
        <v>1124</v>
      </c>
      <c r="B116" s="141" t="s">
        <v>641</v>
      </c>
      <c r="C116" s="142">
        <v>0</v>
      </c>
      <c r="D116" s="132">
        <v>0</v>
      </c>
    </row>
    <row r="117" spans="1:4" x14ac:dyDescent="0.2">
      <c r="A117" s="131">
        <v>1124</v>
      </c>
      <c r="B117" s="141" t="s">
        <v>642</v>
      </c>
      <c r="C117" s="132">
        <v>0</v>
      </c>
      <c r="D117" s="132">
        <v>0</v>
      </c>
    </row>
    <row r="118" spans="1:4" x14ac:dyDescent="0.2">
      <c r="A118" s="131">
        <v>1124</v>
      </c>
      <c r="B118" s="141" t="s">
        <v>643</v>
      </c>
      <c r="C118" s="132">
        <v>0</v>
      </c>
      <c r="D118" s="132">
        <v>0</v>
      </c>
    </row>
    <row r="119" spans="1:4" x14ac:dyDescent="0.2">
      <c r="A119" s="131">
        <v>1122</v>
      </c>
      <c r="B119" s="141" t="s">
        <v>644</v>
      </c>
      <c r="C119" s="132">
        <v>0</v>
      </c>
      <c r="D119" s="132">
        <v>0</v>
      </c>
    </row>
    <row r="120" spans="1:4" x14ac:dyDescent="0.2">
      <c r="A120" s="131">
        <v>1122</v>
      </c>
      <c r="B120" s="141" t="s">
        <v>645</v>
      </c>
      <c r="C120" s="142">
        <v>0</v>
      </c>
      <c r="D120" s="132">
        <v>0</v>
      </c>
    </row>
    <row r="121" spans="1:4" x14ac:dyDescent="0.2">
      <c r="A121" s="131">
        <v>1122</v>
      </c>
      <c r="B121" s="141" t="s">
        <v>646</v>
      </c>
      <c r="C121" s="132">
        <v>0</v>
      </c>
      <c r="D121" s="132">
        <v>0</v>
      </c>
    </row>
    <row r="122" spans="1:4" x14ac:dyDescent="0.2">
      <c r="A122" s="131"/>
      <c r="B122" s="143" t="s">
        <v>647</v>
      </c>
      <c r="C122" s="135">
        <f>C47+C48+C100-C106-C109</f>
        <v>202315.12</v>
      </c>
      <c r="D122" s="135">
        <f>D47+D48+D100-D106-D109</f>
        <v>62588.72</v>
      </c>
    </row>
    <row r="123" spans="1:4" x14ac:dyDescent="0.2">
      <c r="A123" s="29" t="s">
        <v>625</v>
      </c>
    </row>
    <row r="124" spans="1:4" x14ac:dyDescent="0.2">
      <c r="A124" s="29" t="s">
        <v>664</v>
      </c>
      <c r="C124" s="130" t="s">
        <v>665</v>
      </c>
    </row>
    <row r="125" spans="1:4" x14ac:dyDescent="0.2">
      <c r="C125" s="130" t="s">
        <v>667</v>
      </c>
    </row>
    <row r="126" spans="1:4" x14ac:dyDescent="0.2">
      <c r="A126" s="29" t="s">
        <v>666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25" right="0.25" top="0.75" bottom="0.75" header="0.3" footer="0.3"/>
  <pageSetup scale="8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149</v>
      </c>
    </row>
    <row r="7" spans="1:2" ht="14.1" customHeight="1" x14ac:dyDescent="0.2">
      <c r="B7" s="102" t="s">
        <v>150</v>
      </c>
    </row>
    <row r="8" spans="1:2" ht="14.1" customHeight="1" x14ac:dyDescent="0.2"/>
    <row r="9" spans="1:2" x14ac:dyDescent="0.2">
      <c r="A9" s="112" t="s">
        <v>29</v>
      </c>
      <c r="B9" s="104" t="s">
        <v>589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193</v>
      </c>
    </row>
    <row r="12" spans="1:2" ht="15" customHeight="1" x14ac:dyDescent="0.2"/>
    <row r="13" spans="1:2" x14ac:dyDescent="0.2">
      <c r="A13" s="112" t="s">
        <v>76</v>
      </c>
      <c r="B13" s="102" t="s">
        <v>590</v>
      </c>
    </row>
    <row r="14" spans="1:2" ht="15" customHeight="1" x14ac:dyDescent="0.2">
      <c r="B14" s="102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2024-02-04T00:15:46Z</cp:lastPrinted>
  <dcterms:created xsi:type="dcterms:W3CDTF">2012-12-11T20:36:24Z</dcterms:created>
  <dcterms:modified xsi:type="dcterms:W3CDTF">2024-02-04T00:15:49Z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