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4to trimestre 2023\estados financieros 4to trimestre\"/>
    </mc:Choice>
  </mc:AlternateContent>
  <bookViews>
    <workbookView xWindow="0" yWindow="0" windowWidth="23040" windowHeight="9525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63" i="62"/>
  <c r="D48" i="62" s="1"/>
  <c r="D122" i="62" s="1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7" i="64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<sst xmlns="http://schemas.openxmlformats.org/spreadsheetml/2006/main" count="968" uniqueCount="668">
  <si>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</si>
  <si>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</si>
  <si>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</si>
  <si>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</si>
  <si>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</si>
  <si>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</si>
  <si>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</si>
  <si>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</si>
  <si>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</si>
  <si>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</si>
  <si>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</si>
  <si>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</si>
  <si>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</si>
  <si>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</si>
  <si>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</si>
  <si>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</si>
  <si>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</si>
  <si>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</si>
  <si>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</si>
  <si>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</si>
  <si>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</si>
  <si>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</si>
  <si>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</si>
  <si>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</si>
  <si>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</si>
  <si>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</si>
  <si>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</si>
  <si>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</si>
  <si>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</si>
  <si>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</si>
  <si>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</si>
  <si>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</si>
  <si>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</si>
  <si>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</si>
  <si>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</si>
  <si>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</si>
  <si>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</si>
  <si>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</si>
  <si>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</si>
  <si>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</si>
  <si>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</si>
  <si>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</si>
  <si>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</si>
  <si>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</si>
  <si>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</si>
  <si>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</si>
  <si>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</si>
  <si>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</si>
  <si>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</si>
  <si>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</si>
  <si>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</si>
  <si>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</si>
  <si>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</si>
  <si>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</si>
  <si>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</si>
  <si>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</si>
  <si>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</si>
  <si>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</si>
  <si>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</si>
  <si>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</si>
  <si>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</si>
  <si>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</si>
  <si>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</si>
  <si>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</si>
  <si>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</si>
  <si>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</si>
  <si>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</si>
  <si>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</si>
  <si>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</si>
  <si>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</si>
  <si>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</si>
  <si>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</si>
  <si>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</si>
  <si>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</si>
  <si>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</si>
  <si>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</si>
  <si>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</si>
  <si>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</si>
  <si>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</si>
  <si>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</si>
  <si>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</si>
  <si>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</si>
  <si>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</si>
  <si>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</si>
  <si>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</si>
  <si>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</si>
  <si>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</si>
  <si>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</si>
  <si>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</si>
  <si>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</si>
  <si>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</si>
  <si>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</si>
  <si>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</si>
  <si>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</si>
  <si>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</si>
  <si>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</si>
  <si>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</si>
  <si>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</si>
  <si>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</si>
  <si>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</si>
  <si>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</si>
  <si>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</si>
  <si>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</si>
  <si>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</si>
  <si>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</si>
  <si>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</si>
  <si>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</si>
  <si>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</si>
  <si>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</si>
  <si>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</si>
  <si>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</si>
  <si>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</si>
  <si>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</si>
  <si>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</si>
  <si>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</si>
  <si>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</si>
  <si>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</si>
  <si>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</si>
  <si>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</si>
  <si>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</si>
  <si>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</si>
  <si>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</si>
  <si>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</si>
  <si>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</si>
  <si>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</si>
  <si>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</si>
  <si>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</si>
  <si>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</si>
  <si>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</si>
  <si>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</si>
  <si>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</si>
  <si>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</si>
  <si>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</si>
  <si>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</si>
  <si>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</si>
  <si>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</si>
  <si>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</si>
  <si>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</si>
  <si>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</si>
  <si>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</si>
  <si>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</si>
  <si>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</si>
  <si>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</si>
  <si>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</si>
  <si>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</si>
  <si>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</si>
  <si>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</si>
  <si>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</si>
  <si>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</si>
  <si>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</si>
  <si>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</si>
  <si>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</si>
  <si>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</si>
  <si>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</si>
  <si>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</si>
  <si>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</si>
  <si>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</si>
  <si>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</si>
  <si>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</si>
  <si>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</si>
  <si>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</si>
  <si>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</si>
  <si>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</si>
  <si>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</si>
  <si>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</si>
  <si>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</si>
  <si>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</si>
  <si>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</si>
  <si>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</si>
  <si>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</si>
  <si>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</si>
  <si>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</si>
  <si>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</si>
  <si>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</si>
  <si>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</si>
  <si>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</si>
  <si>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</si>
  <si>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</si>
  <si>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</si>
  <si>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</si>
  <si>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</si>
  <si>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</si>
  <si>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</si>
  <si>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</si>
  <si>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</si>
  <si>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</si>
  <si>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</si>
  <si>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</si>
  <si>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</si>
  <si>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</si>
  <si>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</si>
  <si>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</si>
  <si>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</si>
  <si>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</si>
  <si>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</si>
  <si>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</si>
  <si>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</si>
  <si>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</si>
  <si>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</si>
  <si>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</si>
  <si>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</si>
  <si>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</si>
  <si>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</si>
  <si>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</si>
  <si>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</si>
  <si>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</si>
  <si>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</si>
  <si>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</si>
  <si>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</si>
  <si>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</si>
  <si>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</si>
  <si>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</si>
  <si>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</si>
  <si>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</si>
  <si>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</si>
  <si>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</si>
  <si>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</si>
  <si>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</si>
  <si>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</si>
  <si>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</si>
  <si>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</si>
  <si>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</si>
  <si>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</si>
  <si>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</si>
  <si>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</si>
  <si>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</si>
  <si>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</si>
  <si>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</si>
  <si>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</si>
  <si>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</si>
  <si>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</si>
  <si>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</si>
  <si>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</si>
  <si>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</si>
  <si>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</si>
  <si>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</si>
  <si>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</si>
  <si>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</si>
  <si>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</si>
  <si>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</si>
  <si>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</si>
  <si>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</si>
  <si>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</si>
  <si>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</si>
  <si>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</si>
  <si>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</si>
  <si>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</si>
  <si>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</si>
  <si>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</si>
  <si>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</si>
  <si>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</si>
  <si>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</si>
  <si>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</si>
  <si>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</si>
  <si>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</si>
  <si>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</si>
  <si>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</si>
  <si>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</si>
  <si>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</si>
  <si>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</si>
  <si>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</si>
  <si>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</si>
  <si>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</si>
  <si>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</si>
  <si>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</si>
  <si>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</si>
  <si>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</si>
  <si>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</si>
  <si>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</si>
  <si>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</si>
  <si>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</si>
  <si>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</si>
  <si>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</si>
  <si>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</si>
  <si>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</si>
  <si>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</si>
  <si>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</si>
  <si>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</si>
  <si>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</si>
  <si>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</si>
  <si>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</si>
  <si>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</si>
  <si>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</si>
  <si>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</si>
  <si>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</si>
  <si>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</si>
  <si>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</si>
  <si>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</si>
  <si>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</si>
  <si>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</si>
  <si>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</si>
  <si>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</si>
  <si>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</si>
  <si>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</si>
  <si>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</si>
  <si>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</si>
  <si>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</si>
  <si>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</si>
  <si>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</si>
  <si>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</si>
  <si>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</si>
  <si>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</si>
  <si>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</si>
  <si>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</si>
  <si>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</si>
  <si>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</si>
  <si>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</si>
  <si>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</si>
  <si>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</si>
  <si>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</si>
  <si>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</si>
  <si>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</si>
  <si>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</si>
  <si>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</si>
  <si>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</si>
  <si>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</si>
  <si>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</si>
  <si>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</si>
  <si>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</si>
  <si>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</si>
  <si>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</si>
  <si>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</si>
  <si>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</si>
  <si>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</si>
  <si>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</si>
  <si>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</si>
  <si>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</si>
  <si>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</si>
  <si>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</si>
  <si>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</si>
  <si>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</si>
  <si>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</si>
  <si>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</si>
  <si>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</si>
  <si>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</si>
  <si>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</si>
  <si>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</si>
  <si>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</si>
  <si>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</si>
  <si>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</si>
  <si>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</si>
  <si>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</si>
  <si>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</si>
  <si>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</si>
  <si>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</si>
  <si>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</si>
  <si>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</si>
  <si>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</si>
  <si>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</si>
  <si>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</si>
  <si>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</si>
  <si>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</si>
  <si>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</si>
  <si>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</si>
  <si>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</si>
  <si>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</si>
  <si>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</si>
  <si>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</si>
  <si>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</si>
  <si>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</si>
  <si>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</si>
  <si>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</si>
  <si>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</si>
  <si>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</si>
  <si>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</si>
  <si>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</si>
  <si>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</si>
  <si>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</si>
  <si>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</si>
  <si>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</si>
  <si>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</si>
  <si>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</si>
  <si>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</si>
  <si>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</si>
  <si>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</si>
  <si>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</si>
  <si>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</si>
  <si>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</si>
  <si>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</si>
  <si>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</si>
  <si>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</si>
  <si>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</si>
  <si>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</si>
  <si>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</si>
  <si>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</si>
  <si>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</si>
  <si>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</si>
  <si>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</si>
  <si>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</si>
  <si>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</si>
  <si>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</si>
  <si>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</si>
  <si>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</si>
  <si>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</si>
  <si>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</si>
  <si>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</si>
  <si>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</si>
  <si>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</si>
  <si>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</si>
  <si>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</si>
  <si>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</si>
  <si>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</si>
  <si>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</si>
  <si>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</si>
  <si>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</si>
  <si>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</si>
  <si>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</si>
  <si>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</si>
  <si>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</si>
  <si>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</si>
  <si>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</si>
  <si>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</si>
  <si>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</si>
  <si>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</si>
  <si>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</si>
  <si>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</si>
  <si>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</si>
  <si>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</si>
  <si>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</si>
  <si>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</si>
  <si>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</si>
  <si>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</si>
  <si>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</si>
  <si>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</si>
  <si>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</si>
  <si>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</si>
  <si>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</si>
  <si>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</si>
  <si>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</si>
  <si>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</si>
  <si>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</si>
  <si>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</si>
  <si>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</si>
  <si>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</si>
  <si>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</si>
  <si>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</si>
  <si>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</si>
  <si>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</si>
  <si>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</si>
  <si>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</si>
  <si>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</si>
  <si>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</si>
  <si>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</si>
  <si>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</si>
  <si>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</si>
  <si>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</si>
  <si>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</si>
  <si>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</si>
  <si>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</si>
  <si>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</si>
  <si>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</si>
  <si>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</si>
  <si>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</si>
  <si>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</si>
  <si>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</si>
  <si>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</si>
  <si>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</si>
  <si>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</si>
  <si>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</si>
  <si>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</si>
  <si>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</si>
  <si>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</si>
  <si>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</si>
  <si>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</si>
  <si>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</si>
  <si>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</si>
  <si>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</si>
  <si>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</si>
  <si>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</si>
  <si>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</si>
  <si>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</si>
  <si>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</si>
  <si>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</si>
  <si>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</si>
  <si>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</si>
  <si>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</si>
  <si>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</si>
  <si>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</si>
  <si>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</si>
  <si>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</si>
  <si>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</si>
  <si>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</si>
  <si>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</si>
  <si>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</si>
  <si>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</si>
  <si>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</si>
  <si>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</si>
  <si>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</si>
  <si>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</si>
  <si>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</si>
  <si>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</si>
  <si>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</si>
  <si>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</si>
  <si>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</si>
  <si>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</si>
  <si>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</si>
  <si>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</si>
  <si>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</si>
  <si>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</si>
  <si>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</si>
  <si>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</si>
  <si>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</si>
  <si>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</si>
  <si>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</si>
  <si>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</si>
  <si>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</si>
  <si>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</si>
  <si>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</si>
  <si>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</si>
  <si>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</si>
  <si>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</si>
  <si>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</si>
  <si>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</si>
  <si>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</si>
  <si>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</si>
  <si>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</si>
  <si>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</si>
  <si>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</si>
  <si>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</si>
  <si>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</si>
  <si>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</si>
  <si>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</si>
  <si>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</si>
  <si>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</si>
  <si>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</si>
  <si>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</si>
  <si>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</si>
  <si>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</si>
  <si>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</si>
  <si>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</si>
  <si>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</si>
  <si>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</si>
  <si>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</si>
  <si>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</si>
  <si>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</si>
  <si>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</si>
  <si>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</si>
  <si>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</si>
  <si>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</si>
  <si>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</si>
  <si>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</si>
  <si>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</si>
  <si>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</si>
  <si>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</si>
  <si>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</si>
  <si>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</si>
  <si>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</si>
  <si>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</si>
  <si>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</si>
  <si>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</si>
  <si>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</si>
  <si>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</si>
  <si>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</si>
  <si>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</si>
  <si>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</si>
  <si>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</si>
  <si>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</si>
  <si>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</si>
  <si>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</si>
  <si>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</si>
  <si>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</si>
  <si>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</si>
  <si>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</si>
  <si>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</si>
  <si>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</si>
  <si>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</si>
  <si>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</si>
  <si>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</si>
  <si>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</si>
  <si>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</si>
  <si>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</si>
  <si>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</si>
  <si>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</si>
  <si>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</si>
  <si>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</si>
  <si>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</si>
  <si>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</si>
  <si>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</si>
  <si>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</si>
  <si>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</si>
  <si>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</si>
  <si>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</si>
  <si>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</si>
  <si>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</si>
  <si>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</si>
  <si>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</si>
  <si>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</si>
  <si>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</si>
  <si>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</si>
  <si>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</si>
  <si>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</si>
  <si>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</si>
  <si>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</si>
  <si>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</si>
  <si>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</si>
  <si>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</si>
  <si>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</si>
  <si>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</si>
  <si>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</si>
  <si>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</si>
  <si>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</si>
  <si>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</si>
  <si>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</si>
  <si>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</si>
  <si>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</si>
  <si>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</si>
  <si>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</si>
  <si>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</si>
  <si>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</si>
  <si>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</si>
  <si>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</si>
  <si>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</si>
  <si>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</si>
  <si>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</si>
  <si>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</si>
  <si>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</si>
  <si>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</si>
  <si>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</si>
  <si>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</si>
  <si>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</si>
  <si>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</si>
  <si>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</si>
  <si>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</si>
  <si>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</si>
  <si>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</si>
  <si>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</si>
  <si>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</si>
  <si>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</si>
  <si>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</si>
  <si>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</si>
  <si>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</si>
  <si>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</si>
  <si>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</si>
  <si>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</si>
  <si>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</si>
  <si>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</si>
  <si>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</si>
  <si>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</si>
  <si>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</si>
  <si>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</si>
  <si>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</si>
  <si>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</si>
  <si>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</si>
  <si>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</si>
  <si>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</si>
  <si>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</si>
  <si>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</si>
  <si>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</si>
  <si>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</si>
  <si>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</si>
  <si>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</si>
  <si>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</si>
  <si>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</si>
  <si>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</si>
  <si>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</si>
  <si>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</si>
  <si>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</si>
  <si>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</si>
  <si>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</si>
  <si>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</si>
  <si>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</si>
  <si>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</si>
  <si>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Comisión Municipal del Deporte y Atención a la Juventud del Municipio de Uriangato, Guanajuato.</t>
  </si>
  <si>
    <t>Correspondiente del 1 de Enero al 31 de Diciembre de 2023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</si>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</sst>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47" sqref="A1:E47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4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3" x14ac:dyDescent="0.2">
      <c r="A33" s="7"/>
      <c r="B33" s="10"/>
    </row>
    <row r="34" spans="1:3" x14ac:dyDescent="0.2">
      <c r="A34" s="7"/>
      <c r="B34" s="9"/>
    </row>
    <row r="35" spans="1:3" x14ac:dyDescent="0.2">
      <c r="A35" s="45" t="s">
        <v>48</v>
      </c>
      <c r="B35" s="46" t="s">
        <v>43</v>
      </c>
    </row>
    <row r="36" spans="1:3" x14ac:dyDescent="0.2">
      <c r="A36" s="45" t="s">
        <v>49</v>
      </c>
      <c r="B36" s="46" t="s">
        <v>44</v>
      </c>
    </row>
    <row r="37" spans="1:3" x14ac:dyDescent="0.2">
      <c r="A37" s="7"/>
      <c r="B37" s="10"/>
    </row>
    <row r="38" spans="1:3" x14ac:dyDescent="0.2">
      <c r="A38" s="7"/>
      <c r="B38" s="8" t="s">
        <v>46</v>
      </c>
    </row>
    <row r="39" spans="1:3" x14ac:dyDescent="0.2">
      <c r="A39" s="7" t="s">
        <v>47</v>
      </c>
      <c r="B39" s="46" t="s">
        <v>32</v>
      </c>
    </row>
    <row r="40" spans="1:3" x14ac:dyDescent="0.2">
      <c r="A40" s="7"/>
      <c r="B40" s="46" t="s">
        <v>624</v>
      </c>
    </row>
    <row r="41" spans="1:3" ht="12" thickBot="1" x14ac:dyDescent="0.25">
      <c r="A41" s="11"/>
      <c r="B41" s="12"/>
    </row>
    <row r="44" spans="1:3" x14ac:dyDescent="0.2">
      <c r="B44" s="93" t="s">
        <v>625</v>
      </c>
    </row>
    <row r="45" spans="1:3" x14ac:dyDescent="0.2">
      <c r="B45" s="4" t="s">
        <v>664</v>
      </c>
      <c r="C45" s="4" t="s">
        <v>665</v>
      </c>
    </row>
    <row r="47" spans="1:3" x14ac:dyDescent="0.2">
      <c r="B47" s="4" t="s">
        <v>666</v>
      </c>
      <c r="C47" s="4" t="s">
        <v>667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>
      <selection activeCell="E25" sqref="A1:E25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6830058.4299999997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6830058.4299999997</v>
      </c>
    </row>
    <row r="22" spans="1:3" x14ac:dyDescent="0.2">
      <c r="B22" s="39" t="s">
        <v>625</v>
      </c>
    </row>
    <row r="23" spans="1:3" x14ac:dyDescent="0.2">
      <c r="B23" s="39" t="s">
        <v>664</v>
      </c>
      <c r="C23" s="39" t="s">
        <v>665</v>
      </c>
    </row>
    <row r="25" spans="1:3" x14ac:dyDescent="0.2">
      <c r="B25" s="39" t="s">
        <v>666</v>
      </c>
      <c r="C25" s="39" t="s">
        <v>667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F43" sqref="A1:F4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6674612.7999999998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46869.49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29266.17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17603.32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58596.81</v>
      </c>
    </row>
    <row r="31" spans="1:3" x14ac:dyDescent="0.2">
      <c r="A31" s="90" t="s">
        <v>556</v>
      </c>
      <c r="B31" s="77" t="s">
        <v>439</v>
      </c>
      <c r="C31" s="150">
        <v>58596.81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6686340.1199999992</v>
      </c>
    </row>
    <row r="39" spans="1:3" x14ac:dyDescent="0.2">
      <c r="B39" s="39" t="s">
        <v>625</v>
      </c>
    </row>
    <row r="40" spans="1:3" x14ac:dyDescent="0.2">
      <c r="B40" s="39" t="s">
        <v>664</v>
      </c>
      <c r="C40" s="39" t="s">
        <v>665</v>
      </c>
    </row>
    <row r="42" spans="1:3" x14ac:dyDescent="0.2">
      <c r="B42" s="39" t="s">
        <v>666</v>
      </c>
      <c r="C42" s="39" t="s">
        <v>667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H53" sqref="A1:H53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26464764.289999999</v>
      </c>
      <c r="E36" s="34">
        <v>-26464764.289999999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21092687.120000001</v>
      </c>
      <c r="E37" s="34">
        <v>-21092687.120000001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385915.84</v>
      </c>
      <c r="E38" s="34">
        <v>-385915.84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1017060.42</v>
      </c>
      <c r="E39" s="34">
        <v>-1017060.42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9614579.8100000005</v>
      </c>
      <c r="E40" s="34">
        <v>-9614579.8100000005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15449297</v>
      </c>
      <c r="E41" s="34">
        <v>-15449297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11249070.380000001</v>
      </c>
      <c r="E42" s="34">
        <v>-11249070.380000001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2418926.14</v>
      </c>
      <c r="E43" s="34">
        <v>-2418926.14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6728233.8399999999</v>
      </c>
      <c r="E44" s="34">
        <v>-6728233.8399999999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17254186.879999999</v>
      </c>
      <c r="E45" s="34">
        <v>-17254186.879999999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3354995.9</v>
      </c>
      <c r="E46" s="34">
        <v>-3354995.9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10029608.699999999</v>
      </c>
      <c r="E47" s="34">
        <v>-10029608.699999999</v>
      </c>
      <c r="F47" s="34">
        <f t="shared" si="0"/>
        <v>0</v>
      </c>
    </row>
    <row r="49" spans="2:3" x14ac:dyDescent="0.2">
      <c r="B49" s="29" t="s">
        <v>625</v>
      </c>
    </row>
    <row r="50" spans="2:3" x14ac:dyDescent="0.2">
      <c r="B50" s="29" t="s">
        <v>664</v>
      </c>
      <c r="C50" s="29" t="s">
        <v>665</v>
      </c>
    </row>
    <row r="52" spans="2:3" x14ac:dyDescent="0.2">
      <c r="B52" s="29" t="s">
        <v>666</v>
      </c>
      <c r="C52" s="29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zoomScale="106" zoomScaleNormal="106" workbookViewId="0">
      <selection activeCell="H154" sqref="A1:H15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52246.15</v>
      </c>
      <c r="D15" s="24">
        <v>52246.15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8326.58</v>
      </c>
      <c r="D20" s="24">
        <v>8326.58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18512</v>
      </c>
      <c r="D23" s="24">
        <v>18512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1174454</v>
      </c>
      <c r="D62" s="24">
        <f t="shared" ref="D62:E62" si="0">SUM(D63:D70)</f>
        <v>55646.74</v>
      </c>
      <c r="E62" s="24">
        <f t="shared" si="0"/>
        <v>892382.22</v>
      </c>
    </row>
    <row r="63" spans="1:9" x14ac:dyDescent="0.2">
      <c r="A63" s="22">
        <v>1241</v>
      </c>
      <c r="B63" s="20" t="s">
        <v>237</v>
      </c>
      <c r="C63" s="24">
        <v>187382.68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146757.17000000001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500984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55646.74</v>
      </c>
      <c r="E67" s="24">
        <v>892382.22</v>
      </c>
    </row>
    <row r="68" spans="1:9" x14ac:dyDescent="0.2">
      <c r="A68" s="22">
        <v>1246</v>
      </c>
      <c r="B68" s="20" t="s">
        <v>242</v>
      </c>
      <c r="C68" s="24">
        <v>339330.15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45644.45</v>
      </c>
      <c r="D74" s="24">
        <f>SUM(D75:D79)</f>
        <v>2950.07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45644.45</v>
      </c>
      <c r="D78" s="24">
        <v>2950.07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35088.54</v>
      </c>
      <c r="D110" s="24">
        <f>SUM(D111:D119)</f>
        <v>35088.54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35088.54</v>
      </c>
      <c r="D117" s="24">
        <f t="shared" si="1"/>
        <v>35088.54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  <row r="152" spans="1:3" x14ac:dyDescent="0.2">
      <c r="B152" s="20" t="s">
        <v>664</v>
      </c>
      <c r="C152" s="20" t="s">
        <v>665</v>
      </c>
    </row>
    <row r="154" spans="1:3" x14ac:dyDescent="0.2">
      <c r="B154" s="20" t="s">
        <v>666</v>
      </c>
      <c r="C154" s="20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E221" sqref="A1:E22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1130579.6499999999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43.15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43.15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1130536.5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1130536.5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5699478.7800000003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5699478.7800000003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5699478.7800000003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6686340.1199999992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6614243.3099999996</v>
      </c>
      <c r="D99" s="57">
        <f>C99/$C$98</f>
        <v>0.98921729844637341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3573943.01</v>
      </c>
      <c r="D100" s="57">
        <f t="shared" ref="D100:D163" si="0">C100/$C$98</f>
        <v>0.53451409079680501</v>
      </c>
      <c r="E100" s="56"/>
    </row>
    <row r="101" spans="1:5" x14ac:dyDescent="0.2">
      <c r="A101" s="54">
        <v>5111</v>
      </c>
      <c r="B101" s="51" t="s">
        <v>361</v>
      </c>
      <c r="C101" s="55">
        <v>2624621.46</v>
      </c>
      <c r="D101" s="57">
        <f t="shared" si="0"/>
        <v>0.39253484161676183</v>
      </c>
      <c r="E101" s="56"/>
    </row>
    <row r="102" spans="1:5" x14ac:dyDescent="0.2">
      <c r="A102" s="54">
        <v>5112</v>
      </c>
      <c r="B102" s="51" t="s">
        <v>362</v>
      </c>
      <c r="C102" s="55">
        <v>39854</v>
      </c>
      <c r="D102" s="57">
        <f t="shared" si="0"/>
        <v>5.9605104264423819E-3</v>
      </c>
      <c r="E102" s="56"/>
    </row>
    <row r="103" spans="1:5" x14ac:dyDescent="0.2">
      <c r="A103" s="54">
        <v>5113</v>
      </c>
      <c r="B103" s="51" t="s">
        <v>363</v>
      </c>
      <c r="C103" s="55">
        <v>485538.46</v>
      </c>
      <c r="D103" s="57">
        <f t="shared" si="0"/>
        <v>7.2616476470837993E-2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423929.09</v>
      </c>
      <c r="D105" s="57">
        <f t="shared" si="0"/>
        <v>6.3402262282762856E-2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1192164.6000000001</v>
      </c>
      <c r="D107" s="57">
        <f t="shared" si="0"/>
        <v>0.17829852783498548</v>
      </c>
      <c r="E107" s="56"/>
    </row>
    <row r="108" spans="1:5" x14ac:dyDescent="0.2">
      <c r="A108" s="54">
        <v>5121</v>
      </c>
      <c r="B108" s="51" t="s">
        <v>368</v>
      </c>
      <c r="C108" s="55">
        <v>155528.01</v>
      </c>
      <c r="D108" s="57">
        <f t="shared" si="0"/>
        <v>2.3260559171195742E-2</v>
      </c>
      <c r="E108" s="56"/>
    </row>
    <row r="109" spans="1:5" x14ac:dyDescent="0.2">
      <c r="A109" s="54">
        <v>5122</v>
      </c>
      <c r="B109" s="51" t="s">
        <v>369</v>
      </c>
      <c r="C109" s="55">
        <v>293</v>
      </c>
      <c r="D109" s="57">
        <f t="shared" si="0"/>
        <v>4.3820684371646956E-5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165771.92000000001</v>
      </c>
      <c r="D111" s="57">
        <f t="shared" si="0"/>
        <v>2.479262451877785E-2</v>
      </c>
      <c r="E111" s="56"/>
    </row>
    <row r="112" spans="1:5" x14ac:dyDescent="0.2">
      <c r="A112" s="54">
        <v>5125</v>
      </c>
      <c r="B112" s="51" t="s">
        <v>372</v>
      </c>
      <c r="C112" s="55">
        <v>40261</v>
      </c>
      <c r="D112" s="57">
        <f t="shared" si="0"/>
        <v>6.0213807968835433E-3</v>
      </c>
      <c r="E112" s="56"/>
    </row>
    <row r="113" spans="1:5" x14ac:dyDescent="0.2">
      <c r="A113" s="54">
        <v>5126</v>
      </c>
      <c r="B113" s="51" t="s">
        <v>373</v>
      </c>
      <c r="C113" s="55">
        <v>619608.92000000004</v>
      </c>
      <c r="D113" s="57">
        <f t="shared" si="0"/>
        <v>9.266787343746434E-2</v>
      </c>
      <c r="E113" s="56"/>
    </row>
    <row r="114" spans="1:5" x14ac:dyDescent="0.2">
      <c r="A114" s="54">
        <v>5127</v>
      </c>
      <c r="B114" s="51" t="s">
        <v>374</v>
      </c>
      <c r="C114" s="55">
        <v>110598.92</v>
      </c>
      <c r="D114" s="57">
        <f t="shared" si="0"/>
        <v>1.654102513708202E-2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100102.83</v>
      </c>
      <c r="D116" s="57">
        <f t="shared" si="0"/>
        <v>1.4971244089210349E-2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1848135.7000000002</v>
      </c>
      <c r="D117" s="57">
        <f t="shared" si="0"/>
        <v>0.276404679814583</v>
      </c>
      <c r="E117" s="56"/>
    </row>
    <row r="118" spans="1:5" x14ac:dyDescent="0.2">
      <c r="A118" s="54">
        <v>5131</v>
      </c>
      <c r="B118" s="51" t="s">
        <v>378</v>
      </c>
      <c r="C118" s="55">
        <v>336968</v>
      </c>
      <c r="D118" s="57">
        <f t="shared" si="0"/>
        <v>5.0396479083089189E-2</v>
      </c>
      <c r="E118" s="56"/>
    </row>
    <row r="119" spans="1:5" x14ac:dyDescent="0.2">
      <c r="A119" s="54">
        <v>5132</v>
      </c>
      <c r="B119" s="51" t="s">
        <v>379</v>
      </c>
      <c r="C119" s="55">
        <v>17936.36</v>
      </c>
      <c r="D119" s="57">
        <f t="shared" si="0"/>
        <v>2.682537782717521E-3</v>
      </c>
      <c r="E119" s="56"/>
    </row>
    <row r="120" spans="1:5" x14ac:dyDescent="0.2">
      <c r="A120" s="54">
        <v>5133</v>
      </c>
      <c r="B120" s="51" t="s">
        <v>380</v>
      </c>
      <c r="C120" s="55">
        <v>673668.88</v>
      </c>
      <c r="D120" s="57">
        <f t="shared" si="0"/>
        <v>0.10075300805966181</v>
      </c>
      <c r="E120" s="56"/>
    </row>
    <row r="121" spans="1:5" x14ac:dyDescent="0.2">
      <c r="A121" s="54">
        <v>5134</v>
      </c>
      <c r="B121" s="51" t="s">
        <v>381</v>
      </c>
      <c r="C121" s="55">
        <v>21112.95</v>
      </c>
      <c r="D121" s="57">
        <f t="shared" si="0"/>
        <v>3.1576242938715481E-3</v>
      </c>
      <c r="E121" s="56"/>
    </row>
    <row r="122" spans="1:5" x14ac:dyDescent="0.2">
      <c r="A122" s="54">
        <v>5135</v>
      </c>
      <c r="B122" s="51" t="s">
        <v>382</v>
      </c>
      <c r="C122" s="55">
        <v>133474.12</v>
      </c>
      <c r="D122" s="57">
        <f t="shared" si="0"/>
        <v>1.9962209161444814E-2</v>
      </c>
      <c r="E122" s="56"/>
    </row>
    <row r="123" spans="1:5" x14ac:dyDescent="0.2">
      <c r="A123" s="54">
        <v>5136</v>
      </c>
      <c r="B123" s="51" t="s">
        <v>383</v>
      </c>
      <c r="C123" s="55">
        <v>9317</v>
      </c>
      <c r="D123" s="57">
        <f t="shared" si="0"/>
        <v>1.3934379395584803E-3</v>
      </c>
      <c r="E123" s="56"/>
    </row>
    <row r="124" spans="1:5" x14ac:dyDescent="0.2">
      <c r="A124" s="54">
        <v>5137</v>
      </c>
      <c r="B124" s="51" t="s">
        <v>384</v>
      </c>
      <c r="C124" s="55">
        <v>64368.87</v>
      </c>
      <c r="D124" s="57">
        <f t="shared" si="0"/>
        <v>9.6269212820122001E-3</v>
      </c>
      <c r="E124" s="56"/>
    </row>
    <row r="125" spans="1:5" x14ac:dyDescent="0.2">
      <c r="A125" s="54">
        <v>5138</v>
      </c>
      <c r="B125" s="51" t="s">
        <v>385</v>
      </c>
      <c r="C125" s="55">
        <v>512867.39</v>
      </c>
      <c r="D125" s="57">
        <f t="shared" si="0"/>
        <v>7.670375434027428E-2</v>
      </c>
      <c r="E125" s="56"/>
    </row>
    <row r="126" spans="1:5" x14ac:dyDescent="0.2">
      <c r="A126" s="54">
        <v>5139</v>
      </c>
      <c r="B126" s="51" t="s">
        <v>386</v>
      </c>
      <c r="C126" s="55">
        <v>78422.13</v>
      </c>
      <c r="D126" s="57">
        <f t="shared" si="0"/>
        <v>1.1728707871953127E-2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13500</v>
      </c>
      <c r="D127" s="57">
        <f t="shared" si="0"/>
        <v>2.019041771389877E-3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13500</v>
      </c>
      <c r="D137" s="57">
        <f t="shared" si="0"/>
        <v>2.019041771389877E-3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13500</v>
      </c>
      <c r="D139" s="57">
        <f t="shared" si="0"/>
        <v>2.019041771389877E-3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58596.81</v>
      </c>
      <c r="D185" s="57">
        <f t="shared" si="1"/>
        <v>8.7636597822367442E-3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58596.81</v>
      </c>
      <c r="D186" s="57">
        <f t="shared" si="1"/>
        <v>8.7636597822367442E-3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55646.74</v>
      </c>
      <c r="D191" s="57">
        <f t="shared" si="1"/>
        <v>8.3224512964201417E-3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2950.07</v>
      </c>
      <c r="D193" s="57">
        <f t="shared" si="1"/>
        <v>4.4120848581660256E-4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19" spans="1:5" x14ac:dyDescent="0.2">
      <c r="B219" s="20" t="s">
        <v>664</v>
      </c>
      <c r="C219" s="20" t="s">
        <v>665</v>
      </c>
    </row>
    <row r="221" spans="1:5" x14ac:dyDescent="0.2">
      <c r="B221" s="20" t="s">
        <v>666</v>
      </c>
      <c r="C221" s="20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32" sqref="A1:E3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167878.29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143718.31</v>
      </c>
    </row>
    <row r="15" spans="1:5" x14ac:dyDescent="0.2">
      <c r="A15" s="33">
        <v>3220</v>
      </c>
      <c r="B15" s="29" t="s">
        <v>469</v>
      </c>
      <c r="C15" s="34">
        <v>479586.07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0" spans="1:3" x14ac:dyDescent="0.2">
      <c r="B30" s="29" t="s">
        <v>664</v>
      </c>
      <c r="C30" s="29" t="s">
        <v>665</v>
      </c>
    </row>
    <row r="32" spans="1:3" x14ac:dyDescent="0.2">
      <c r="B32" s="29" t="s">
        <v>666</v>
      </c>
      <c r="C32" s="29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workbookViewId="0">
      <selection activeCell="E126" sqref="A1:E126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454945.36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323147.17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454945.36</v>
      </c>
      <c r="D15" s="135">
        <f>SUM(D8:D14)</f>
        <v>323147.17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46869.49</v>
      </c>
      <c r="D28" s="135">
        <f>SUM(D29:D36)</f>
        <v>46869.49</v>
      </c>
      <c r="E28" s="130"/>
    </row>
    <row r="29" spans="1:5" x14ac:dyDescent="0.2">
      <c r="A29" s="33">
        <v>1241</v>
      </c>
      <c r="B29" s="29" t="s">
        <v>237</v>
      </c>
      <c r="C29" s="34">
        <v>29266.17</v>
      </c>
      <c r="D29" s="132">
        <v>29266.17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17603.32</v>
      </c>
      <c r="D34" s="132">
        <v>17603.32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46869.49</v>
      </c>
      <c r="D43" s="135">
        <f>D20+D28+D37</f>
        <v>46869.49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143718.31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58596.81</v>
      </c>
      <c r="D48" s="135">
        <f>D51+D63+D91+D94+D49</f>
        <v>62588.72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58596.81</v>
      </c>
      <c r="D63" s="135">
        <f>D64+D73+D76+D82</f>
        <v>62588.72</v>
      </c>
    </row>
    <row r="64" spans="1:4" x14ac:dyDescent="0.2">
      <c r="A64" s="33">
        <v>5510</v>
      </c>
      <c r="B64" s="29" t="s">
        <v>439</v>
      </c>
      <c r="C64" s="34">
        <f>SUM(C65:C72)</f>
        <v>58596.81</v>
      </c>
      <c r="D64" s="34">
        <f>SUM(D65:D72)</f>
        <v>62588.72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55646.74</v>
      </c>
      <c r="D69" s="34">
        <v>59344.63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2950.07</v>
      </c>
      <c r="D71" s="34">
        <v>3244.09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202315.12</v>
      </c>
      <c r="D122" s="135">
        <f>D47+D48+D100-D106-D109</f>
        <v>62588.72</v>
      </c>
    </row>
    <row r="123" spans="1:4" x14ac:dyDescent="0.2">
      <c r="A123" s="29" t="s">
        <v>625</v>
      </c>
    </row>
    <row r="124" spans="1:4" x14ac:dyDescent="0.2">
      <c r="A124" s="29" t="s">
        <v>664</v>
      </c>
      <c r="C124" s="130" t="s">
        <v>665</v>
      </c>
    </row>
    <row r="125" spans="1:4" x14ac:dyDescent="0.2">
      <c r="C125" s="130" t="s">
        <v>667</v>
      </c>
    </row>
    <row r="126" spans="1:4" x14ac:dyDescent="0.2">
      <c r="A126" s="29" t="s">
        <v>666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25" right="0.25" top="0.75" bottom="0.75" header="0.3" footer="0.3"/>
  <pageSetup scale="8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2024-02-04T00:15:46Z</cp:lastPrinted>
  <dcterms:created xsi:type="dcterms:W3CDTF">2012-12-11T20:36:24Z</dcterms:created>
  <dcterms:modified xsi:type="dcterms:W3CDTF">2024-02-04T00:15:49Z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