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1ER TRIMESTRE ESTADOS FINANCIEROS\"/>
    </mc:Choice>
  </mc:AlternateContent>
  <bookViews>
    <workbookView xWindow="0" yWindow="0" windowWidth="14115" windowHeight="9525" tabRatio="863" activeTab="12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<sst xmlns="http://schemas.openxmlformats.org/spreadsheetml/2006/main" count="968" uniqueCount="673">
  <si>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</si>
  <si>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</si>
  <si>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</si>
  <si>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</si>
  <si>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</si>
  <si>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</si>
  <si>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</si>
  <si>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</si>
  <si>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</si>
  <si>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</si>
  <si>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</si>
  <si>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</si>
  <si>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</si>
  <si>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</si>
  <si>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</si>
  <si>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</si>
  <si>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</si>
  <si>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</si>
  <si>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</si>
  <si>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</si>
  <si>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</si>
  <si>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</si>
  <si>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</si>
  <si>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</si>
  <si>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</si>
  <si>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</si>
  <si>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</si>
  <si>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</si>
  <si>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</si>
  <si>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</si>
  <si>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</si>
  <si>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</si>
  <si>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</si>
  <si>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</si>
  <si>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</si>
  <si>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</si>
  <si>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</si>
  <si>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</si>
  <si>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</si>
  <si>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</si>
  <si>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</si>
  <si>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</si>
  <si>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</si>
  <si>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</si>
  <si>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</si>
  <si>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</si>
  <si>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</si>
  <si>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</si>
  <si>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</si>
  <si>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</si>
  <si>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</si>
  <si>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</si>
  <si>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</si>
  <si>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</si>
  <si>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</si>
  <si>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</si>
  <si>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</si>
  <si>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</si>
  <si>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</si>
  <si>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</si>
  <si>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</si>
  <si>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</si>
  <si>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</si>
  <si>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</si>
  <si>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</si>
  <si>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</si>
  <si>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</si>
  <si>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</si>
  <si>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</si>
  <si>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</si>
  <si>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</si>
  <si>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</si>
  <si>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</si>
  <si>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</si>
  <si>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</si>
  <si>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</si>
  <si>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</si>
  <si>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</si>
  <si>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</si>
  <si>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</si>
  <si>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</si>
  <si>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</si>
  <si>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</si>
  <si>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</si>
  <si>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</si>
  <si>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</si>
  <si>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</si>
  <si>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</si>
  <si>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</si>
  <si>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</si>
  <si>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</si>
  <si>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</si>
  <si>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</si>
  <si>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</si>
  <si>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</si>
  <si>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</si>
  <si>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</si>
  <si>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</si>
  <si>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</si>
  <si>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</si>
  <si>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</si>
  <si>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</si>
  <si>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</si>
  <si>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</si>
  <si>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</si>
  <si>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</si>
  <si>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</si>
  <si>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</si>
  <si>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</si>
  <si>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</si>
  <si>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</si>
  <si>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</si>
  <si>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</si>
  <si>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</si>
  <si>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</si>
  <si>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</si>
  <si>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</si>
  <si>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</si>
  <si>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</si>
  <si>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</si>
  <si>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</si>
  <si>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</si>
  <si>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</si>
  <si>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</si>
  <si>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</si>
  <si>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</si>
  <si>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</si>
  <si>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</si>
  <si>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</si>
  <si>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</si>
  <si>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</si>
  <si>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</si>
  <si>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</si>
  <si>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</si>
  <si>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</si>
  <si>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</si>
  <si>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</si>
  <si>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</si>
  <si>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</si>
  <si>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</si>
  <si>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</si>
  <si>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</si>
  <si>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</si>
  <si>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</si>
  <si>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</si>
  <si>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</si>
  <si>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</si>
  <si>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</si>
  <si>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</si>
  <si>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</si>
  <si>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</si>
  <si>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</si>
  <si>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</si>
  <si>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</si>
  <si>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</si>
  <si>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</si>
  <si>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</si>
  <si>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</si>
  <si>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</si>
  <si>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</si>
  <si>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</si>
  <si>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</si>
  <si>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</si>
  <si>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</si>
  <si>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</si>
  <si>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</si>
  <si>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</si>
  <si>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</si>
  <si>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</si>
  <si>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</si>
  <si>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</si>
  <si>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</si>
  <si>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</si>
  <si>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</si>
  <si>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</si>
  <si>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</si>
  <si>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</si>
  <si>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</si>
  <si>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</si>
  <si>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</si>
  <si>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</si>
  <si>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</si>
  <si>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</si>
  <si>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</si>
  <si>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</si>
  <si>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</si>
  <si>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</si>
  <si>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</si>
  <si>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</si>
  <si>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</si>
  <si>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</si>
  <si>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</si>
  <si>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</si>
  <si>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</si>
  <si>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</si>
  <si>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</si>
  <si>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</si>
  <si>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</si>
  <si>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</si>
  <si>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</si>
  <si>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</si>
  <si>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</si>
  <si>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</si>
  <si>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</si>
  <si>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</si>
  <si>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</si>
  <si>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</si>
  <si>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</si>
  <si>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</si>
  <si>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</si>
  <si>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</si>
  <si>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</si>
  <si>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</si>
  <si>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</si>
  <si>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</si>
  <si>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</si>
  <si>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</si>
  <si>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</si>
  <si>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</si>
  <si>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</si>
  <si>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</si>
  <si>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</si>
  <si>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</si>
  <si>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</si>
  <si>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</si>
  <si>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</si>
  <si>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</si>
  <si>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</si>
  <si>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</si>
  <si>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</si>
  <si>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</si>
  <si>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</si>
  <si>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</si>
  <si>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</si>
  <si>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</si>
  <si>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</si>
  <si>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</si>
  <si>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</si>
  <si>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</si>
  <si>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</si>
  <si>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</si>
  <si>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</si>
  <si>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</si>
  <si>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</si>
  <si>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</si>
  <si>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</si>
  <si>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</si>
  <si>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</si>
  <si>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</si>
  <si>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</si>
  <si>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</si>
  <si>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</si>
  <si>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</si>
  <si>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</si>
  <si>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</si>
  <si>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</si>
  <si>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</si>
  <si>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</si>
  <si>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</si>
  <si>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</si>
  <si>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</si>
  <si>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</si>
  <si>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</si>
  <si>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</si>
  <si>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</si>
  <si>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</si>
  <si>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</si>
  <si>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</si>
  <si>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</si>
  <si>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</si>
  <si>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</si>
  <si>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</si>
  <si>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</si>
  <si>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</si>
  <si>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</si>
  <si>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</si>
  <si>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</si>
  <si>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</si>
  <si>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</si>
  <si>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</si>
  <si>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</si>
  <si>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</si>
  <si>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</si>
  <si>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</si>
  <si>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</si>
  <si>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</si>
  <si>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</si>
  <si>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</si>
  <si>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</si>
  <si>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</si>
  <si>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</si>
  <si>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</si>
  <si>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</si>
  <si>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</si>
  <si>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</si>
  <si>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</si>
  <si>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</si>
  <si>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</si>
  <si>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</si>
  <si>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</si>
  <si>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</si>
  <si>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</si>
  <si>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</si>
  <si>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</si>
  <si>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</si>
  <si>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</si>
  <si>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</si>
  <si>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</si>
  <si>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</si>
  <si>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</si>
  <si>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</si>
  <si>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</si>
  <si>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</si>
  <si>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</si>
  <si>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</si>
  <si>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</si>
  <si>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</si>
  <si>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</si>
  <si>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</si>
  <si>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</si>
  <si>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</si>
  <si>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</si>
  <si>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</si>
  <si>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</si>
  <si>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</si>
  <si>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</si>
  <si>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</si>
  <si>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</si>
  <si>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</si>
  <si>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</si>
  <si>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</si>
  <si>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</si>
  <si>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</si>
  <si>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</si>
  <si>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</si>
  <si>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</si>
  <si>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</si>
  <si>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</si>
  <si>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</si>
  <si>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</si>
  <si>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</si>
  <si>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</si>
  <si>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</si>
  <si>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</si>
  <si>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</si>
  <si>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</si>
  <si>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</si>
  <si>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</si>
  <si>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</si>
  <si>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</si>
  <si>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</si>
  <si>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</si>
  <si>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</si>
  <si>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</si>
  <si>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</si>
  <si>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</si>
  <si>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</si>
  <si>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</si>
  <si>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</si>
  <si>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</si>
  <si>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</si>
  <si>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</si>
  <si>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</si>
  <si>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</si>
  <si>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</si>
  <si>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</si>
  <si>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</si>
  <si>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</si>
  <si>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</si>
  <si>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</si>
  <si>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</si>
  <si>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</si>
  <si>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</si>
  <si>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</si>
  <si>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</si>
  <si>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</si>
  <si>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</si>
  <si>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</si>
  <si>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</si>
  <si>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</si>
  <si>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</si>
  <si>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</si>
  <si>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</si>
  <si>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</si>
  <si>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</si>
  <si>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</si>
  <si>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</si>
  <si>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</si>
  <si>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</si>
  <si>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</si>
  <si>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</si>
  <si>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</si>
  <si>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</si>
  <si>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</si>
  <si>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</si>
  <si>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</si>
  <si>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</si>
  <si>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</si>
  <si>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</si>
  <si>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</si>
  <si>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</si>
  <si>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</si>
  <si>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</si>
  <si>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</si>
  <si>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</si>
  <si>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</si>
  <si>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</si>
  <si>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</si>
  <si>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</si>
  <si>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</si>
  <si>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</si>
  <si>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</si>
  <si>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</si>
  <si>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</si>
  <si>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</si>
  <si>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</si>
  <si>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</si>
  <si>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</si>
  <si>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</si>
  <si>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</si>
  <si>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</si>
  <si>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</si>
  <si>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</si>
  <si>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</si>
  <si>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</si>
  <si>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</si>
  <si>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</si>
  <si>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</si>
  <si>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</si>
  <si>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</si>
  <si>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</si>
  <si>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</si>
  <si>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</si>
  <si>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</si>
  <si>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</si>
  <si>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</si>
  <si>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</si>
  <si>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</si>
  <si>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</si>
  <si>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</si>
  <si>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</si>
  <si>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</si>
  <si>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</si>
  <si>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</si>
  <si>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</si>
  <si>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</si>
  <si>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</si>
  <si>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</si>
  <si>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</si>
  <si>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</si>
  <si>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</si>
  <si>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</si>
  <si>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</si>
  <si>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</si>
  <si>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</si>
  <si>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</si>
  <si>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</si>
  <si>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</si>
  <si>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</si>
  <si>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</si>
  <si>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</si>
  <si>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</si>
  <si>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</si>
  <si>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</si>
  <si>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</si>
  <si>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</si>
  <si>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</si>
  <si>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</si>
  <si>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</si>
  <si>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</si>
  <si>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</si>
  <si>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</si>
  <si>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</si>
  <si>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</si>
  <si>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</si>
  <si>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</si>
  <si>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</si>
  <si>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</si>
  <si>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</si>
  <si>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</si>
  <si>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</si>
  <si>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</si>
  <si>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</si>
  <si>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</si>
  <si>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</si>
  <si>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</si>
  <si>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</si>
  <si>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</si>
  <si>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</si>
  <si>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</si>
  <si>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</si>
  <si>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</si>
  <si>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</si>
  <si>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</si>
  <si>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</si>
  <si>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</si>
  <si>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</si>
  <si>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</si>
  <si>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</si>
  <si>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</si>
  <si>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</si>
  <si>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</si>
  <si>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</si>
  <si>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</si>
  <si>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</si>
  <si>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</si>
  <si>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</si>
  <si>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</si>
  <si>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</si>
  <si>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</si>
  <si>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</si>
  <si>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</si>
  <si>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</si>
  <si>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</si>
  <si>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</si>
  <si>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</si>
  <si>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</si>
  <si>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</si>
  <si>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</si>
  <si>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</si>
  <si>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</si>
  <si>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</si>
  <si>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</si>
  <si>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</si>
  <si>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</si>
  <si>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</si>
  <si>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</si>
  <si>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</si>
  <si>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</si>
  <si>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</si>
  <si>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</si>
  <si>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</si>
  <si>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</si>
  <si>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</si>
  <si>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</si>
  <si>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</si>
  <si>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</si>
  <si>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</si>
  <si>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</si>
  <si>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</si>
  <si>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</si>
  <si>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</si>
  <si>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</si>
  <si>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</si>
  <si>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</si>
  <si>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</si>
  <si>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</si>
  <si>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</si>
  <si>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</si>
  <si>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</si>
  <si>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</si>
  <si>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</si>
  <si>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</si>
  <si>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</si>
  <si>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</si>
  <si>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</si>
  <si>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</si>
  <si>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</si>
  <si>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</si>
  <si>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</si>
  <si>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</si>
  <si>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</si>
  <si>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</si>
  <si>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</si>
  <si>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</si>
  <si>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</si>
  <si>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</si>
  <si>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</si>
  <si>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</si>
  <si>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</si>
  <si>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</si>
  <si>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</si>
  <si>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</si>
  <si>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</si>
  <si>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</si>
  <si>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</si>
  <si>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</si>
  <si>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</si>
  <si>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</si>
  <si>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</si>
  <si>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</si>
  <si>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</si>
  <si>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</si>
  <si>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</si>
  <si>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</si>
  <si>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</si>
  <si>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</si>
  <si>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</si>
  <si>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</si>
  <si>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</si>
  <si>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</si>
  <si>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</si>
  <si>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</si>
  <si>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</si>
  <si>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</si>
  <si>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</si>
  <si>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</si>
  <si>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</si>
  <si>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</si>
  <si>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</si>
  <si>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</si>
  <si>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</si>
  <si>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</si>
  <si>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</si>
  <si>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</si>
  <si>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</si>
  <si>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</si>
  <si>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</si>
  <si>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</si>
  <si>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</si>
  <si>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</si>
  <si>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</si>
  <si>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</si>
  <si>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</si>
  <si>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</si>
  <si>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</si>
  <si>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</si>
  <si>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</si>
  <si>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</si>
  <si>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</si>
  <si>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</si>
  <si>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</si>
  <si>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</si>
  <si>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</si>
  <si>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</si>
  <si>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</si>
  <si>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</si>
  <si>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</si>
  <si>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</si>
  <si>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</si>
  <si>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</si>
  <si>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</si>
  <si>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</si>
  <si>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</si>
  <si>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</si>
  <si>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</si>
  <si>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</si>
  <si>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</si>
  <si>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</si>
  <si>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</si>
  <si>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</si>
  <si>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</si>
  <si>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</si>
  <si>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</si>
  <si>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</si>
  <si>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</si>
  <si>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</si>
  <si>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</si>
  <si>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</si>
  <si>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</si>
  <si>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</si>
  <si>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</si>
  <si>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</si>
  <si>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</si>
  <si>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</si>
  <si>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</si>
  <si>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</si>
  <si>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</si>
  <si>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</si>
  <si>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</si>
  <si>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</si>
  <si>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</si>
  <si>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</si>
  <si>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</si>
  <si>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</si>
  <si>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</si>
  <si>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</si>
  <si>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Comisión Municipal del Deporte y Atención a la Juventud del Municipio de Uriangato, Guanajuato.</t>
  </si>
  <si>
    <t>Correspondiente del 1 de Enero al 31 de Marzo de 2024</t>
  </si>
  <si>
    <t xml:space="preserve">DIRECTOR </t>
  </si>
  <si>
    <t>JEFE DE AREA ADMINISTRATIVA Y CONTABLE</t>
  </si>
  <si>
    <t>C.CARLOS ZAMUDIO CONTRERAS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</si>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</sst>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109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7" sqref="A1:E47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623</v>
      </c>
    </row>
    <row r="41" spans="1:3" ht="12" thickBot="1" x14ac:dyDescent="0.25">
      <c r="A41" s="11"/>
      <c r="B41" s="12"/>
    </row>
    <row r="44" spans="1:3" x14ac:dyDescent="0.2">
      <c r="B44" s="93" t="s">
        <v>624</v>
      </c>
    </row>
    <row r="45" spans="1:3" x14ac:dyDescent="0.2">
      <c r="B45" s="4" t="s">
        <v>669</v>
      </c>
      <c r="C45" s="4" t="s">
        <v>670</v>
      </c>
    </row>
    <row r="47" spans="1:3" x14ac:dyDescent="0.2">
      <c r="B47" s="4" t="s">
        <v>671</v>
      </c>
      <c r="C47" s="4" t="s">
        <v>672</v>
      </c>
    </row>
    <row r="84" spans="3:3" x14ac:dyDescent="0.2">
      <c r="C84" s="4">
        <v>0</v>
      </c>
    </row>
    <row r="86" spans="3:3" x14ac:dyDescent="0.2">
      <c r="C86" s="4">
        <v>0</v>
      </c>
    </row>
    <row r="88" spans="3:3" x14ac:dyDescent="0.2">
      <c r="C88" s="4">
        <v>0</v>
      </c>
    </row>
    <row r="89" spans="3:3" x14ac:dyDescent="0.2">
      <c r="C89" s="4">
        <v>0</v>
      </c>
    </row>
    <row r="90" spans="3:3" x14ac:dyDescent="0.2">
      <c r="C90" s="4">
        <v>0</v>
      </c>
    </row>
    <row r="91" spans="3:3" x14ac:dyDescent="0.2">
      <c r="C91" s="4">
        <v>0</v>
      </c>
    </row>
    <row r="92" spans="3:3" x14ac:dyDescent="0.2">
      <c r="C92" s="4">
        <v>0</v>
      </c>
    </row>
    <row r="93" spans="3:3" x14ac:dyDescent="0.2">
      <c r="C93" s="4">
        <v>0</v>
      </c>
    </row>
    <row r="94" spans="3:3" x14ac:dyDescent="0.2">
      <c r="C94" s="4">
        <v>0</v>
      </c>
    </row>
    <row r="101" spans="3:3" x14ac:dyDescent="0.2">
      <c r="C101" s="4">
        <v>757558.73</v>
      </c>
    </row>
    <row r="102" spans="3:3" x14ac:dyDescent="0.2">
      <c r="C102" s="4">
        <v>3840</v>
      </c>
    </row>
    <row r="103" spans="3:3" x14ac:dyDescent="0.2">
      <c r="C103" s="4">
        <v>0</v>
      </c>
    </row>
    <row r="104" spans="3:3" x14ac:dyDescent="0.2">
      <c r="C104" s="4">
        <v>0</v>
      </c>
    </row>
    <row r="105" spans="3:3" x14ac:dyDescent="0.2">
      <c r="C105" s="4">
        <v>110707.87</v>
      </c>
    </row>
    <row r="106" spans="3:3" x14ac:dyDescent="0.2">
      <c r="C106" s="4">
        <v>0</v>
      </c>
    </row>
    <row r="108" spans="3:3" x14ac:dyDescent="0.2">
      <c r="C108" s="4">
        <v>18968</v>
      </c>
    </row>
    <row r="109" spans="3:3" x14ac:dyDescent="0.2">
      <c r="C109" s="4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4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showGridLines="0" workbookViewId="0">
      <selection activeCell="E25" sqref="A1:E25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1749573.33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1749573.33</v>
      </c>
    </row>
    <row r="22" spans="1:3" x14ac:dyDescent="0.2">
      <c r="B22" s="39" t="s">
        <v>624</v>
      </c>
    </row>
    <row r="23" spans="1:3" x14ac:dyDescent="0.2">
      <c r="B23" s="39" t="s">
        <v>669</v>
      </c>
      <c r="C23" s="39" t="s">
        <v>670</v>
      </c>
    </row>
    <row r="25" spans="1:3" x14ac:dyDescent="0.2">
      <c r="B25" s="39" t="s">
        <v>671</v>
      </c>
      <c r="C25" s="39" t="s">
        <v>672</v>
      </c>
    </row>
    <row r="103" spans="3:4" x14ac:dyDescent="0.2">
      <c r="C103" s="39">
        <v>0</v>
      </c>
      <c r="D103" s="39">
        <v>0</v>
      </c>
    </row>
    <row r="106" spans="3:4" x14ac:dyDescent="0.2">
      <c r="C106" s="39">
        <v>0</v>
      </c>
      <c r="D106" s="39">
        <v>0</v>
      </c>
    </row>
    <row r="108" spans="3:4" x14ac:dyDescent="0.2">
      <c r="C108" s="39">
        <v>0</v>
      </c>
      <c r="D108" s="39">
        <v>0</v>
      </c>
    </row>
    <row r="109" spans="3:4" x14ac:dyDescent="0.2">
      <c r="C109" s="39">
        <v>0</v>
      </c>
      <c r="D109" s="39">
        <v>0</v>
      </c>
    </row>
    <row r="110" spans="3:4" x14ac:dyDescent="0.2">
      <c r="C110" s="39">
        <v>0</v>
      </c>
      <c r="D110" s="39">
        <v>0</v>
      </c>
    </row>
    <row r="111" spans="3:4" x14ac:dyDescent="0.2">
      <c r="C111" s="39">
        <v>0</v>
      </c>
      <c r="D111" s="39">
        <v>0</v>
      </c>
    </row>
    <row r="112" spans="3:4" x14ac:dyDescent="0.2">
      <c r="C112" s="39">
        <v>0</v>
      </c>
      <c r="D112" s="39">
        <v>0</v>
      </c>
    </row>
    <row r="113" spans="3:4" x14ac:dyDescent="0.2">
      <c r="C113" s="39">
        <v>0</v>
      </c>
      <c r="D113" s="39">
        <v>0</v>
      </c>
    </row>
    <row r="114" spans="3:4" x14ac:dyDescent="0.2">
      <c r="C114" s="39">
        <v>0</v>
      </c>
      <c r="D114" s="39">
        <v>0</v>
      </c>
    </row>
    <row r="115" spans="3:4" x14ac:dyDescent="0.2">
      <c r="C115" s="39">
        <v>0</v>
      </c>
      <c r="D115" s="39">
        <v>0</v>
      </c>
    </row>
    <row r="116" spans="3:4" x14ac:dyDescent="0.2">
      <c r="C116" s="39">
        <v>0</v>
      </c>
      <c r="D116" s="39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workbookViewId="0">
      <selection activeCell="E45" sqref="A1:E45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1554869.16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4941.82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4941.82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1549927.3399999999</v>
      </c>
    </row>
    <row r="41" spans="1:3" x14ac:dyDescent="0.2">
      <c r="B41" s="39" t="s">
        <v>624</v>
      </c>
    </row>
    <row r="42" spans="1:3" x14ac:dyDescent="0.2">
      <c r="B42" s="39" t="s">
        <v>669</v>
      </c>
      <c r="C42" s="39" t="s">
        <v>670</v>
      </c>
    </row>
    <row r="44" spans="1:3" x14ac:dyDescent="0.2">
      <c r="B44" s="39" t="s">
        <v>671</v>
      </c>
      <c r="C44" s="39" t="s">
        <v>672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H38" sqref="H38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Comisión Municipal del Deporte y Atención a la Juventud del Municipio de Uriangato, Guanajuato.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6637993.8399999999</v>
      </c>
      <c r="D42" s="34"/>
      <c r="E42" s="34"/>
      <c r="F42" s="34"/>
    </row>
    <row r="43" spans="1:6" x14ac:dyDescent="0.2">
      <c r="B43" s="171" t="s">
        <v>92</v>
      </c>
      <c r="C43" s="172">
        <v>-4888420.51</v>
      </c>
      <c r="D43" s="34"/>
      <c r="E43" s="34"/>
      <c r="F43" s="34"/>
    </row>
    <row r="44" spans="1:6" x14ac:dyDescent="0.2">
      <c r="B44" s="171" t="s">
        <v>91</v>
      </c>
      <c r="C44" s="172">
        <v>0</v>
      </c>
      <c r="D44" s="34"/>
      <c r="E44" s="34"/>
      <c r="F44" s="34"/>
    </row>
    <row r="45" spans="1:6" x14ac:dyDescent="0.2">
      <c r="B45" s="171" t="s">
        <v>90</v>
      </c>
      <c r="C45" s="172">
        <v>0</v>
      </c>
      <c r="D45" s="34"/>
      <c r="E45" s="34"/>
      <c r="F45" s="34"/>
    </row>
    <row r="46" spans="1:6" x14ac:dyDescent="0.2">
      <c r="B46" s="171" t="s">
        <v>89</v>
      </c>
      <c r="C46" s="172">
        <v>-1749573.33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Comisión Municipal del Deporte y Atención a la Juventud del Municipio de Uriangato, Guanajuato.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-6637993.8399999999</v>
      </c>
    </row>
    <row r="54" spans="2:3" x14ac:dyDescent="0.2">
      <c r="B54" s="171" t="s">
        <v>87</v>
      </c>
      <c r="C54" s="176">
        <v>5120248.71</v>
      </c>
    </row>
    <row r="55" spans="2:3" x14ac:dyDescent="0.2">
      <c r="B55" s="171" t="s">
        <v>666</v>
      </c>
      <c r="C55" s="176">
        <v>0</v>
      </c>
    </row>
    <row r="56" spans="2:3" x14ac:dyDescent="0.2">
      <c r="B56" s="171" t="s">
        <v>86</v>
      </c>
      <c r="C56" s="176">
        <v>-37124.03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0</v>
      </c>
    </row>
    <row r="59" spans="2:3" x14ac:dyDescent="0.2">
      <c r="B59" s="171" t="s">
        <v>83</v>
      </c>
      <c r="C59" s="176">
        <v>1554869.16</v>
      </c>
    </row>
    <row r="61" spans="2:3" x14ac:dyDescent="0.2">
      <c r="B61" s="167" t="s">
        <v>624</v>
      </c>
    </row>
    <row r="62" spans="2:3" x14ac:dyDescent="0.2">
      <c r="B62" s="29" t="s">
        <v>669</v>
      </c>
      <c r="C62" s="29" t="s">
        <v>670</v>
      </c>
    </row>
    <row r="64" spans="2:3" x14ac:dyDescent="0.2">
      <c r="B64" s="29" t="s">
        <v>671</v>
      </c>
      <c r="C64" s="29" t="s">
        <v>672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25" right="0.25" top="0.75" bottom="0.75" header="0.3" footer="0.3"/>
  <pageSetup paperSize="9"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221" sqref="A1:E22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259573.33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9.33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9.33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259564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259564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1490000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1490000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1490000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180967.1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180967.1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0</v>
      </c>
      <c r="D100" s="57">
        <f t="shared" ref="D100:D163" si="0">C100/$C$98</f>
        <v>0</v>
      </c>
      <c r="E100" s="56"/>
    </row>
    <row r="101" spans="1:5" x14ac:dyDescent="0.2">
      <c r="A101" s="54">
        <v>5111</v>
      </c>
      <c r="B101" s="51" t="s">
        <v>360</v>
      </c>
      <c r="C101" s="55">
        <v>0</v>
      </c>
      <c r="D101" s="57">
        <f t="shared" si="0"/>
        <v>0</v>
      </c>
      <c r="E101" s="56"/>
    </row>
    <row r="102" spans="1:5" x14ac:dyDescent="0.2">
      <c r="A102" s="54">
        <v>5112</v>
      </c>
      <c r="B102" s="51" t="s">
        <v>361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362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180967.1</v>
      </c>
      <c r="D107" s="57">
        <f t="shared" si="0"/>
        <v>1</v>
      </c>
      <c r="E107" s="56"/>
    </row>
    <row r="108" spans="1:5" x14ac:dyDescent="0.2">
      <c r="A108" s="54">
        <v>5121</v>
      </c>
      <c r="B108" s="51" t="s">
        <v>367</v>
      </c>
      <c r="C108" s="55">
        <v>0</v>
      </c>
      <c r="D108" s="57">
        <f t="shared" si="0"/>
        <v>0</v>
      </c>
      <c r="E108" s="56"/>
    </row>
    <row r="109" spans="1:5" x14ac:dyDescent="0.2">
      <c r="A109" s="54">
        <v>5122</v>
      </c>
      <c r="B109" s="51" t="s">
        <v>368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18250.5</v>
      </c>
      <c r="D111" s="57">
        <f t="shared" si="0"/>
        <v>0.10084982297887295</v>
      </c>
      <c r="E111" s="56"/>
    </row>
    <row r="112" spans="1:5" x14ac:dyDescent="0.2">
      <c r="A112" s="54">
        <v>5125</v>
      </c>
      <c r="B112" s="51" t="s">
        <v>371</v>
      </c>
      <c r="C112" s="55">
        <v>17696.61</v>
      </c>
      <c r="D112" s="57">
        <f t="shared" si="0"/>
        <v>9.7789100891819566E-2</v>
      </c>
      <c r="E112" s="56"/>
    </row>
    <row r="113" spans="1:5" x14ac:dyDescent="0.2">
      <c r="A113" s="54">
        <v>5126</v>
      </c>
      <c r="B113" s="51" t="s">
        <v>372</v>
      </c>
      <c r="C113" s="55">
        <v>101836.59</v>
      </c>
      <c r="D113" s="57">
        <f t="shared" si="0"/>
        <v>0.5627353811825464</v>
      </c>
      <c r="E113" s="56"/>
    </row>
    <row r="114" spans="1:5" x14ac:dyDescent="0.2">
      <c r="A114" s="54">
        <v>5127</v>
      </c>
      <c r="B114" s="51" t="s">
        <v>373</v>
      </c>
      <c r="C114" s="55">
        <v>43183.4</v>
      </c>
      <c r="D114" s="57">
        <f t="shared" si="0"/>
        <v>0.23862569494676103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0</v>
      </c>
      <c r="D117" s="57">
        <f t="shared" si="0"/>
        <v>0</v>
      </c>
      <c r="E117" s="56"/>
    </row>
    <row r="118" spans="1:5" x14ac:dyDescent="0.2">
      <c r="A118" s="54">
        <v>5131</v>
      </c>
      <c r="B118" s="51" t="s">
        <v>377</v>
      </c>
      <c r="C118" s="55">
        <v>0</v>
      </c>
      <c r="D118" s="57">
        <f t="shared" si="0"/>
        <v>0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380</v>
      </c>
      <c r="C121" s="55">
        <v>0</v>
      </c>
      <c r="D121" s="57">
        <f t="shared" si="0"/>
        <v>0</v>
      </c>
      <c r="E121" s="56"/>
    </row>
    <row r="122" spans="1:5" x14ac:dyDescent="0.2">
      <c r="A122" s="54">
        <v>5135</v>
      </c>
      <c r="B122" s="51" t="s">
        <v>381</v>
      </c>
      <c r="C122" s="55">
        <v>0</v>
      </c>
      <c r="D122" s="57">
        <f t="shared" si="0"/>
        <v>0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384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385</v>
      </c>
      <c r="C126" s="55">
        <v>0</v>
      </c>
      <c r="D126" s="57">
        <f t="shared" si="0"/>
        <v>0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  <row r="219" spans="1:5" x14ac:dyDescent="0.2">
      <c r="B219" s="20" t="s">
        <v>669</v>
      </c>
      <c r="C219" s="20" t="s">
        <v>670</v>
      </c>
    </row>
    <row r="221" spans="1:5" x14ac:dyDescent="0.2">
      <c r="B221" s="20" t="s">
        <v>671</v>
      </c>
      <c r="C221" s="20" t="s">
        <v>672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9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116" spans="3:3" x14ac:dyDescent="0.2">
      <c r="C116" s="3">
        <v>52251.15</v>
      </c>
    </row>
    <row r="118" spans="3:3" x14ac:dyDescent="0.2">
      <c r="C118" s="3">
        <v>86159</v>
      </c>
    </row>
    <row r="119" spans="3:3" x14ac:dyDescent="0.2">
      <c r="C119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A37" zoomScale="106" zoomScaleNormal="106" workbookViewId="0">
      <selection activeCell="H154" sqref="A1:H15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52246.15</v>
      </c>
      <c r="D15" s="24">
        <v>52246.15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1179395.8199999998</v>
      </c>
      <c r="D62" s="24">
        <f t="shared" ref="D62:E62" si="0">SUM(D63:D70)</f>
        <v>0</v>
      </c>
      <c r="E62" s="24">
        <f t="shared" si="0"/>
        <v>892382.22</v>
      </c>
    </row>
    <row r="63" spans="1:9" x14ac:dyDescent="0.2">
      <c r="A63" s="22">
        <v>1241</v>
      </c>
      <c r="B63" s="20" t="s">
        <v>236</v>
      </c>
      <c r="C63" s="24">
        <v>187382.68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500984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892382.22</v>
      </c>
    </row>
    <row r="68" spans="1:9" x14ac:dyDescent="0.2">
      <c r="A68" s="22">
        <v>1246</v>
      </c>
      <c r="B68" s="20" t="s">
        <v>241</v>
      </c>
      <c r="C68" s="24">
        <v>344271.97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45644.45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45644.45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35318.9</v>
      </c>
      <c r="D110" s="24">
        <f>SUM(D111:D119)</f>
        <v>35318.9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35318.9</v>
      </c>
      <c r="D117" s="24">
        <f t="shared" si="1"/>
        <v>35318.9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26305.039999999997</v>
      </c>
      <c r="D120" s="24">
        <f t="shared" ref="D120:G120" si="2">SUM(D121:D123)</f>
        <v>26305.039999999997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2779.94</v>
      </c>
      <c r="D121" s="24">
        <f>C121</f>
        <v>2779.94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23525.1</v>
      </c>
      <c r="D122" s="24">
        <f t="shared" ref="D122:D123" si="3">C122</f>
        <v>23525.1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4" spans="1:8" x14ac:dyDescent="0.2">
      <c r="C124" s="20">
        <v>8744</v>
      </c>
    </row>
    <row r="125" spans="1:8" x14ac:dyDescent="0.2">
      <c r="A125" s="19" t="s">
        <v>169</v>
      </c>
      <c r="B125" s="19"/>
      <c r="C125" s="19">
        <v>153508.04999999999</v>
      </c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>
        <v>14820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3900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3900</v>
      </c>
    </row>
    <row r="140" spans="1:8" x14ac:dyDescent="0.2">
      <c r="A140" s="22">
        <v>2256</v>
      </c>
      <c r="B140" s="20" t="s">
        <v>295</v>
      </c>
      <c r="C140" s="24">
        <v>0</v>
      </c>
    </row>
    <row r="141" spans="1:8" x14ac:dyDescent="0.2">
      <c r="C141" s="20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>
        <v>0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  <row r="152" spans="1:3" x14ac:dyDescent="0.2">
      <c r="B152" s="20" t="s">
        <v>669</v>
      </c>
      <c r="C152" s="20" t="s">
        <v>670</v>
      </c>
    </row>
    <row r="154" spans="1:3" x14ac:dyDescent="0.2">
      <c r="B154" s="20" t="s">
        <v>671</v>
      </c>
      <c r="C154" s="20" t="s">
        <v>672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  <row r="147" spans="3:3" x14ac:dyDescent="0.2">
      <c r="C147" s="3">
        <v>0</v>
      </c>
    </row>
    <row r="148" spans="3:3" x14ac:dyDescent="0.2">
      <c r="C148" s="3">
        <v>0</v>
      </c>
    </row>
    <row r="150" spans="3:3" x14ac:dyDescent="0.2">
      <c r="C150" s="3">
        <v>0</v>
      </c>
    </row>
    <row r="152" spans="3:3" x14ac:dyDescent="0.2">
      <c r="C152" s="3"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"/>
  <sheetViews>
    <sheetView workbookViewId="0">
      <selection activeCell="E32" sqref="A1:E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167878.29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199645.99</v>
      </c>
    </row>
    <row r="15" spans="1:5" x14ac:dyDescent="0.2">
      <c r="A15" s="33">
        <v>3220</v>
      </c>
      <c r="B15" s="29" t="s">
        <v>468</v>
      </c>
      <c r="C15" s="34">
        <v>479586.07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  <row r="30" spans="1:3" x14ac:dyDescent="0.2">
      <c r="B30" s="29" t="s">
        <v>669</v>
      </c>
      <c r="C30" s="29" t="s">
        <v>670</v>
      </c>
    </row>
    <row r="32" spans="1:3" x14ac:dyDescent="0.2">
      <c r="B32" s="29" t="s">
        <v>671</v>
      </c>
      <c r="C32" s="29" t="s">
        <v>672</v>
      </c>
    </row>
    <row r="154" spans="3:3" x14ac:dyDescent="0.2">
      <c r="C154" s="29">
        <v>0</v>
      </c>
    </row>
    <row r="155" spans="3:3" x14ac:dyDescent="0.2">
      <c r="C155" s="29">
        <v>0</v>
      </c>
    </row>
    <row r="156" spans="3:3" x14ac:dyDescent="0.2">
      <c r="C156" s="29">
        <v>0</v>
      </c>
    </row>
    <row r="158" spans="3:3" x14ac:dyDescent="0.2">
      <c r="C158" s="29">
        <v>0</v>
      </c>
    </row>
    <row r="159" spans="3:3" x14ac:dyDescent="0.2">
      <c r="C159" s="29">
        <v>0</v>
      </c>
    </row>
    <row r="162" spans="3:3" x14ac:dyDescent="0.2">
      <c r="C162" s="29">
        <v>0</v>
      </c>
    </row>
    <row r="163" spans="3:3" x14ac:dyDescent="0.2">
      <c r="C163" s="29">
        <v>0</v>
      </c>
    </row>
    <row r="165" spans="3:3" x14ac:dyDescent="0.2">
      <c r="C165" s="29">
        <v>0</v>
      </c>
    </row>
    <row r="166" spans="3:3" x14ac:dyDescent="0.2">
      <c r="C166" s="29">
        <v>0</v>
      </c>
    </row>
    <row r="168" spans="3:3" x14ac:dyDescent="0.2">
      <c r="C168" s="29">
        <v>0</v>
      </c>
    </row>
    <row r="169" spans="3:3" x14ac:dyDescent="0.2">
      <c r="C169" s="29">
        <v>0</v>
      </c>
    </row>
    <row r="172" spans="3:3" x14ac:dyDescent="0.2">
      <c r="C172" s="29">
        <v>0</v>
      </c>
    </row>
    <row r="173" spans="3:3" x14ac:dyDescent="0.2">
      <c r="C173" s="29">
        <v>0</v>
      </c>
    </row>
    <row r="175" spans="3:3" x14ac:dyDescent="0.2">
      <c r="C175" s="29">
        <v>0</v>
      </c>
    </row>
    <row r="176" spans="3:3" x14ac:dyDescent="0.2">
      <c r="C176" s="29">
        <v>0</v>
      </c>
    </row>
    <row r="178" spans="3:3" x14ac:dyDescent="0.2">
      <c r="C178" s="29">
        <v>0</v>
      </c>
    </row>
    <row r="179" spans="3:3" x14ac:dyDescent="0.2">
      <c r="C179" s="29">
        <v>0</v>
      </c>
    </row>
    <row r="181" spans="3:3" x14ac:dyDescent="0.2">
      <c r="C181" s="29">
        <v>0</v>
      </c>
    </row>
    <row r="183" spans="3:3" x14ac:dyDescent="0.2">
      <c r="C183" s="29">
        <v>0</v>
      </c>
    </row>
    <row r="184" spans="3:3" x14ac:dyDescent="0.2">
      <c r="C184" s="29">
        <v>0</v>
      </c>
    </row>
    <row r="187" spans="3:3" x14ac:dyDescent="0.2">
      <c r="C187" s="29">
        <v>0</v>
      </c>
    </row>
    <row r="188" spans="3:3" x14ac:dyDescent="0.2">
      <c r="C188" s="29">
        <v>0</v>
      </c>
    </row>
    <row r="189" spans="3:3" x14ac:dyDescent="0.2">
      <c r="C189" s="29">
        <v>0</v>
      </c>
    </row>
    <row r="190" spans="3:3" x14ac:dyDescent="0.2">
      <c r="C190" s="29">
        <v>0</v>
      </c>
    </row>
    <row r="191" spans="3:3" x14ac:dyDescent="0.2">
      <c r="C191" s="29">
        <v>0</v>
      </c>
    </row>
    <row r="192" spans="3:3" x14ac:dyDescent="0.2">
      <c r="C192" s="29">
        <v>0</v>
      </c>
    </row>
    <row r="193" spans="3:3" x14ac:dyDescent="0.2">
      <c r="C193" s="29">
        <v>0</v>
      </c>
    </row>
    <row r="194" spans="3:3" x14ac:dyDescent="0.2">
      <c r="C194" s="29">
        <v>0</v>
      </c>
    </row>
    <row r="196" spans="3:3" x14ac:dyDescent="0.2">
      <c r="C196" s="29">
        <v>0</v>
      </c>
    </row>
    <row r="197" spans="3:3" x14ac:dyDescent="0.2">
      <c r="C197" s="29">
        <v>0</v>
      </c>
    </row>
    <row r="199" spans="3:3" x14ac:dyDescent="0.2">
      <c r="C199" s="29">
        <v>0</v>
      </c>
    </row>
    <row r="200" spans="3:3" x14ac:dyDescent="0.2">
      <c r="C200" s="29">
        <v>0</v>
      </c>
    </row>
    <row r="201" spans="3:3" x14ac:dyDescent="0.2">
      <c r="C201" s="29">
        <v>0</v>
      </c>
    </row>
    <row r="202" spans="3:3" x14ac:dyDescent="0.2">
      <c r="C202" s="29">
        <v>0</v>
      </c>
    </row>
    <row r="203" spans="3:3" x14ac:dyDescent="0.2">
      <c r="C203" s="29">
        <v>0</v>
      </c>
    </row>
    <row r="205" spans="3:3" x14ac:dyDescent="0.2">
      <c r="C205" s="29">
        <v>0</v>
      </c>
    </row>
    <row r="206" spans="3:3" x14ac:dyDescent="0.2">
      <c r="C206" s="29">
        <v>0</v>
      </c>
    </row>
    <row r="207" spans="3:3" x14ac:dyDescent="0.2">
      <c r="C207" s="29">
        <v>0</v>
      </c>
    </row>
    <row r="208" spans="3:3" x14ac:dyDescent="0.2">
      <c r="C208" s="29">
        <v>0</v>
      </c>
    </row>
    <row r="209" spans="3:3" x14ac:dyDescent="0.2">
      <c r="C209" s="29">
        <v>0</v>
      </c>
    </row>
    <row r="210" spans="3:3" x14ac:dyDescent="0.2">
      <c r="C210" s="29">
        <v>0</v>
      </c>
    </row>
    <row r="211" spans="3:3" x14ac:dyDescent="0.2">
      <c r="C211" s="29">
        <v>0</v>
      </c>
    </row>
    <row r="212" spans="3:3" x14ac:dyDescent="0.2">
      <c r="C212" s="29">
        <v>0</v>
      </c>
    </row>
    <row r="213" spans="3:3" x14ac:dyDescent="0.2">
      <c r="C213" s="29">
        <v>0</v>
      </c>
    </row>
    <row r="216" spans="3:3" x14ac:dyDescent="0.2">
      <c r="C216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0"/>
  <sheetViews>
    <sheetView workbookViewId="0">
      <selection activeCell="E120" sqref="A1:E120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649879.89</v>
      </c>
      <c r="D9" s="34">
        <v>454945.36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649879.89</v>
      </c>
      <c r="D15" s="133">
        <f>SUM(D8:D14)</f>
        <v>454945.36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4941.82</v>
      </c>
      <c r="D28" s="133">
        <f>SUM(D29:D36)</f>
        <v>4941.82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4941.82</v>
      </c>
      <c r="D34" s="130">
        <v>4941.82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4941.82</v>
      </c>
      <c r="D38" s="133">
        <f>D20+D28+D37</f>
        <v>4941.82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199645.99</v>
      </c>
      <c r="D42" s="133">
        <v>143718.31</v>
      </c>
    </row>
    <row r="43" spans="1:5" x14ac:dyDescent="0.2">
      <c r="A43" s="129"/>
      <c r="B43" s="134" t="s">
        <v>616</v>
      </c>
      <c r="C43" s="133">
        <f>C46+C58+C86+C89+C44</f>
        <v>0</v>
      </c>
      <c r="D43" s="133">
        <f>D46+D58+D86+D89+D44</f>
        <v>58596.81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</v>
      </c>
      <c r="D58" s="133">
        <f>D59+D68+D71+D77</f>
        <v>58596.81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58596.81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55646.74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2950.07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0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0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0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0</v>
      </c>
      <c r="D104" s="153">
        <f>+D105+D107</f>
        <v>0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0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0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199645.99</v>
      </c>
      <c r="D117" s="133">
        <f>D42+D43+D95-D101-D104</f>
        <v>202315.12</v>
      </c>
    </row>
    <row r="118" spans="1:4" x14ac:dyDescent="0.2">
      <c r="B118" s="29" t="s">
        <v>669</v>
      </c>
      <c r="C118" s="29" t="s">
        <v>670</v>
      </c>
    </row>
    <row r="120" spans="1:4" x14ac:dyDescent="0.2">
      <c r="B120" s="29" t="s">
        <v>671</v>
      </c>
      <c r="C120" s="29" t="s">
        <v>672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0866141732283472" right="0.70866141732283472" top="0.74803149606299213" bottom="0.74803149606299213" header="0.31496062992125984" footer="0.31496062992125984"/>
  <pageSetup scale="8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00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  <row r="97" spans="3:4" x14ac:dyDescent="0.2">
      <c r="D97" s="3">
        <v>0</v>
      </c>
    </row>
    <row r="98" spans="3:4" x14ac:dyDescent="0.2">
      <c r="D98" s="3">
        <v>0</v>
      </c>
    </row>
    <row r="99" spans="3:4" x14ac:dyDescent="0.2">
      <c r="D99" s="3">
        <v>0</v>
      </c>
    </row>
    <row r="100" spans="3:4" x14ac:dyDescent="0.2">
      <c r="C100" s="3">
        <v>0</v>
      </c>
      <c r="D100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2024-05-01T19:20:40Z</cp:lastPrinted>
  <dcterms:created xsi:type="dcterms:W3CDTF">2012-12-11T20:36:24Z</dcterms:created>
  <dcterms:modified xsi:type="dcterms:W3CDTF">2024-05-01T19:20:45Z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