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3040" windowHeight="9525" tabRatio="863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4" i="62" l="1"/>
  <c r="D114" i="62"/>
  <c r="D111" i="62"/>
  <c r="C111" i="62"/>
  <c r="C110" i="62" s="1"/>
  <c r="D110" i="62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63" i="62" l="1"/>
  <c r="C48" i="62" s="1"/>
  <c r="C126" i="62" s="1"/>
  <c r="C98" i="60"/>
  <c r="C58" i="60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<sst xmlns="http://schemas.openxmlformats.org/spreadsheetml/2006/main" count="951" uniqueCount="674">
  <si>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</si>
  <si>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</si>
  <si>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</si>
  <si>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</si>
  <si>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</si>
  <si>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</si>
  <si>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</si>
  <si>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</si>
  <si>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</si>
  <si>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</si>
  <si>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</si>
  <si>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</si>
  <si>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</si>
  <si>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</si>
  <si>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</si>
  <si>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</si>
  <si>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</si>
  <si>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</si>
  <si>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</si>
  <si>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</si>
  <si>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</si>
  <si>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</si>
  <si>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</si>
  <si>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</si>
  <si>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</si>
  <si>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</si>
  <si>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</si>
  <si>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</si>
  <si>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</si>
  <si>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</si>
  <si>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</si>
  <si>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</si>
  <si>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</si>
  <si>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</si>
  <si>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</si>
  <si>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</si>
  <si>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</si>
  <si>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</si>
  <si>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</si>
  <si>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</si>
  <si>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</si>
  <si>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</si>
  <si>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</si>
  <si>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</si>
  <si>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</si>
  <si>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</si>
  <si>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</si>
  <si>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</si>
  <si>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</si>
  <si>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</si>
  <si>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</si>
  <si>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</si>
  <si>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</si>
  <si>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</si>
  <si>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</si>
  <si>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</si>
  <si>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</si>
  <si>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</si>
  <si>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</si>
  <si>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</si>
  <si>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</si>
  <si>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</si>
  <si>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</si>
  <si>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</si>
  <si>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</si>
  <si>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</si>
  <si>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</si>
  <si>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</si>
  <si>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</si>
  <si>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</si>
  <si>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</si>
  <si>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</si>
  <si>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</si>
  <si>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</si>
  <si>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</si>
  <si>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</si>
  <si>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</si>
  <si>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</si>
  <si>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</si>
  <si>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</si>
  <si>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</si>
  <si>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</si>
  <si>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</si>
  <si>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</si>
  <si>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</si>
  <si>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</si>
  <si>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</si>
  <si>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</si>
  <si>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</si>
  <si>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</si>
  <si>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</si>
  <si>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</si>
  <si>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</si>
  <si>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</si>
  <si>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</si>
  <si>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</si>
  <si>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</si>
  <si>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</si>
  <si>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</si>
  <si>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</si>
  <si>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</si>
  <si>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</si>
  <si>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</si>
  <si>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</si>
  <si>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</si>
  <si>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</si>
  <si>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</si>
  <si>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</si>
  <si>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</si>
  <si>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</si>
  <si>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</si>
  <si>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</si>
  <si>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</si>
  <si>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</si>
  <si>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</si>
  <si>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</si>
  <si>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</si>
  <si>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</si>
  <si>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</si>
  <si>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</si>
  <si>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</si>
  <si>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</si>
  <si>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</si>
  <si>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</si>
  <si>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</si>
  <si>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</si>
  <si>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</si>
  <si>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</si>
  <si>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</si>
  <si>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</si>
  <si>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</si>
  <si>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</si>
  <si>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</si>
  <si>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</si>
  <si>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</si>
  <si>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</si>
  <si>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</si>
  <si>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</si>
  <si>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</si>
  <si>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</si>
  <si>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</si>
  <si>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</si>
  <si>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</si>
  <si>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</si>
  <si>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</si>
  <si>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</si>
  <si>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</si>
  <si>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</si>
  <si>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</si>
  <si>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</si>
  <si>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</si>
  <si>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</si>
  <si>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</si>
  <si>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</si>
  <si>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</si>
  <si>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</si>
  <si>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</si>
  <si>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</si>
  <si>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</si>
  <si>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</si>
  <si>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</si>
  <si>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</si>
  <si>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</si>
  <si>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</si>
  <si>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</si>
  <si>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</si>
  <si>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</si>
  <si>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</si>
  <si>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</si>
  <si>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</si>
  <si>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</si>
  <si>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</si>
  <si>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</si>
  <si>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</si>
  <si>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</si>
  <si>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</si>
  <si>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</si>
  <si>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</si>
  <si>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</si>
  <si>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</si>
  <si>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</si>
  <si>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</si>
  <si>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</si>
  <si>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</si>
  <si>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</si>
  <si>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</si>
  <si>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</si>
  <si>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</si>
  <si>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</si>
  <si>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</si>
  <si>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</si>
  <si>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</si>
  <si>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</si>
  <si>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</si>
  <si>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</si>
  <si>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</si>
  <si>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</si>
  <si>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</si>
  <si>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</si>
  <si>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</si>
  <si>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</si>
  <si>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</si>
  <si>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</si>
  <si>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</si>
  <si>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</si>
  <si>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</si>
  <si>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</si>
  <si>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</si>
  <si>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</si>
  <si>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</si>
  <si>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</si>
  <si>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</si>
  <si>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</si>
  <si>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</si>
  <si>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</si>
  <si>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</si>
  <si>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</si>
  <si>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</si>
  <si>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</si>
  <si>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</si>
  <si>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</si>
  <si>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</si>
  <si>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</si>
  <si>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</si>
  <si>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</si>
  <si>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</si>
  <si>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</si>
  <si>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</si>
  <si>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</si>
  <si>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</si>
  <si>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</si>
  <si>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</si>
  <si>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</si>
  <si>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</si>
  <si>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</si>
  <si>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</si>
  <si>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</si>
  <si>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</si>
  <si>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</si>
  <si>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</si>
  <si>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</si>
  <si>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</si>
  <si>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</si>
  <si>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</si>
  <si>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</si>
  <si>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</si>
  <si>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</si>
  <si>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</si>
  <si>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</si>
  <si>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</si>
  <si>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</si>
  <si>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</si>
  <si>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</si>
  <si>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</si>
  <si>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</si>
  <si>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</si>
  <si>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</si>
  <si>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</si>
  <si>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</si>
  <si>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</si>
  <si>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</si>
  <si>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</si>
  <si>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</si>
  <si>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</si>
  <si>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</si>
  <si>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</si>
  <si>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</si>
  <si>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</si>
  <si>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</si>
  <si>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</si>
  <si>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</si>
  <si>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</si>
  <si>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</si>
  <si>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</si>
  <si>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</si>
  <si>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</si>
  <si>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</si>
  <si>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</si>
  <si>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</si>
  <si>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</si>
  <si>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</si>
  <si>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</si>
  <si>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</si>
  <si>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</si>
  <si>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</si>
  <si>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</si>
  <si>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</si>
  <si>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</si>
  <si>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</si>
  <si>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</si>
  <si>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</si>
  <si>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</si>
  <si>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</si>
  <si>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</si>
  <si>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</si>
  <si>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</si>
  <si>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</si>
  <si>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</si>
  <si>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</si>
  <si>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</si>
  <si>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</si>
  <si>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</si>
  <si>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</si>
  <si>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</si>
  <si>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</si>
  <si>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</si>
  <si>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</si>
  <si>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</si>
  <si>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</si>
  <si>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</si>
  <si>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</si>
  <si>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</si>
  <si>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</si>
  <si>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</si>
  <si>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</si>
  <si>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</si>
  <si>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</si>
  <si>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</si>
  <si>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</si>
  <si>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</si>
  <si>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</si>
  <si>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</si>
  <si>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</si>
  <si>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</si>
  <si>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</si>
  <si>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</si>
  <si>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</si>
  <si>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</si>
  <si>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</si>
  <si>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</si>
  <si>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</si>
  <si>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</si>
  <si>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</si>
  <si>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</si>
  <si>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</si>
  <si>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</si>
  <si>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</si>
  <si>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</si>
  <si>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</si>
  <si>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</si>
  <si>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</si>
  <si>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</si>
  <si>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</si>
  <si>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</si>
  <si>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</si>
  <si>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</si>
  <si>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</si>
  <si>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</si>
  <si>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</si>
  <si>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</si>
  <si>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</si>
  <si>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</si>
  <si>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</si>
  <si>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</si>
  <si>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</si>
  <si>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</si>
  <si>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</si>
  <si>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</si>
  <si>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</si>
  <si>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</si>
  <si>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</si>
  <si>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</si>
  <si>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</si>
  <si>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</si>
  <si>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</si>
  <si>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</si>
  <si>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</si>
  <si>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</si>
  <si>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</si>
  <si>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</si>
  <si>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</si>
  <si>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</si>
  <si>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</si>
  <si>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</si>
  <si>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</si>
  <si>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</si>
  <si>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</si>
  <si>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</si>
  <si>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</si>
  <si>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</si>
  <si>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</si>
  <si>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</si>
  <si>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</si>
  <si>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</si>
  <si>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</si>
  <si>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</si>
  <si>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</si>
  <si>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</si>
  <si>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</si>
  <si>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</si>
  <si>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</si>
  <si>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</si>
  <si>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</si>
  <si>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</si>
  <si>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</si>
  <si>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</si>
  <si>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</si>
  <si>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</si>
  <si>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</si>
  <si>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</si>
  <si>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</si>
  <si>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</si>
  <si>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</si>
  <si>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</si>
  <si>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</si>
  <si>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</si>
  <si>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</si>
  <si>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</si>
  <si>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</si>
  <si>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</si>
  <si>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</si>
  <si>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</si>
  <si>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</si>
  <si>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</si>
  <si>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</si>
  <si>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</si>
  <si>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</si>
  <si>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</si>
  <si>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</si>
  <si>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</si>
  <si>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</si>
  <si>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</si>
  <si>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</si>
  <si>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</si>
  <si>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</si>
  <si>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</si>
  <si>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</si>
  <si>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</si>
  <si>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</si>
  <si>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</si>
  <si>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</si>
  <si>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</si>
  <si>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</si>
  <si>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</si>
  <si>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</si>
  <si>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</si>
  <si>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</si>
  <si>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</si>
  <si>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</si>
  <si>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</si>
  <si>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</si>
  <si>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</si>
  <si>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</si>
  <si>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</si>
  <si>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</si>
  <si>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</si>
  <si>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</si>
  <si>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</si>
  <si>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</si>
  <si>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</si>
  <si>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</si>
  <si>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</si>
  <si>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</si>
  <si>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</si>
  <si>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</si>
  <si>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</si>
  <si>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</si>
  <si>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</si>
  <si>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</si>
  <si>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</si>
  <si>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</si>
  <si>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</si>
  <si>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</si>
  <si>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</si>
  <si>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</si>
  <si>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</si>
  <si>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</si>
  <si>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</si>
  <si>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</si>
  <si>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</si>
  <si>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</si>
  <si>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</si>
  <si>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</si>
  <si>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</si>
  <si>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</si>
  <si>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</si>
  <si>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</si>
  <si>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</si>
  <si>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</si>
  <si>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</si>
  <si>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</si>
  <si>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</si>
  <si>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</si>
  <si>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</si>
  <si>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</si>
  <si>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</si>
  <si>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</si>
  <si>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</si>
  <si>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</si>
  <si>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</si>
  <si>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</si>
  <si>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</si>
  <si>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</si>
  <si>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</si>
  <si>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</si>
  <si>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</si>
  <si>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</si>
  <si>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</si>
  <si>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</si>
  <si>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</si>
  <si>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</si>
  <si>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</si>
  <si>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</si>
  <si>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</si>
  <si>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</si>
  <si>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</si>
  <si>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</si>
  <si>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</si>
  <si>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</si>
  <si>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</si>
  <si>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</si>
  <si>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</si>
  <si>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</si>
  <si>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</si>
  <si>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</si>
  <si>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</si>
  <si>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</si>
  <si>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</si>
  <si>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</si>
  <si>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</si>
  <si>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</si>
  <si>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</si>
  <si>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</si>
  <si>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</si>
  <si>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</si>
  <si>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</si>
  <si>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</si>
  <si>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</si>
  <si>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</si>
  <si>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</si>
  <si>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</si>
  <si>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</si>
  <si>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</si>
  <si>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</si>
  <si>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</si>
  <si>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</si>
  <si>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</si>
  <si>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</si>
  <si>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</si>
  <si>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</si>
  <si>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</si>
  <si>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</si>
  <si>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</si>
  <si>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</si>
  <si>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</si>
  <si>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</si>
  <si>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</si>
  <si>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</si>
  <si>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</si>
  <si>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</si>
  <si>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</si>
  <si>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</si>
  <si>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</si>
  <si>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</si>
  <si>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</si>
  <si>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</si>
  <si>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</si>
  <si>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</si>
  <si>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</si>
  <si>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</si>
  <si>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</si>
  <si>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</si>
  <si>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</si>
  <si>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</si>
  <si>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</si>
  <si>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</si>
  <si>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</si>
  <si>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</si>
  <si>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</si>
  <si>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</si>
  <si>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</si>
  <si>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</si>
  <si>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</si>
  <si>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</si>
  <si>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</si>
  <si>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</si>
  <si>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</si>
  <si>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</si>
  <si>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</si>
  <si>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</si>
  <si>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</si>
  <si>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</si>
  <si>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</si>
  <si>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</si>
  <si>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</si>
  <si>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</si>
  <si>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</si>
  <si>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</si>
  <si>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</si>
  <si>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</si>
  <si>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</si>
  <si>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</si>
  <si>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</si>
  <si>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</si>
  <si>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</si>
  <si>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</si>
  <si>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</si>
  <si>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</si>
  <si>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</si>
  <si>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</si>
  <si>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</si>
  <si>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</si>
  <si>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</si>
  <si>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</si>
  <si>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</si>
  <si>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</si>
  <si>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</si>
  <si>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</si>
  <si>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</si>
  <si>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</si>
  <si>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</si>
  <si>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</si>
  <si>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</si>
  <si>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</si>
  <si>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</si>
  <si>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</si>
  <si>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</si>
  <si>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</si>
  <si>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</si>
  <si>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</si>
  <si>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</si>
  <si>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</si>
  <si>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</si>
  <si>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</si>
  <si>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</si>
  <si>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</si>
  <si>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</si>
  <si>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</si>
  <si>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</si>
  <si>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</si>
  <si>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</si>
  <si>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</si>
  <si>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</si>
  <si>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</si>
  <si>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</si>
  <si>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</si>
  <si>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</si>
  <si>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</si>
  <si>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</si>
  <si>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</si>
  <si>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</si>
  <si>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</si>
  <si>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</si>
  <si>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</si>
  <si>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</si>
  <si>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</si>
  <si>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</si>
  <si>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</si>
  <si>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</si>
  <si>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</si>
  <si>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</si>
  <si>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</si>
  <si>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</si>
  <si>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</si>
  <si>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</si>
  <si>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</si>
  <si>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</si>
  <si>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</si>
  <si>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</si>
  <si>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</si>
  <si>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</si>
  <si>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</si>
  <si>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</si>
  <si>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</si>
  <si>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</si>
  <si>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</si>
  <si>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</si>
  <si>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</si>
  <si>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</si>
  <si>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</si>
  <si>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</si>
  <si>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</si>
  <si>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Casa de la Cultura de Uriangato</t>
  </si>
  <si>
    <t>Correspondiente del 1 de Enero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</si>
</sst>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672</v>
      </c>
      <c r="B1" s="166"/>
      <c r="C1" s="17"/>
      <c r="D1" s="14" t="s">
        <v>614</v>
      </c>
      <c r="E1" s="15">
        <v>2022</v>
      </c>
    </row>
    <row r="2" spans="1:5" ht="18.95" customHeight="1" x14ac:dyDescent="0.2">
      <c r="A2" s="167" t="s">
        <v>613</v>
      </c>
      <c r="B2" s="167"/>
      <c r="C2" s="36"/>
      <c r="D2" s="14" t="s">
        <v>615</v>
      </c>
      <c r="E2" s="17" t="s">
        <v>620</v>
      </c>
    </row>
    <row r="3" spans="1:5" ht="18.95" customHeight="1" x14ac:dyDescent="0.2">
      <c r="A3" s="168" t="s">
        <v>673</v>
      </c>
      <c r="B3" s="168"/>
      <c r="C3" s="17"/>
      <c r="D3" s="14" t="s">
        <v>616</v>
      </c>
      <c r="E3" s="15">
        <v>4</v>
      </c>
    </row>
    <row r="4" spans="1:5" s="93" customFormat="1" ht="18.95" customHeight="1" x14ac:dyDescent="0.2">
      <c r="A4" s="168" t="s">
        <v>635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577</v>
      </c>
      <c r="B24" s="95" t="s">
        <v>306</v>
      </c>
    </row>
    <row r="25" spans="1:2" x14ac:dyDescent="0.2">
      <c r="A25" s="94" t="s">
        <v>578</v>
      </c>
      <c r="B25" s="95" t="s">
        <v>579</v>
      </c>
    </row>
    <row r="26" spans="1:2" s="93" customFormat="1" x14ac:dyDescent="0.2">
      <c r="A26" s="94" t="s">
        <v>580</v>
      </c>
      <c r="B26" s="95" t="s">
        <v>343</v>
      </c>
    </row>
    <row r="27" spans="1:2" x14ac:dyDescent="0.2">
      <c r="A27" s="94" t="s">
        <v>581</v>
      </c>
      <c r="B27" s="95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636</v>
      </c>
    </row>
    <row r="41" spans="1:2" ht="12" thickBot="1" x14ac:dyDescent="0.25">
      <c r="A41" s="11"/>
      <c r="B41" s="12"/>
    </row>
    <row r="44" spans="1:2" x14ac:dyDescent="0.2">
      <c r="B44" s="93" t="s">
        <v>637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672</v>
      </c>
      <c r="B1" s="173"/>
      <c r="C1" s="174"/>
    </row>
    <row r="2" spans="1:3" s="37" customFormat="1" ht="18" customHeight="1" x14ac:dyDescent="0.25">
      <c r="A2" s="175" t="s">
        <v>625</v>
      </c>
      <c r="B2" s="176"/>
      <c r="C2" s="177"/>
    </row>
    <row r="3" spans="1:3" s="37" customFormat="1" ht="18" customHeight="1" x14ac:dyDescent="0.25">
      <c r="A3" s="175" t="s">
        <v>673</v>
      </c>
      <c r="B3" s="178"/>
      <c r="C3" s="177"/>
    </row>
    <row r="4" spans="1:3" s="40" customFormat="1" ht="18" customHeight="1" x14ac:dyDescent="0.2">
      <c r="A4" s="179" t="s">
        <v>626</v>
      </c>
      <c r="B4" s="180"/>
      <c r="C4" s="181"/>
    </row>
    <row r="5" spans="1:3" s="38" customFormat="1" x14ac:dyDescent="0.2">
      <c r="A5" s="58" t="s">
        <v>525</v>
      </c>
      <c r="B5" s="58"/>
      <c r="C5" s="145">
        <v>4519531.6500000004</v>
      </c>
    </row>
    <row r="6" spans="1:3" x14ac:dyDescent="0.2">
      <c r="A6" s="59"/>
      <c r="B6" s="60"/>
      <c r="C6" s="61"/>
    </row>
    <row r="7" spans="1:3" x14ac:dyDescent="0.2">
      <c r="A7" s="68" t="s">
        <v>526</v>
      </c>
      <c r="B7" s="68"/>
      <c r="C7" s="146">
        <f>SUM(C8:C13)</f>
        <v>0</v>
      </c>
    </row>
    <row r="8" spans="1:3" x14ac:dyDescent="0.2">
      <c r="A8" s="76" t="s">
        <v>527</v>
      </c>
      <c r="B8" s="75" t="s">
        <v>344</v>
      </c>
      <c r="C8" s="147">
        <v>0</v>
      </c>
    </row>
    <row r="9" spans="1:3" x14ac:dyDescent="0.2">
      <c r="A9" s="62" t="s">
        <v>528</v>
      </c>
      <c r="B9" s="63" t="s">
        <v>537</v>
      </c>
      <c r="C9" s="147">
        <v>0</v>
      </c>
    </row>
    <row r="10" spans="1:3" x14ac:dyDescent="0.2">
      <c r="A10" s="62" t="s">
        <v>529</v>
      </c>
      <c r="B10" s="63" t="s">
        <v>352</v>
      </c>
      <c r="C10" s="147">
        <v>0</v>
      </c>
    </row>
    <row r="11" spans="1:3" x14ac:dyDescent="0.2">
      <c r="A11" s="62" t="s">
        <v>530</v>
      </c>
      <c r="B11" s="63" t="s">
        <v>353</v>
      </c>
      <c r="C11" s="147">
        <v>0</v>
      </c>
    </row>
    <row r="12" spans="1:3" x14ac:dyDescent="0.2">
      <c r="A12" s="62" t="s">
        <v>531</v>
      </c>
      <c r="B12" s="63" t="s">
        <v>354</v>
      </c>
      <c r="C12" s="147">
        <v>0</v>
      </c>
    </row>
    <row r="13" spans="1:3" x14ac:dyDescent="0.2">
      <c r="A13" s="64" t="s">
        <v>532</v>
      </c>
      <c r="B13" s="65" t="s">
        <v>533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536</v>
      </c>
      <c r="C16" s="147">
        <v>0</v>
      </c>
    </row>
    <row r="17" spans="1:3" x14ac:dyDescent="0.2">
      <c r="A17" s="70">
        <v>3.2</v>
      </c>
      <c r="B17" s="63" t="s">
        <v>534</v>
      </c>
      <c r="C17" s="147">
        <v>0</v>
      </c>
    </row>
    <row r="18" spans="1:3" x14ac:dyDescent="0.2">
      <c r="A18" s="70">
        <v>3.3</v>
      </c>
      <c r="B18" s="65" t="s">
        <v>535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f>C5+C7-C15</f>
        <v>4519531.6500000004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workbookViewId="0">
      <selection activeCell="H23" sqref="H2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672</v>
      </c>
      <c r="B1" s="183"/>
      <c r="C1" s="184"/>
    </row>
    <row r="2" spans="1:3" s="41" customFormat="1" ht="18.95" customHeight="1" x14ac:dyDescent="0.25">
      <c r="A2" s="185" t="s">
        <v>627</v>
      </c>
      <c r="B2" s="186"/>
      <c r="C2" s="187"/>
    </row>
    <row r="3" spans="1:3" s="41" customFormat="1" ht="18.95" customHeight="1" x14ac:dyDescent="0.25">
      <c r="A3" s="185" t="s">
        <v>673</v>
      </c>
      <c r="B3" s="188"/>
      <c r="C3" s="187"/>
    </row>
    <row r="4" spans="1:3" s="42" customFormat="1" x14ac:dyDescent="0.2">
      <c r="A4" s="179" t="s">
        <v>626</v>
      </c>
      <c r="B4" s="180"/>
      <c r="C4" s="181"/>
    </row>
    <row r="5" spans="1:3" x14ac:dyDescent="0.2">
      <c r="A5" s="84" t="s">
        <v>538</v>
      </c>
      <c r="B5" s="58"/>
      <c r="C5" s="149">
        <v>4706974.32</v>
      </c>
    </row>
    <row r="6" spans="1:3" x14ac:dyDescent="0.2">
      <c r="A6" s="78"/>
      <c r="B6" s="60"/>
      <c r="C6" s="79"/>
    </row>
    <row r="7" spans="1:3" x14ac:dyDescent="0.2">
      <c r="A7" s="68" t="s">
        <v>539</v>
      </c>
      <c r="B7" s="80"/>
      <c r="C7" s="146">
        <f>SUM(C8:C28)</f>
        <v>60211</v>
      </c>
    </row>
    <row r="8" spans="1:3" x14ac:dyDescent="0.2">
      <c r="A8" s="128">
        <v>2.1</v>
      </c>
      <c r="B8" s="85" t="s">
        <v>372</v>
      </c>
      <c r="C8" s="150">
        <v>0</v>
      </c>
    </row>
    <row r="9" spans="1:3" x14ac:dyDescent="0.2">
      <c r="A9" s="128">
        <v>2.2000000000000002</v>
      </c>
      <c r="B9" s="85" t="s">
        <v>369</v>
      </c>
      <c r="C9" s="150">
        <v>0</v>
      </c>
    </row>
    <row r="10" spans="1:3" x14ac:dyDescent="0.2">
      <c r="A10" s="90">
        <v>2.2999999999999998</v>
      </c>
      <c r="B10" s="77" t="s">
        <v>239</v>
      </c>
      <c r="C10" s="150">
        <v>31522</v>
      </c>
    </row>
    <row r="11" spans="1:3" x14ac:dyDescent="0.2">
      <c r="A11" s="90">
        <v>2.4</v>
      </c>
      <c r="B11" s="77" t="s">
        <v>240</v>
      </c>
      <c r="C11" s="150">
        <v>14190</v>
      </c>
    </row>
    <row r="12" spans="1:3" x14ac:dyDescent="0.2">
      <c r="A12" s="90">
        <v>2.5</v>
      </c>
      <c r="B12" s="77" t="s">
        <v>241</v>
      </c>
      <c r="C12" s="150">
        <v>0</v>
      </c>
    </row>
    <row r="13" spans="1:3" x14ac:dyDescent="0.2">
      <c r="A13" s="90">
        <v>2.6</v>
      </c>
      <c r="B13" s="77" t="s">
        <v>242</v>
      </c>
      <c r="C13" s="150">
        <v>0</v>
      </c>
    </row>
    <row r="14" spans="1:3" x14ac:dyDescent="0.2">
      <c r="A14" s="90">
        <v>2.7</v>
      </c>
      <c r="B14" s="77" t="s">
        <v>243</v>
      </c>
      <c r="C14" s="150">
        <v>0</v>
      </c>
    </row>
    <row r="15" spans="1:3" x14ac:dyDescent="0.2">
      <c r="A15" s="90">
        <v>2.8</v>
      </c>
      <c r="B15" s="77" t="s">
        <v>244</v>
      </c>
      <c r="C15" s="150">
        <v>14499</v>
      </c>
    </row>
    <row r="16" spans="1:3" x14ac:dyDescent="0.2">
      <c r="A16" s="90">
        <v>2.9</v>
      </c>
      <c r="B16" s="77" t="s">
        <v>246</v>
      </c>
      <c r="C16" s="150">
        <v>0</v>
      </c>
    </row>
    <row r="17" spans="1:3" x14ac:dyDescent="0.2">
      <c r="A17" s="90" t="s">
        <v>540</v>
      </c>
      <c r="B17" s="77" t="s">
        <v>541</v>
      </c>
      <c r="C17" s="150">
        <v>0</v>
      </c>
    </row>
    <row r="18" spans="1:3" x14ac:dyDescent="0.2">
      <c r="A18" s="90" t="s">
        <v>570</v>
      </c>
      <c r="B18" s="77" t="s">
        <v>248</v>
      </c>
      <c r="C18" s="150">
        <v>0</v>
      </c>
    </row>
    <row r="19" spans="1:3" x14ac:dyDescent="0.2">
      <c r="A19" s="90" t="s">
        <v>571</v>
      </c>
      <c r="B19" s="77" t="s">
        <v>542</v>
      </c>
      <c r="C19" s="150">
        <v>0</v>
      </c>
    </row>
    <row r="20" spans="1:3" x14ac:dyDescent="0.2">
      <c r="A20" s="90" t="s">
        <v>572</v>
      </c>
      <c r="B20" s="77" t="s">
        <v>543</v>
      </c>
      <c r="C20" s="150">
        <v>0</v>
      </c>
    </row>
    <row r="21" spans="1:3" x14ac:dyDescent="0.2">
      <c r="A21" s="90" t="s">
        <v>573</v>
      </c>
      <c r="B21" s="77" t="s">
        <v>544</v>
      </c>
      <c r="C21" s="150">
        <v>0</v>
      </c>
    </row>
    <row r="22" spans="1:3" x14ac:dyDescent="0.2">
      <c r="A22" s="90" t="s">
        <v>545</v>
      </c>
      <c r="B22" s="77" t="s">
        <v>546</v>
      </c>
      <c r="C22" s="150">
        <v>0</v>
      </c>
    </row>
    <row r="23" spans="1:3" x14ac:dyDescent="0.2">
      <c r="A23" s="90" t="s">
        <v>547</v>
      </c>
      <c r="B23" s="77" t="s">
        <v>548</v>
      </c>
      <c r="C23" s="150">
        <v>0</v>
      </c>
    </row>
    <row r="24" spans="1:3" x14ac:dyDescent="0.2">
      <c r="A24" s="90" t="s">
        <v>549</v>
      </c>
      <c r="B24" s="77" t="s">
        <v>550</v>
      </c>
      <c r="C24" s="150">
        <v>0</v>
      </c>
    </row>
    <row r="25" spans="1:3" x14ac:dyDescent="0.2">
      <c r="A25" s="90" t="s">
        <v>551</v>
      </c>
      <c r="B25" s="77" t="s">
        <v>552</v>
      </c>
      <c r="C25" s="150">
        <v>0</v>
      </c>
    </row>
    <row r="26" spans="1:3" x14ac:dyDescent="0.2">
      <c r="A26" s="90" t="s">
        <v>553</v>
      </c>
      <c r="B26" s="77" t="s">
        <v>554</v>
      </c>
      <c r="C26" s="150">
        <v>0</v>
      </c>
    </row>
    <row r="27" spans="1:3" x14ac:dyDescent="0.2">
      <c r="A27" s="90" t="s">
        <v>555</v>
      </c>
      <c r="B27" s="77" t="s">
        <v>556</v>
      </c>
      <c r="C27" s="150">
        <v>0</v>
      </c>
    </row>
    <row r="28" spans="1:3" x14ac:dyDescent="0.2">
      <c r="A28" s="90" t="s">
        <v>557</v>
      </c>
      <c r="B28" s="85" t="s">
        <v>558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559</v>
      </c>
      <c r="B30" s="89"/>
      <c r="C30" s="151">
        <f>SUM(C31:C37)</f>
        <v>224276.98</v>
      </c>
    </row>
    <row r="31" spans="1:3" x14ac:dyDescent="0.2">
      <c r="A31" s="90" t="s">
        <v>560</v>
      </c>
      <c r="B31" s="77" t="s">
        <v>441</v>
      </c>
      <c r="C31" s="150">
        <v>224276.98</v>
      </c>
    </row>
    <row r="32" spans="1:3" x14ac:dyDescent="0.2">
      <c r="A32" s="90" t="s">
        <v>561</v>
      </c>
      <c r="B32" s="77" t="s">
        <v>80</v>
      </c>
      <c r="C32" s="150">
        <v>0</v>
      </c>
    </row>
    <row r="33" spans="1:3" x14ac:dyDescent="0.2">
      <c r="A33" s="90" t="s">
        <v>562</v>
      </c>
      <c r="B33" s="77" t="s">
        <v>451</v>
      </c>
      <c r="C33" s="150">
        <v>0</v>
      </c>
    </row>
    <row r="34" spans="1:3" x14ac:dyDescent="0.2">
      <c r="A34" s="90" t="s">
        <v>563</v>
      </c>
      <c r="B34" s="77" t="s">
        <v>564</v>
      </c>
      <c r="C34" s="150">
        <v>0</v>
      </c>
    </row>
    <row r="35" spans="1:3" x14ac:dyDescent="0.2">
      <c r="A35" s="90" t="s">
        <v>565</v>
      </c>
      <c r="B35" s="77" t="s">
        <v>566</v>
      </c>
      <c r="C35" s="150">
        <v>0</v>
      </c>
    </row>
    <row r="36" spans="1:3" x14ac:dyDescent="0.2">
      <c r="A36" s="90" t="s">
        <v>567</v>
      </c>
      <c r="B36" s="77" t="s">
        <v>459</v>
      </c>
      <c r="C36" s="150">
        <v>0</v>
      </c>
    </row>
    <row r="37" spans="1:3" x14ac:dyDescent="0.2">
      <c r="A37" s="90" t="s">
        <v>568</v>
      </c>
      <c r="B37" s="85" t="s">
        <v>569</v>
      </c>
      <c r="C37" s="152">
        <v>0</v>
      </c>
    </row>
    <row r="38" spans="1:3" x14ac:dyDescent="0.2">
      <c r="A38" s="78"/>
      <c r="B38" s="81"/>
      <c r="C38" s="82"/>
    </row>
    <row r="39" spans="1:3" x14ac:dyDescent="0.2">
      <c r="A39" s="83" t="s">
        <v>84</v>
      </c>
      <c r="B39" s="58"/>
      <c r="C39" s="145">
        <f>C5-C7+C30</f>
        <v>4871040.3000000007</v>
      </c>
    </row>
    <row r="41" spans="1:3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672</v>
      </c>
      <c r="B1" s="189"/>
      <c r="C1" s="189"/>
      <c r="D1" s="189"/>
      <c r="E1" s="189"/>
      <c r="F1" s="189"/>
      <c r="G1" s="27" t="s">
        <v>617</v>
      </c>
      <c r="H1" s="28">
        <v>2022</v>
      </c>
    </row>
    <row r="2" spans="1:10" ht="18.95" customHeight="1" x14ac:dyDescent="0.2">
      <c r="A2" s="171" t="s">
        <v>628</v>
      </c>
      <c r="B2" s="189"/>
      <c r="C2" s="189"/>
      <c r="D2" s="189"/>
      <c r="E2" s="189"/>
      <c r="F2" s="189"/>
      <c r="G2" s="27" t="s">
        <v>618</v>
      </c>
      <c r="H2" s="28" t="s">
        <v>620</v>
      </c>
    </row>
    <row r="3" spans="1:10" ht="18.95" customHeight="1" x14ac:dyDescent="0.2">
      <c r="A3" s="190" t="s">
        <v>673</v>
      </c>
      <c r="B3" s="191"/>
      <c r="C3" s="191"/>
      <c r="D3" s="191"/>
      <c r="E3" s="191"/>
      <c r="F3" s="191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9039063.3000000007</v>
      </c>
      <c r="E40" s="34">
        <v>-9039063.3000000007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17269630.780000001</v>
      </c>
      <c r="E41" s="34">
        <v>-17269630.780000001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2248624.14</v>
      </c>
      <c r="E42" s="34">
        <v>-2248624.14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16483418.33</v>
      </c>
      <c r="E43" s="34">
        <v>-16483418.33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10501474.99</v>
      </c>
      <c r="E44" s="34">
        <v>-10501474.99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9413948.6400000006</v>
      </c>
      <c r="E45" s="34">
        <v>-9413948.6400000006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20182799</v>
      </c>
      <c r="E46" s="34">
        <v>-20182799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4740679.0199999996</v>
      </c>
      <c r="E47" s="34">
        <v>-4740679.0199999996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16763317</v>
      </c>
      <c r="E48" s="34">
        <v>-16763317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16763317</v>
      </c>
      <c r="E49" s="34">
        <v>-16763317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16763317</v>
      </c>
      <c r="E50" s="34">
        <v>-16763317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10735145.66</v>
      </c>
      <c r="E51" s="34">
        <v>-10735145.66</v>
      </c>
      <c r="F51" s="34">
        <f t="shared" si="0"/>
        <v>0</v>
      </c>
    </row>
    <row r="53" spans="1:6" x14ac:dyDescent="0.2">
      <c r="B53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600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601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602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603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604</v>
      </c>
      <c r="B15" s="124" t="s">
        <v>40</v>
      </c>
    </row>
    <row r="16" spans="1:8" s="119" customFormat="1" ht="12.95" customHeight="1" x14ac:dyDescent="0.2">
      <c r="A16" s="123" t="s">
        <v>605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606</v>
      </c>
    </row>
    <row r="20" spans="1:4" s="119" customFormat="1" ht="12.95" customHeight="1" x14ac:dyDescent="0.2">
      <c r="A20" s="127" t="s">
        <v>607</v>
      </c>
    </row>
    <row r="21" spans="1:4" s="119" customFormat="1" x14ac:dyDescent="0.2">
      <c r="A21" s="120"/>
    </row>
    <row r="22" spans="1:4" s="119" customFormat="1" x14ac:dyDescent="0.2">
      <c r="A22" s="120" t="s">
        <v>520</v>
      </c>
      <c r="B22" s="120"/>
      <c r="C22" s="120"/>
      <c r="D22" s="120"/>
    </row>
    <row r="23" spans="1:4" s="119" customFormat="1" x14ac:dyDescent="0.2">
      <c r="A23" s="120" t="s">
        <v>521</v>
      </c>
      <c r="B23" s="120"/>
      <c r="C23" s="120"/>
      <c r="D23" s="120"/>
    </row>
    <row r="24" spans="1:4" s="119" customFormat="1" x14ac:dyDescent="0.2">
      <c r="A24" s="120" t="s">
        <v>522</v>
      </c>
      <c r="B24" s="120"/>
      <c r="C24" s="120"/>
      <c r="D24" s="120"/>
    </row>
    <row r="25" spans="1:4" s="119" customFormat="1" x14ac:dyDescent="0.2">
      <c r="A25" s="120" t="s">
        <v>523</v>
      </c>
      <c r="B25" s="120"/>
      <c r="C25" s="120"/>
      <c r="D25" s="120"/>
    </row>
    <row r="26" spans="1:4" s="119" customFormat="1" x14ac:dyDescent="0.2">
      <c r="A26" s="120" t="s">
        <v>524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="106" zoomScaleNormal="106" workbookViewId="0">
      <selection activeCell="A5" sqref="A5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672</v>
      </c>
      <c r="B1" s="170"/>
      <c r="C1" s="170"/>
      <c r="D1" s="170"/>
      <c r="E1" s="170"/>
      <c r="F1" s="170"/>
      <c r="G1" s="14" t="s">
        <v>617</v>
      </c>
      <c r="H1" s="25">
        <v>2022</v>
      </c>
    </row>
    <row r="2" spans="1:8" s="16" customFormat="1" ht="18.95" customHeight="1" x14ac:dyDescent="0.25">
      <c r="A2" s="169" t="s">
        <v>621</v>
      </c>
      <c r="B2" s="170"/>
      <c r="C2" s="170"/>
      <c r="D2" s="170"/>
      <c r="E2" s="170"/>
      <c r="F2" s="170"/>
      <c r="G2" s="14" t="s">
        <v>618</v>
      </c>
      <c r="H2" s="25" t="s">
        <v>620</v>
      </c>
    </row>
    <row r="3" spans="1:8" s="16" customFormat="1" ht="18.95" customHeight="1" x14ac:dyDescent="0.25">
      <c r="A3" s="169" t="s">
        <v>673</v>
      </c>
      <c r="B3" s="170"/>
      <c r="C3" s="170"/>
      <c r="D3" s="170"/>
      <c r="E3" s="170"/>
      <c r="F3" s="170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10424.24</v>
      </c>
      <c r="D15" s="24">
        <v>10424.24</v>
      </c>
      <c r="E15" s="24">
        <v>10424.24</v>
      </c>
      <c r="F15" s="24">
        <v>10424.24</v>
      </c>
      <c r="G15" s="24">
        <v>10424.24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13587.83</v>
      </c>
      <c r="F16" s="24">
        <v>10</v>
      </c>
      <c r="G16" s="24">
        <v>10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2254333.33</v>
      </c>
      <c r="D62" s="24">
        <f t="shared" ref="D62:E62" si="0">SUM(D63:D70)</f>
        <v>173894.24999999997</v>
      </c>
      <c r="E62" s="24">
        <f t="shared" si="0"/>
        <v>-1842598.82</v>
      </c>
    </row>
    <row r="63" spans="1:9" x14ac:dyDescent="0.2">
      <c r="A63" s="22">
        <v>1241</v>
      </c>
      <c r="B63" s="20" t="s">
        <v>239</v>
      </c>
      <c r="C63" s="24">
        <v>972754.94</v>
      </c>
      <c r="D63" s="24">
        <v>95867.51</v>
      </c>
      <c r="E63" s="24">
        <v>-738487.1</v>
      </c>
    </row>
    <row r="64" spans="1:9" x14ac:dyDescent="0.2">
      <c r="A64" s="22">
        <v>1242</v>
      </c>
      <c r="B64" s="20" t="s">
        <v>240</v>
      </c>
      <c r="C64" s="24">
        <v>558487.05000000005</v>
      </c>
      <c r="D64" s="24">
        <v>70995.350000000006</v>
      </c>
      <c r="E64" s="24">
        <v>-408308.19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648336</v>
      </c>
      <c r="D66" s="24">
        <v>2165.83</v>
      </c>
      <c r="E66" s="24">
        <v>-648336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74755.34</v>
      </c>
      <c r="D68" s="24">
        <v>4865.5600000000004</v>
      </c>
      <c r="E68" s="24">
        <v>-47467.53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34636.050000000003</v>
      </c>
      <c r="D74" s="24">
        <f>SUM(D75:D79)</f>
        <v>2093.46</v>
      </c>
      <c r="E74" s="24">
        <f>SUM(E75:E79)</f>
        <v>30014.61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100.03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34636.050000000003</v>
      </c>
      <c r="D78" s="24">
        <v>1993.43</v>
      </c>
      <c r="E78" s="24">
        <v>30014.61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22541.58</v>
      </c>
      <c r="D110" s="24">
        <f>SUM(D111:D119)</f>
        <v>22541.58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8444</v>
      </c>
      <c r="D112" s="24">
        <f t="shared" ref="D112:D119" si="1">C112</f>
        <v>8444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14097.58</v>
      </c>
      <c r="D117" s="24">
        <f t="shared" si="1"/>
        <v>14097.58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595</v>
      </c>
    </row>
    <row r="10" spans="1:2" ht="15" customHeight="1" x14ac:dyDescent="0.2">
      <c r="A10" s="103"/>
      <c r="B10" s="102" t="s">
        <v>596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zoomScaleNormal="100" workbookViewId="0">
      <selection sqref="A1:C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672</v>
      </c>
      <c r="B1" s="167"/>
      <c r="C1" s="167"/>
      <c r="D1" s="14" t="s">
        <v>617</v>
      </c>
      <c r="E1" s="25">
        <v>2022</v>
      </c>
    </row>
    <row r="2" spans="1:5" s="16" customFormat="1" ht="18.95" customHeight="1" x14ac:dyDescent="0.25">
      <c r="A2" s="167" t="s">
        <v>622</v>
      </c>
      <c r="B2" s="167"/>
      <c r="C2" s="167"/>
      <c r="D2" s="14" t="s">
        <v>618</v>
      </c>
      <c r="E2" s="25" t="s">
        <v>620</v>
      </c>
    </row>
    <row r="3" spans="1:5" s="16" customFormat="1" ht="18.95" customHeight="1" x14ac:dyDescent="0.25">
      <c r="A3" s="167" t="s">
        <v>673</v>
      </c>
      <c r="B3" s="167"/>
      <c r="C3" s="167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6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168228.03</v>
      </c>
      <c r="D8" s="92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498</v>
      </c>
      <c r="C34" s="55">
        <f>SUM(C35:C36)</f>
        <v>63.03</v>
      </c>
      <c r="D34" s="92"/>
      <c r="E34" s="49"/>
    </row>
    <row r="35" spans="1:5" x14ac:dyDescent="0.2">
      <c r="A35" s="50">
        <v>4151</v>
      </c>
      <c r="B35" s="51" t="s">
        <v>498</v>
      </c>
      <c r="C35" s="55">
        <v>63.03</v>
      </c>
      <c r="D35" s="92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612</v>
      </c>
      <c r="C46" s="55">
        <f>SUM(C47:C54)</f>
        <v>168165</v>
      </c>
      <c r="D46" s="92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504</v>
      </c>
      <c r="C49" s="55">
        <v>168165</v>
      </c>
      <c r="D49" s="92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4148303.62</v>
      </c>
      <c r="D58" s="92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337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338</v>
      </c>
      <c r="C65" s="55">
        <f>SUM(C66:C69)</f>
        <v>4148303.62</v>
      </c>
      <c r="D65" s="92"/>
      <c r="E65" s="49"/>
    </row>
    <row r="66" spans="1:5" x14ac:dyDescent="0.2">
      <c r="A66" s="50">
        <v>4221</v>
      </c>
      <c r="B66" s="51" t="s">
        <v>339</v>
      </c>
      <c r="C66" s="55">
        <v>4148303.62</v>
      </c>
      <c r="D66" s="92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203000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203000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203000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4871040.3000000007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4583263.32</v>
      </c>
      <c r="D99" s="57">
        <f>C99/$C$98</f>
        <v>0.94092083779310953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2348602.52</v>
      </c>
      <c r="D100" s="57">
        <f t="shared" ref="D100:D163" si="0">C100/$C$98</f>
        <v>0.48215624904601995</v>
      </c>
      <c r="E100" s="56"/>
    </row>
    <row r="101" spans="1:5" x14ac:dyDescent="0.2">
      <c r="A101" s="54">
        <v>5111</v>
      </c>
      <c r="B101" s="51" t="s">
        <v>363</v>
      </c>
      <c r="C101" s="55">
        <v>1912371.24</v>
      </c>
      <c r="D101" s="57">
        <f t="shared" si="0"/>
        <v>0.39260016797643815</v>
      </c>
      <c r="E101" s="56"/>
    </row>
    <row r="102" spans="1:5" x14ac:dyDescent="0.2">
      <c r="A102" s="54">
        <v>5112</v>
      </c>
      <c r="B102" s="51" t="s">
        <v>364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365</v>
      </c>
      <c r="C103" s="55">
        <v>281467.93</v>
      </c>
      <c r="D103" s="57">
        <f t="shared" si="0"/>
        <v>5.7783946070000682E-2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367</v>
      </c>
      <c r="C105" s="55">
        <v>154763.35</v>
      </c>
      <c r="D105" s="57">
        <f t="shared" si="0"/>
        <v>3.1772134999581092E-2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548545.88</v>
      </c>
      <c r="D107" s="57">
        <f t="shared" si="0"/>
        <v>0.11261370184106256</v>
      </c>
      <c r="E107" s="56"/>
    </row>
    <row r="108" spans="1:5" x14ac:dyDescent="0.2">
      <c r="A108" s="54">
        <v>5121</v>
      </c>
      <c r="B108" s="51" t="s">
        <v>370</v>
      </c>
      <c r="C108" s="55">
        <v>134283.82999999999</v>
      </c>
      <c r="D108" s="57">
        <f t="shared" si="0"/>
        <v>2.7567792859361062E-2</v>
      </c>
      <c r="E108" s="56"/>
    </row>
    <row r="109" spans="1:5" x14ac:dyDescent="0.2">
      <c r="A109" s="54">
        <v>5122</v>
      </c>
      <c r="B109" s="51" t="s">
        <v>371</v>
      </c>
      <c r="C109" s="55">
        <v>115520.79</v>
      </c>
      <c r="D109" s="57">
        <f t="shared" si="0"/>
        <v>2.3715835403784274E-2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61898.97</v>
      </c>
      <c r="D111" s="57">
        <f t="shared" si="0"/>
        <v>1.2707546270968029E-2</v>
      </c>
      <c r="E111" s="56"/>
    </row>
    <row r="112" spans="1:5" x14ac:dyDescent="0.2">
      <c r="A112" s="54">
        <v>5125</v>
      </c>
      <c r="B112" s="51" t="s">
        <v>374</v>
      </c>
      <c r="C112" s="55">
        <v>22973.4</v>
      </c>
      <c r="D112" s="57">
        <f t="shared" si="0"/>
        <v>4.7163231230092674E-3</v>
      </c>
      <c r="E112" s="56"/>
    </row>
    <row r="113" spans="1:5" x14ac:dyDescent="0.2">
      <c r="A113" s="54">
        <v>5126</v>
      </c>
      <c r="B113" s="51" t="s">
        <v>375</v>
      </c>
      <c r="C113" s="55">
        <v>76670.53</v>
      </c>
      <c r="D113" s="57">
        <f t="shared" si="0"/>
        <v>1.574007301889906E-2</v>
      </c>
      <c r="E113" s="56"/>
    </row>
    <row r="114" spans="1:5" x14ac:dyDescent="0.2">
      <c r="A114" s="54">
        <v>5127</v>
      </c>
      <c r="B114" s="51" t="s">
        <v>376</v>
      </c>
      <c r="C114" s="55">
        <v>116230.13</v>
      </c>
      <c r="D114" s="57">
        <f t="shared" si="0"/>
        <v>2.3861459327281686E-2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20968.23</v>
      </c>
      <c r="D116" s="57">
        <f t="shared" si="0"/>
        <v>4.304671837759174E-3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1686114.92</v>
      </c>
      <c r="D117" s="57">
        <f t="shared" si="0"/>
        <v>0.34615088690602697</v>
      </c>
      <c r="E117" s="56"/>
    </row>
    <row r="118" spans="1:5" x14ac:dyDescent="0.2">
      <c r="A118" s="54">
        <v>5131</v>
      </c>
      <c r="B118" s="51" t="s">
        <v>380</v>
      </c>
      <c r="C118" s="55">
        <v>63666</v>
      </c>
      <c r="D118" s="57">
        <f t="shared" si="0"/>
        <v>1.3070308615594904E-2</v>
      </c>
      <c r="E118" s="56"/>
    </row>
    <row r="119" spans="1:5" x14ac:dyDescent="0.2">
      <c r="A119" s="54">
        <v>5132</v>
      </c>
      <c r="B119" s="51" t="s">
        <v>381</v>
      </c>
      <c r="C119" s="55">
        <v>180968.74</v>
      </c>
      <c r="D119" s="57">
        <f t="shared" si="0"/>
        <v>3.7151969364737129E-2</v>
      </c>
      <c r="E119" s="56"/>
    </row>
    <row r="120" spans="1:5" x14ac:dyDescent="0.2">
      <c r="A120" s="54">
        <v>5133</v>
      </c>
      <c r="B120" s="51" t="s">
        <v>382</v>
      </c>
      <c r="C120" s="55">
        <v>624881.93999999994</v>
      </c>
      <c r="D120" s="57">
        <f t="shared" si="0"/>
        <v>0.12828510985630726</v>
      </c>
      <c r="E120" s="56"/>
    </row>
    <row r="121" spans="1:5" x14ac:dyDescent="0.2">
      <c r="A121" s="54">
        <v>5134</v>
      </c>
      <c r="B121" s="51" t="s">
        <v>383</v>
      </c>
      <c r="C121" s="55">
        <v>28032.240000000002</v>
      </c>
      <c r="D121" s="57">
        <f t="shared" si="0"/>
        <v>5.7548774540009447E-3</v>
      </c>
      <c r="E121" s="56"/>
    </row>
    <row r="122" spans="1:5" x14ac:dyDescent="0.2">
      <c r="A122" s="54">
        <v>5135</v>
      </c>
      <c r="B122" s="51" t="s">
        <v>384</v>
      </c>
      <c r="C122" s="55">
        <v>171100.23</v>
      </c>
      <c r="D122" s="57">
        <f t="shared" si="0"/>
        <v>3.5126014046732476E-2</v>
      </c>
      <c r="E122" s="56"/>
    </row>
    <row r="123" spans="1:5" x14ac:dyDescent="0.2">
      <c r="A123" s="54">
        <v>5136</v>
      </c>
      <c r="B123" s="51" t="s">
        <v>385</v>
      </c>
      <c r="C123" s="55">
        <v>84576.66</v>
      </c>
      <c r="D123" s="57">
        <f t="shared" si="0"/>
        <v>1.7363161622785176E-2</v>
      </c>
      <c r="E123" s="56"/>
    </row>
    <row r="124" spans="1:5" x14ac:dyDescent="0.2">
      <c r="A124" s="54">
        <v>5137</v>
      </c>
      <c r="B124" s="51" t="s">
        <v>386</v>
      </c>
      <c r="C124" s="55">
        <v>45206.31</v>
      </c>
      <c r="D124" s="57">
        <f t="shared" si="0"/>
        <v>9.2806273846677053E-3</v>
      </c>
      <c r="E124" s="56"/>
    </row>
    <row r="125" spans="1:5" x14ac:dyDescent="0.2">
      <c r="A125" s="54">
        <v>5138</v>
      </c>
      <c r="B125" s="51" t="s">
        <v>387</v>
      </c>
      <c r="C125" s="55">
        <v>425473.8</v>
      </c>
      <c r="D125" s="57">
        <f t="shared" si="0"/>
        <v>8.7347624695283246E-2</v>
      </c>
      <c r="E125" s="56"/>
    </row>
    <row r="126" spans="1:5" x14ac:dyDescent="0.2">
      <c r="A126" s="54">
        <v>5139</v>
      </c>
      <c r="B126" s="51" t="s">
        <v>388</v>
      </c>
      <c r="C126" s="55">
        <v>62209</v>
      </c>
      <c r="D126" s="57">
        <f t="shared" si="0"/>
        <v>1.2771193865918127E-2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63500</v>
      </c>
      <c r="D127" s="57">
        <f t="shared" si="0"/>
        <v>1.3036229653037358E-2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63500</v>
      </c>
      <c r="D137" s="57">
        <f t="shared" si="0"/>
        <v>1.3036229653037358E-2</v>
      </c>
      <c r="E137" s="56"/>
    </row>
    <row r="138" spans="1:5" x14ac:dyDescent="0.2">
      <c r="A138" s="54">
        <v>5241</v>
      </c>
      <c r="B138" s="51" t="s">
        <v>398</v>
      </c>
      <c r="C138" s="55">
        <v>63500</v>
      </c>
      <c r="D138" s="57">
        <f t="shared" si="0"/>
        <v>1.3036229653037358E-2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224276.97999999998</v>
      </c>
      <c r="D185" s="57">
        <f t="shared" si="1"/>
        <v>4.6042932553853014E-2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224276.97999999998</v>
      </c>
      <c r="D186" s="57">
        <f t="shared" si="1"/>
        <v>4.6042932553853014E-2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173894.25</v>
      </c>
      <c r="D191" s="57">
        <f t="shared" si="1"/>
        <v>3.5699612257365225E-2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2093.46</v>
      </c>
      <c r="D193" s="57">
        <f t="shared" si="1"/>
        <v>4.2977677684169431E-4</v>
      </c>
      <c r="E193" s="56"/>
    </row>
    <row r="194" spans="1:5" x14ac:dyDescent="0.2">
      <c r="A194" s="54">
        <v>5518</v>
      </c>
      <c r="B194" s="51" t="s">
        <v>81</v>
      </c>
      <c r="C194" s="55">
        <v>48289.27</v>
      </c>
      <c r="D194" s="57">
        <f t="shared" si="1"/>
        <v>9.9135435196460991E-3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577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578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580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581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672</v>
      </c>
      <c r="B1" s="171"/>
      <c r="C1" s="171"/>
      <c r="D1" s="27" t="s">
        <v>617</v>
      </c>
      <c r="E1" s="28">
        <v>2022</v>
      </c>
    </row>
    <row r="2" spans="1:5" ht="18.95" customHeight="1" x14ac:dyDescent="0.2">
      <c r="A2" s="171" t="s">
        <v>623</v>
      </c>
      <c r="B2" s="171"/>
      <c r="C2" s="171"/>
      <c r="D2" s="27" t="s">
        <v>618</v>
      </c>
      <c r="E2" s="28" t="s">
        <v>620</v>
      </c>
    </row>
    <row r="3" spans="1:5" ht="18.95" customHeight="1" x14ac:dyDescent="0.2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340758.6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-351508.65</v>
      </c>
    </row>
    <row r="15" spans="1:5" x14ac:dyDescent="0.2">
      <c r="A15" s="33">
        <v>3220</v>
      </c>
      <c r="B15" s="29" t="s">
        <v>473</v>
      </c>
      <c r="C15" s="34">
        <v>535489.87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6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672</v>
      </c>
      <c r="B1" s="171"/>
      <c r="C1" s="171"/>
      <c r="D1" s="27" t="s">
        <v>617</v>
      </c>
      <c r="E1" s="28">
        <v>2022</v>
      </c>
    </row>
    <row r="2" spans="1:5" s="35" customFormat="1" ht="18.95" customHeight="1" x14ac:dyDescent="0.25">
      <c r="A2" s="171" t="s">
        <v>624</v>
      </c>
      <c r="B2" s="171"/>
      <c r="C2" s="171"/>
      <c r="D2" s="27" t="s">
        <v>618</v>
      </c>
      <c r="E2" s="28" t="s">
        <v>620</v>
      </c>
    </row>
    <row r="3" spans="1:5" s="35" customFormat="1" ht="18.95" customHeight="1" x14ac:dyDescent="0.25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9">
        <v>2022</v>
      </c>
      <c r="D7" s="129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120501.21</v>
      </c>
      <c r="D10" s="34">
        <v>281455.25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639</v>
      </c>
      <c r="C15" s="135">
        <f>SUM(C8:C14)</f>
        <v>120501.21</v>
      </c>
      <c r="D15" s="135">
        <f>SUM(D8:D14)</f>
        <v>281455.25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661</v>
      </c>
      <c r="C19" s="144" t="s">
        <v>660</v>
      </c>
      <c r="D19" s="144" t="s">
        <v>181</v>
      </c>
      <c r="E19" s="130"/>
    </row>
    <row r="20" spans="1:5" x14ac:dyDescent="0.2">
      <c r="A20" s="133">
        <v>1230</v>
      </c>
      <c r="B20" s="134" t="s">
        <v>230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231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232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233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234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235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236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237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238</v>
      </c>
      <c r="C28" s="135">
        <f>SUM(C29:C36)</f>
        <v>60211</v>
      </c>
      <c r="D28" s="135">
        <f>SUM(D29:D36)</f>
        <v>60211</v>
      </c>
      <c r="E28" s="130"/>
    </row>
    <row r="29" spans="1:5" x14ac:dyDescent="0.2">
      <c r="A29" s="33">
        <v>1241</v>
      </c>
      <c r="B29" s="29" t="s">
        <v>239</v>
      </c>
      <c r="C29" s="34">
        <v>31522</v>
      </c>
      <c r="D29" s="132">
        <v>31522</v>
      </c>
      <c r="E29" s="130"/>
    </row>
    <row r="30" spans="1:5" x14ac:dyDescent="0.2">
      <c r="A30" s="33">
        <v>1242</v>
      </c>
      <c r="B30" s="29" t="s">
        <v>240</v>
      </c>
      <c r="C30" s="34">
        <v>14190</v>
      </c>
      <c r="D30" s="132">
        <v>14190</v>
      </c>
      <c r="E30" s="130"/>
    </row>
    <row r="31" spans="1:5" x14ac:dyDescent="0.2">
      <c r="A31" s="33">
        <v>1243</v>
      </c>
      <c r="B31" s="29" t="s">
        <v>241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242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243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244</v>
      </c>
      <c r="C34" s="34">
        <v>14499</v>
      </c>
      <c r="D34" s="132">
        <v>14499</v>
      </c>
    </row>
    <row r="35" spans="1:5" x14ac:dyDescent="0.2">
      <c r="A35" s="33">
        <v>1247</v>
      </c>
      <c r="B35" s="29" t="s">
        <v>245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248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249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2">
        <v>0</v>
      </c>
    </row>
    <row r="43" spans="1:5" x14ac:dyDescent="0.2">
      <c r="B43" s="136" t="s">
        <v>640</v>
      </c>
      <c r="C43" s="135">
        <f>C20+C28+C37</f>
        <v>60211</v>
      </c>
      <c r="D43" s="135">
        <f>D20+D28+D37</f>
        <v>60211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9">
        <v>2022</v>
      </c>
      <c r="D46" s="129">
        <v>2021</v>
      </c>
      <c r="E46" s="32"/>
    </row>
    <row r="47" spans="1:5" s="130" customFormat="1" x14ac:dyDescent="0.2">
      <c r="A47" s="133">
        <v>3210</v>
      </c>
      <c r="B47" s="134" t="s">
        <v>641</v>
      </c>
      <c r="C47" s="135">
        <v>-351508.65</v>
      </c>
      <c r="D47" s="135">
        <v>2264.94</v>
      </c>
    </row>
    <row r="48" spans="1:5" x14ac:dyDescent="0.2">
      <c r="A48" s="131"/>
      <c r="B48" s="136" t="s">
        <v>629</v>
      </c>
      <c r="C48" s="135">
        <f>C51+C63+C95+C98+C49</f>
        <v>224276.97999999998</v>
      </c>
      <c r="D48" s="135">
        <f>D51+D63+D95+D98+D49</f>
        <v>0</v>
      </c>
    </row>
    <row r="49" spans="1:4" s="130" customFormat="1" x14ac:dyDescent="0.2">
      <c r="A49" s="153">
        <v>5100</v>
      </c>
      <c r="B49" s="154" t="s">
        <v>361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662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426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630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428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631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431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632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434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633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633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634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438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439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440</v>
      </c>
      <c r="C63" s="135">
        <f>C64+C73+C76+C82+C84+C86</f>
        <v>224276.97999999998</v>
      </c>
      <c r="D63" s="135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224276.97999999998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173894.25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2093.46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48289.27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642</v>
      </c>
      <c r="C98" s="135">
        <f>SUM(C99:C103)</f>
        <v>0</v>
      </c>
      <c r="D98" s="135">
        <f>SUM(D99:D103)</f>
        <v>0</v>
      </c>
    </row>
    <row r="99" spans="1:4" x14ac:dyDescent="0.2">
      <c r="A99" s="131">
        <v>2111</v>
      </c>
      <c r="B99" s="130" t="s">
        <v>643</v>
      </c>
      <c r="C99" s="132">
        <v>0</v>
      </c>
      <c r="D99" s="132">
        <v>0</v>
      </c>
    </row>
    <row r="100" spans="1:4" x14ac:dyDescent="0.2">
      <c r="A100" s="131">
        <v>2112</v>
      </c>
      <c r="B100" s="130" t="s">
        <v>644</v>
      </c>
      <c r="C100" s="132">
        <v>0</v>
      </c>
      <c r="D100" s="132">
        <v>0</v>
      </c>
    </row>
    <row r="101" spans="1:4" x14ac:dyDescent="0.2">
      <c r="A101" s="131">
        <v>2112</v>
      </c>
      <c r="B101" s="130" t="s">
        <v>645</v>
      </c>
      <c r="C101" s="132">
        <v>0</v>
      </c>
      <c r="D101" s="132">
        <v>0</v>
      </c>
    </row>
    <row r="102" spans="1:4" x14ac:dyDescent="0.2">
      <c r="A102" s="131">
        <v>2115</v>
      </c>
      <c r="B102" s="130" t="s">
        <v>646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647</v>
      </c>
      <c r="C103" s="132">
        <v>0</v>
      </c>
      <c r="D103" s="132">
        <v>0</v>
      </c>
    </row>
    <row r="104" spans="1:4" x14ac:dyDescent="0.2">
      <c r="A104" s="131"/>
      <c r="B104" s="136" t="s">
        <v>648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663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664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665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666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667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668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254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669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670</v>
      </c>
      <c r="C113" s="155">
        <f>+C114+C116</f>
        <v>0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671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354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649</v>
      </c>
      <c r="C116" s="135">
        <f>SUM(C117:C125)</f>
        <v>0</v>
      </c>
      <c r="D116" s="135">
        <f>SUM(D117:D125)</f>
        <v>0</v>
      </c>
    </row>
    <row r="117" spans="1:4" x14ac:dyDescent="0.2">
      <c r="A117" s="131">
        <v>1124</v>
      </c>
      <c r="B117" s="141" t="s">
        <v>650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651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652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653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654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655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656</v>
      </c>
      <c r="C123" s="132">
        <v>0</v>
      </c>
      <c r="D123" s="132">
        <v>0</v>
      </c>
    </row>
    <row r="124" spans="1:4" x14ac:dyDescent="0.2">
      <c r="A124" s="131">
        <v>1122</v>
      </c>
      <c r="B124" s="141" t="s">
        <v>657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658</v>
      </c>
      <c r="C125" s="132">
        <v>0</v>
      </c>
      <c r="D125" s="132">
        <v>0</v>
      </c>
    </row>
    <row r="126" spans="1:4" x14ac:dyDescent="0.2">
      <c r="A126" s="131"/>
      <c r="B126" s="143" t="s">
        <v>659</v>
      </c>
      <c r="C126" s="135">
        <f>C47+C48+C104-C110-C113</f>
        <v>-127231.67000000004</v>
      </c>
      <c r="D126" s="135">
        <f>D47+D48+D104-D110-D113</f>
        <v>2264.94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151</v>
      </c>
    </row>
    <row r="7" spans="1:2" ht="14.1" customHeight="1" x14ac:dyDescent="0.2">
      <c r="B7" s="102" t="s">
        <v>152</v>
      </c>
    </row>
    <row r="8" spans="1:2" ht="14.1" customHeight="1" x14ac:dyDescent="0.2"/>
    <row r="9" spans="1:2" x14ac:dyDescent="0.2">
      <c r="A9" s="112" t="s">
        <v>29</v>
      </c>
      <c r="B9" s="104" t="s">
        <v>597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195</v>
      </c>
    </row>
    <row r="12" spans="1:2" ht="15" customHeight="1" x14ac:dyDescent="0.2"/>
    <row r="13" spans="1:2" x14ac:dyDescent="0.2">
      <c r="A13" s="112" t="s">
        <v>76</v>
      </c>
      <c r="B13" s="102" t="s">
        <v>598</v>
      </c>
    </row>
    <row r="14" spans="1:2" ht="15" customHeight="1" x14ac:dyDescent="0.2">
      <c r="B14" s="102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2019-02-13T21:19:08Z</cp:lastPrinted>
  <dcterms:created xsi:type="dcterms:W3CDTF">2012-12-11T20:36:24Z</dcterms:created>
  <dcterms:modified xsi:type="dcterms:W3CDTF">2023-01-25T18:13:17Z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