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4000" windowHeight="951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G22" i="5"/>
  <c r="D22" i="5"/>
  <c r="D21" i="5"/>
  <c r="G21" i="5" s="1"/>
  <c r="D20" i="5"/>
  <c r="G20" i="5" s="1"/>
  <c r="D19" i="5"/>
  <c r="G19" i="5" s="1"/>
  <c r="G18" i="5"/>
  <c r="D18" i="5"/>
  <c r="D17" i="5"/>
  <c r="G17" i="5" s="1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3" i="4"/>
  <c r="G63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D41" i="4" s="1"/>
  <c r="D7" i="4"/>
  <c r="G7" i="4" s="1"/>
  <c r="D6" i="4"/>
  <c r="G6" i="4" s="1"/>
  <c r="B41" i="4"/>
  <c r="C41" i="4"/>
  <c r="E41" i="4"/>
  <c r="F41" i="4"/>
  <c r="D12" i="8"/>
  <c r="G12" i="8" s="1"/>
  <c r="D8" i="8"/>
  <c r="G8" i="8" s="1"/>
  <c r="D6" i="8"/>
  <c r="G6" i="8" s="1"/>
  <c r="D76" i="6"/>
  <c r="G76" i="6" s="1"/>
  <c r="D75" i="6"/>
  <c r="G75" i="6" s="1"/>
  <c r="D74" i="6"/>
  <c r="G74" i="6" s="1"/>
  <c r="G73" i="6"/>
  <c r="D73" i="6"/>
  <c r="D72" i="6"/>
  <c r="G72" i="6" s="1"/>
  <c r="D71" i="6"/>
  <c r="G71" i="6" s="1"/>
  <c r="D70" i="6"/>
  <c r="G70" i="6" s="1"/>
  <c r="F69" i="6"/>
  <c r="E69" i="6"/>
  <c r="C69" i="6"/>
  <c r="B69" i="6"/>
  <c r="D69" i="6" s="1"/>
  <c r="G69" i="6" s="1"/>
  <c r="D68" i="6"/>
  <c r="G68" i="6" s="1"/>
  <c r="G67" i="6"/>
  <c r="D67" i="6"/>
  <c r="D66" i="6"/>
  <c r="G66" i="6" s="1"/>
  <c r="F65" i="6"/>
  <c r="E65" i="6"/>
  <c r="C65" i="6"/>
  <c r="D65" i="6" s="1"/>
  <c r="G65" i="6" s="1"/>
  <c r="B65" i="6"/>
  <c r="D64" i="6"/>
  <c r="G64" i="6" s="1"/>
  <c r="D63" i="6"/>
  <c r="G63" i="6" s="1"/>
  <c r="D62" i="6"/>
  <c r="G62" i="6" s="1"/>
  <c r="G61" i="6"/>
  <c r="D61" i="6"/>
  <c r="D60" i="6"/>
  <c r="G60" i="6" s="1"/>
  <c r="D59" i="6"/>
  <c r="G59" i="6" s="1"/>
  <c r="D58" i="6"/>
  <c r="G58" i="6" s="1"/>
  <c r="F57" i="6"/>
  <c r="E57" i="6"/>
  <c r="C57" i="6"/>
  <c r="B57" i="6"/>
  <c r="D57" i="6" s="1"/>
  <c r="G57" i="6" s="1"/>
  <c r="D56" i="6"/>
  <c r="G56" i="6" s="1"/>
  <c r="G55" i="6"/>
  <c r="D55" i="6"/>
  <c r="D54" i="6"/>
  <c r="G54" i="6" s="1"/>
  <c r="F53" i="6"/>
  <c r="E53" i="6"/>
  <c r="C53" i="6"/>
  <c r="D53" i="6" s="1"/>
  <c r="G53" i="6" s="1"/>
  <c r="B53" i="6"/>
  <c r="D52" i="6"/>
  <c r="G52" i="6" s="1"/>
  <c r="D51" i="6"/>
  <c r="G51" i="6" s="1"/>
  <c r="D50" i="6"/>
  <c r="G50" i="6" s="1"/>
  <c r="G49" i="6"/>
  <c r="D49" i="6"/>
  <c r="D48" i="6"/>
  <c r="G48" i="6" s="1"/>
  <c r="D47" i="6"/>
  <c r="G47" i="6" s="1"/>
  <c r="D46" i="6"/>
  <c r="G46" i="6" s="1"/>
  <c r="G45" i="6"/>
  <c r="D45" i="6"/>
  <c r="D44" i="6"/>
  <c r="G44" i="6" s="1"/>
  <c r="F43" i="6"/>
  <c r="E43" i="6"/>
  <c r="C43" i="6"/>
  <c r="D43" i="6" s="1"/>
  <c r="G43" i="6" s="1"/>
  <c r="B43" i="6"/>
  <c r="D42" i="6"/>
  <c r="G42" i="6" s="1"/>
  <c r="D41" i="6"/>
  <c r="G41" i="6" s="1"/>
  <c r="D40" i="6"/>
  <c r="G40" i="6" s="1"/>
  <c r="G39" i="6"/>
  <c r="D39" i="6"/>
  <c r="D38" i="6"/>
  <c r="G38" i="6" s="1"/>
  <c r="D37" i="6"/>
  <c r="G37" i="6" s="1"/>
  <c r="D36" i="6"/>
  <c r="G36" i="6" s="1"/>
  <c r="G35" i="6"/>
  <c r="D35" i="6"/>
  <c r="D34" i="6"/>
  <c r="G34" i="6" s="1"/>
  <c r="F33" i="6"/>
  <c r="E33" i="6"/>
  <c r="C33" i="6"/>
  <c r="D33" i="6" s="1"/>
  <c r="G33" i="6" s="1"/>
  <c r="B33" i="6"/>
  <c r="D32" i="6"/>
  <c r="G32" i="6" s="1"/>
  <c r="D31" i="6"/>
  <c r="G31" i="6" s="1"/>
  <c r="D30" i="6"/>
  <c r="G30" i="6" s="1"/>
  <c r="G29" i="6"/>
  <c r="D29" i="6"/>
  <c r="D28" i="6"/>
  <c r="G28" i="6" s="1"/>
  <c r="D27" i="6"/>
  <c r="G27" i="6" s="1"/>
  <c r="D26" i="6"/>
  <c r="G26" i="6" s="1"/>
  <c r="G25" i="6"/>
  <c r="D25" i="6"/>
  <c r="D24" i="6"/>
  <c r="G24" i="6" s="1"/>
  <c r="F23" i="6"/>
  <c r="E23" i="6"/>
  <c r="C23" i="6"/>
  <c r="D23" i="6" s="1"/>
  <c r="G23" i="6" s="1"/>
  <c r="B23" i="6"/>
  <c r="D22" i="6"/>
  <c r="G22" i="6" s="1"/>
  <c r="D21" i="6"/>
  <c r="G21" i="6" s="1"/>
  <c r="D20" i="6"/>
  <c r="G20" i="6" s="1"/>
  <c r="G19" i="6"/>
  <c r="D19" i="6"/>
  <c r="D18" i="6"/>
  <c r="G18" i="6" s="1"/>
  <c r="D17" i="6"/>
  <c r="G17" i="6" s="1"/>
  <c r="D16" i="6"/>
  <c r="G16" i="6" s="1"/>
  <c r="G15" i="6"/>
  <c r="D15" i="6"/>
  <c r="D14" i="6"/>
  <c r="G14" i="6" s="1"/>
  <c r="F13" i="6"/>
  <c r="F77" i="6" s="1"/>
  <c r="E13" i="6"/>
  <c r="C13" i="6"/>
  <c r="D13" i="6" s="1"/>
  <c r="G13" i="6" s="1"/>
  <c r="B13" i="6"/>
  <c r="D12" i="6"/>
  <c r="G12" i="6" s="1"/>
  <c r="D11" i="6"/>
  <c r="G11" i="6" s="1"/>
  <c r="D10" i="6"/>
  <c r="G10" i="6" s="1"/>
  <c r="G9" i="6"/>
  <c r="D9" i="6"/>
  <c r="D8" i="6"/>
  <c r="G8" i="6" s="1"/>
  <c r="D7" i="6"/>
  <c r="G7" i="6" s="1"/>
  <c r="D6" i="6"/>
  <c r="G6" i="6" s="1"/>
  <c r="F5" i="6"/>
  <c r="E5" i="6"/>
  <c r="E77" i="6" s="1"/>
  <c r="C5" i="6"/>
  <c r="C77" i="6" s="1"/>
  <c r="B5" i="6"/>
  <c r="B77" i="6" s="1"/>
  <c r="G8" i="4" l="1"/>
  <c r="G41" i="4" s="1"/>
  <c r="D5" i="6"/>
  <c r="D77" i="6" l="1"/>
  <c r="G5" i="6"/>
  <c r="G77" i="6" s="1"/>
  <c r="D34" i="5"/>
  <c r="G34" i="5" s="1"/>
  <c r="D25" i="5"/>
  <c r="F25" i="5"/>
  <c r="E25" i="5"/>
  <c r="C25" i="5"/>
  <c r="B25" i="5"/>
  <c r="F16" i="5"/>
  <c r="E16" i="5"/>
  <c r="D16" i="5"/>
  <c r="C16" i="5"/>
  <c r="B16" i="5"/>
  <c r="D6" i="5"/>
  <c r="F6" i="5"/>
  <c r="E6" i="5"/>
  <c r="C6" i="5"/>
  <c r="B6" i="5"/>
  <c r="G25" i="5" l="1"/>
  <c r="G16" i="5"/>
  <c r="G6" i="5"/>
  <c r="D65" i="4" l="1"/>
  <c r="G65" i="4"/>
  <c r="D67" i="4"/>
  <c r="G67" i="4"/>
  <c r="D69" i="4"/>
  <c r="G69" i="4"/>
  <c r="G40" i="5" l="1"/>
  <c r="D40" i="5"/>
  <c r="D39" i="5"/>
  <c r="G39" i="5" s="1"/>
  <c r="D38" i="5"/>
  <c r="G38" i="5" s="1"/>
  <c r="D37" i="5"/>
  <c r="D36" i="5" s="1"/>
  <c r="F36" i="5"/>
  <c r="F42" i="5" s="1"/>
  <c r="E36" i="5"/>
  <c r="C36" i="5"/>
  <c r="B36" i="5"/>
  <c r="E42" i="5"/>
  <c r="C42" i="5"/>
  <c r="B42" i="5"/>
  <c r="D42" i="5" l="1"/>
  <c r="G37" i="5"/>
  <c r="G36" i="5" s="1"/>
  <c r="G42" i="5" l="1"/>
  <c r="G75" i="4" l="1"/>
  <c r="D75" i="4"/>
  <c r="D73" i="4"/>
  <c r="G73" i="4" s="1"/>
  <c r="G71" i="4"/>
  <c r="D71" i="4"/>
  <c r="C77" i="4"/>
  <c r="E77" i="4"/>
  <c r="F77" i="4"/>
  <c r="B77" i="4"/>
  <c r="C55" i="4"/>
  <c r="D55" i="4"/>
  <c r="E55" i="4"/>
  <c r="F55" i="4"/>
  <c r="G55" i="4"/>
  <c r="B55" i="4"/>
  <c r="D53" i="4"/>
  <c r="G53" i="4" s="1"/>
  <c r="D52" i="4"/>
  <c r="G52" i="4" s="1"/>
  <c r="D51" i="4"/>
  <c r="G51" i="4" s="1"/>
  <c r="G50" i="4"/>
  <c r="D50" i="4"/>
  <c r="F16" i="8"/>
  <c r="E16" i="8"/>
  <c r="C16" i="8"/>
  <c r="B16" i="8"/>
  <c r="D14" i="8"/>
  <c r="G14" i="8" s="1"/>
  <c r="G10" i="8"/>
  <c r="D10" i="8"/>
  <c r="D16" i="8"/>
  <c r="D77" i="4" l="1"/>
  <c r="G77" i="4"/>
  <c r="G16" i="8"/>
</calcChain>
</file>

<file path=xl/sharedStrings.xml><?xml version="1.0" encoding="utf-8"?>
<sst xmlns="http://schemas.openxmlformats.org/spreadsheetml/2006/main" count="226" uniqueCount="168">
  <si>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</si>
  <si>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</si>
  <si>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</si>
  <si>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</si>
  <si>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</si>
  <si>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</si>
  <si>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</si>
  <si>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</si>
  <si>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</si>
  <si>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</si>
  <si>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</si>
  <si>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</si>
  <si>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</si>
  <si>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</si>
  <si>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</si>
  <si>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</si>
  <si>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</si>
  <si>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</si>
  <si>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</si>
  <si>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</si>
  <si>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</si>
  <si>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</si>
  <si>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</si>
  <si>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</si>
  <si>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</si>
  <si>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</si>
  <si>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</si>
  <si>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</si>
  <si>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</si>
  <si>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</si>
  <si>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</si>
  <si>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</si>
  <si>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</si>
  <si>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</si>
  <si>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</si>
  <si>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</si>
  <si>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</si>
  <si>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</si>
  <si>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</si>
  <si>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</si>
  <si>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</si>
  <si>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</si>
  <si>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</si>
  <si>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</si>
  <si>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</si>
  <si>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</si>
  <si>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</si>
  <si>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</si>
  <si>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</si>
  <si>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</si>
  <si>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</si>
  <si>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</si>
  <si>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</si>
  <si>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</si>
  <si>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</si>
  <si>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</si>
  <si>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</si>
  <si>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</si>
  <si>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</si>
  <si>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</si>
  <si>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</si>
  <si>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</si>
  <si>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</si>
  <si>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</si>
  <si>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</si>
  <si>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</si>
  <si>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</si>
  <si>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</si>
  <si>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</si>
  <si>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</si>
  <si>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</si>
  <si>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</si>
  <si>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</si>
  <si>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</si>
  <si>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</si>
  <si>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</si>
  <si>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</si>
  <si>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</si>
  <si>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</si>
  <si>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</si>
  <si>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</si>
  <si>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</si>
  <si>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</si>
  <si>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</si>
  <si>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</si>
  <si>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</si>
  <si>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</si>
  <si>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</si>
  <si>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</si>
  <si>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</si>
  <si>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</si>
  <si>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</si>
  <si>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</si>
  <si>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</si>
  <si>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</si>
  <si>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</si>
  <si>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</si>
  <si>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</si>
  <si>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</si>
  <si>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</si>
  <si>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</si>
  <si>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</si>
  <si>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</si>
  <si>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</si>
  <si>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</si>
  <si>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</si>
  <si>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</si>
  <si>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</si>
  <si>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</si>
  <si>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</si>
  <si>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</si>
  <si>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</si>
  <si>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</si>
  <si>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</si>
  <si>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</si>
  <si>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</si>
  <si>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</si>
  <si>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</si>
  <si>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</si>
  <si>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</si>
  <si>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</si>
  <si>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</si>
  <si>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</si>
  <si>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</si>
  <si>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</si>
  <si>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</si>
  <si>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</si>
  <si>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</si>
  <si>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</si>
  <si>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</si>
  <si>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</si>
  <si>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</si>
  <si>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</si>
  <si>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</si>
  <si>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</si>
  <si>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</si>
  <si>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</si>
  <si>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</si>
  <si>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</si>
  <si>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</si>
  <si>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</si>
  <si>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</si>
  <si>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</si>
  <si>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</si>
  <si>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</si>
  <si>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</si>
  <si>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</si>
  <si>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</si>
  <si>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</si>
  <si>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</si>
  <si>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</si>
  <si>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</si>
  <si>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</si>
  <si>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</si>
  <si>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31111M410900200 SISTEMA PARA EL DESARR I</t>
  </si>
  <si>
    <t>31111M410900300 COMISION MPAL DEL DEP Y</t>
  </si>
  <si>
    <t>31111M410900400 CASA DE LA CULTURA URIAN</t>
  </si>
  <si>
    <t>Órganismos Autónomos</t>
  </si>
  <si>
    <t>Municipio de Uriangato Gto.
Estado Analítico del Ejercicio del Presupuesto de Egresos
Clasificación por Objeto del Gasto (Capítulo y Concepto)
Del 1 de Enero al 31 de Marzo de 2024</t>
  </si>
  <si>
    <t>Municipio de Uriangato Gto.
Estado Analítico del Ejercicio del Presupuesto de Egresos
Clasificación Económica (por Tipo de Gasto)
Del 1 de Enero al 31 de Marzo de 2024</t>
  </si>
  <si>
    <t>Municipio de Uriangato Gto.
Estado Analítico del Ejercicio del Presupuesto de Egresos
Clasificación Administrativa
Del 1 de Enero al 31 de Marzo de 2024</t>
  </si>
  <si>
    <t>31111M410290000 PROCURAD MPAL PROTECC NI</t>
  </si>
  <si>
    <t>31111M410300000 COORDINACION DE ARCHIVO</t>
  </si>
  <si>
    <t>31111M410310000 INSTITUTO DE LA JUVENTUD</t>
  </si>
  <si>
    <t>Municipio de Uriangato Gto.
Estado Analítico del Ejercicio del Presupuesto de Egresos
Clasificación Administrativa (Poderes)
Del 1 de Enero al 31 de Marzo de 2024</t>
  </si>
  <si>
    <t>Municipio de Uriangato Gto.
Estado Analítico del Ejercicio del Presupuesto de Egresos
Clasificación Administrativa (Sector Paraestatal)
Del 1 de Enero al 31 de Marzo de 2024</t>
  </si>
  <si>
    <t>Municipio de Uriangato Gto.
Estado Analítico del Ejercicio del Presupuesto de Egresos
Clasificación Funcional (Finalidad y Función)
Del 1 de Enero al 31 de Marzo de 2024</t>
  </si>
  <si>
    <t>Coordinación de la Política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</si>
</sst>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6" fillId="2" borderId="7" xfId="9" applyNumberFormat="1" applyFont="1" applyFill="1" applyBorder="1" applyAlignment="1">
      <alignment horizontal="center" vertical="center" wrapText="1"/>
    </xf>
    <xf numFmtId="0" fontId="2" fillId="0" borderId="3" xfId="9" applyFont="1" applyFill="1" applyBorder="1" applyAlignment="1">
      <alignment horizontal="left" vertical="center" indent="1"/>
    </xf>
    <xf numFmtId="4" fontId="2" fillId="0" borderId="12" xfId="9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indent="1"/>
      <protection locked="0"/>
    </xf>
    <xf numFmtId="4" fontId="2" fillId="0" borderId="14" xfId="0" applyNumberFormat="1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vertical="center"/>
    </xf>
    <xf numFmtId="0" fontId="6" fillId="2" borderId="6" xfId="9" applyFont="1" applyFill="1" applyBorder="1" applyAlignment="1">
      <alignment vertical="center"/>
    </xf>
    <xf numFmtId="0" fontId="6" fillId="2" borderId="3" xfId="9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4" fontId="6" fillId="0" borderId="12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indent="1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 indent="1"/>
    </xf>
    <xf numFmtId="4" fontId="2" fillId="0" borderId="13" xfId="0" applyNumberFormat="1" applyFont="1" applyFill="1" applyBorder="1" applyProtection="1"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workbookViewId="0">
      <selection sqref="A1:G7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57" t="s">
        <v>158</v>
      </c>
      <c r="B1" s="58"/>
      <c r="C1" s="58"/>
      <c r="D1" s="58"/>
      <c r="E1" s="58"/>
      <c r="F1" s="58"/>
      <c r="G1" s="59"/>
    </row>
    <row r="2" spans="1:7" x14ac:dyDescent="0.2">
      <c r="A2" s="20"/>
      <c r="B2" s="23" t="s">
        <v>0</v>
      </c>
      <c r="C2" s="24"/>
      <c r="D2" s="24"/>
      <c r="E2" s="24"/>
      <c r="F2" s="25"/>
      <c r="G2" s="60" t="s">
        <v>7</v>
      </c>
    </row>
    <row r="3" spans="1:7" ht="24.95" customHeight="1" x14ac:dyDescent="0.2">
      <c r="A3" s="4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1"/>
    </row>
    <row r="4" spans="1:7" x14ac:dyDescent="0.2">
      <c r="A4" s="22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8" t="s">
        <v>10</v>
      </c>
      <c r="B5" s="49">
        <f>SUM(B6:B12)</f>
        <v>129794301.36</v>
      </c>
      <c r="C5" s="49">
        <f>SUM(C6:C12)</f>
        <v>1344217.5</v>
      </c>
      <c r="D5" s="49">
        <f>B5+C5</f>
        <v>131138518.86</v>
      </c>
      <c r="E5" s="49">
        <f>SUM(E6:E12)</f>
        <v>25976070.799999997</v>
      </c>
      <c r="F5" s="49">
        <f>SUM(F6:F12)</f>
        <v>25976070.789999999</v>
      </c>
      <c r="G5" s="49">
        <f>D5-E5</f>
        <v>105162448.06</v>
      </c>
    </row>
    <row r="6" spans="1:7" x14ac:dyDescent="0.2">
      <c r="A6" s="50" t="s">
        <v>11</v>
      </c>
      <c r="B6" s="38">
        <v>96924767.340000004</v>
      </c>
      <c r="C6" s="38">
        <v>282296.84999999998</v>
      </c>
      <c r="D6" s="38">
        <f t="shared" ref="D6:D69" si="0">B6+C6</f>
        <v>97207064.189999998</v>
      </c>
      <c r="E6" s="38">
        <v>23289071.949999999</v>
      </c>
      <c r="F6" s="38">
        <v>23289071.949999999</v>
      </c>
      <c r="G6" s="38">
        <f t="shared" ref="G6:G69" si="1">D6-E6</f>
        <v>73917992.239999995</v>
      </c>
    </row>
    <row r="7" spans="1:7" x14ac:dyDescent="0.2">
      <c r="A7" s="50" t="s">
        <v>12</v>
      </c>
      <c r="B7" s="38">
        <v>29818.97</v>
      </c>
      <c r="C7" s="38">
        <v>0</v>
      </c>
      <c r="D7" s="38">
        <f t="shared" si="0"/>
        <v>29818.97</v>
      </c>
      <c r="E7" s="38">
        <v>0</v>
      </c>
      <c r="F7" s="38">
        <v>0</v>
      </c>
      <c r="G7" s="38">
        <f t="shared" si="1"/>
        <v>29818.97</v>
      </c>
    </row>
    <row r="8" spans="1:7" x14ac:dyDescent="0.2">
      <c r="A8" s="50" t="s">
        <v>13</v>
      </c>
      <c r="B8" s="38">
        <v>17882458.82</v>
      </c>
      <c r="C8" s="38">
        <v>439336.91</v>
      </c>
      <c r="D8" s="38">
        <f t="shared" si="0"/>
        <v>18321795.73</v>
      </c>
      <c r="E8" s="38">
        <v>422492.22</v>
      </c>
      <c r="F8" s="38">
        <v>422492.21</v>
      </c>
      <c r="G8" s="38">
        <f t="shared" si="1"/>
        <v>17899303.510000002</v>
      </c>
    </row>
    <row r="9" spans="1:7" x14ac:dyDescent="0.2">
      <c r="A9" s="50" t="s">
        <v>14</v>
      </c>
      <c r="B9" s="38">
        <v>640000</v>
      </c>
      <c r="C9" s="38">
        <v>0</v>
      </c>
      <c r="D9" s="38">
        <f t="shared" si="0"/>
        <v>640000</v>
      </c>
      <c r="E9" s="38">
        <v>0</v>
      </c>
      <c r="F9" s="38">
        <v>0</v>
      </c>
      <c r="G9" s="38">
        <f t="shared" si="1"/>
        <v>640000</v>
      </c>
    </row>
    <row r="10" spans="1:7" x14ac:dyDescent="0.2">
      <c r="A10" s="50" t="s">
        <v>15</v>
      </c>
      <c r="B10" s="38">
        <v>12717256.23</v>
      </c>
      <c r="C10" s="38">
        <v>622583.74</v>
      </c>
      <c r="D10" s="38">
        <f t="shared" si="0"/>
        <v>13339839.970000001</v>
      </c>
      <c r="E10" s="38">
        <v>2264506.63</v>
      </c>
      <c r="F10" s="38">
        <v>2264506.63</v>
      </c>
      <c r="G10" s="38">
        <f t="shared" si="1"/>
        <v>11075333.34</v>
      </c>
    </row>
    <row r="11" spans="1:7" x14ac:dyDescent="0.2">
      <c r="A11" s="50" t="s">
        <v>16</v>
      </c>
      <c r="B11" s="38">
        <v>1600000</v>
      </c>
      <c r="C11" s="38">
        <v>0</v>
      </c>
      <c r="D11" s="38">
        <f t="shared" si="0"/>
        <v>1600000</v>
      </c>
      <c r="E11" s="38">
        <v>0</v>
      </c>
      <c r="F11" s="38">
        <v>0</v>
      </c>
      <c r="G11" s="38">
        <f t="shared" si="1"/>
        <v>1600000</v>
      </c>
    </row>
    <row r="12" spans="1:7" x14ac:dyDescent="0.2">
      <c r="A12" s="50" t="s">
        <v>17</v>
      </c>
      <c r="B12" s="38">
        <v>0</v>
      </c>
      <c r="C12" s="38">
        <v>0</v>
      </c>
      <c r="D12" s="38">
        <f t="shared" si="0"/>
        <v>0</v>
      </c>
      <c r="E12" s="38">
        <v>0</v>
      </c>
      <c r="F12" s="38">
        <v>0</v>
      </c>
      <c r="G12" s="38">
        <f t="shared" si="1"/>
        <v>0</v>
      </c>
    </row>
    <row r="13" spans="1:7" x14ac:dyDescent="0.2">
      <c r="A13" s="48" t="s">
        <v>123</v>
      </c>
      <c r="B13" s="51">
        <f>SUM(B14:B22)</f>
        <v>23783622.179999996</v>
      </c>
      <c r="C13" s="51">
        <f>SUM(C14:C22)</f>
        <v>819250</v>
      </c>
      <c r="D13" s="51">
        <f t="shared" si="0"/>
        <v>24602872.179999996</v>
      </c>
      <c r="E13" s="51">
        <f>SUM(E14:E22)</f>
        <v>4798001.5</v>
      </c>
      <c r="F13" s="51">
        <f>SUM(F14:F22)</f>
        <v>4662248.16</v>
      </c>
      <c r="G13" s="51">
        <f t="shared" si="1"/>
        <v>19804870.679999996</v>
      </c>
    </row>
    <row r="14" spans="1:7" x14ac:dyDescent="0.2">
      <c r="A14" s="50" t="s">
        <v>18</v>
      </c>
      <c r="B14" s="38">
        <v>1806466.53</v>
      </c>
      <c r="C14" s="38">
        <v>84650</v>
      </c>
      <c r="D14" s="38">
        <f t="shared" si="0"/>
        <v>1891116.53</v>
      </c>
      <c r="E14" s="38">
        <v>163376.35999999999</v>
      </c>
      <c r="F14" s="38">
        <v>135220.4</v>
      </c>
      <c r="G14" s="38">
        <f t="shared" si="1"/>
        <v>1727740.17</v>
      </c>
    </row>
    <row r="15" spans="1:7" x14ac:dyDescent="0.2">
      <c r="A15" s="50" t="s">
        <v>19</v>
      </c>
      <c r="B15" s="38">
        <v>718824.15</v>
      </c>
      <c r="C15" s="38">
        <v>12500</v>
      </c>
      <c r="D15" s="38">
        <f t="shared" si="0"/>
        <v>731324.15</v>
      </c>
      <c r="E15" s="38">
        <v>41076.19</v>
      </c>
      <c r="F15" s="38">
        <v>33266.44</v>
      </c>
      <c r="G15" s="38">
        <f t="shared" si="1"/>
        <v>690247.96</v>
      </c>
    </row>
    <row r="16" spans="1:7" x14ac:dyDescent="0.2">
      <c r="A16" s="50" t="s">
        <v>20</v>
      </c>
      <c r="B16" s="38">
        <v>0</v>
      </c>
      <c r="C16" s="38">
        <v>0</v>
      </c>
      <c r="D16" s="38">
        <f t="shared" si="0"/>
        <v>0</v>
      </c>
      <c r="E16" s="38">
        <v>0</v>
      </c>
      <c r="F16" s="38">
        <v>0</v>
      </c>
      <c r="G16" s="38">
        <f t="shared" si="1"/>
        <v>0</v>
      </c>
    </row>
    <row r="17" spans="1:7" x14ac:dyDescent="0.2">
      <c r="A17" s="50" t="s">
        <v>21</v>
      </c>
      <c r="B17" s="38">
        <v>4819429.26</v>
      </c>
      <c r="C17" s="38">
        <v>761500</v>
      </c>
      <c r="D17" s="38">
        <f t="shared" si="0"/>
        <v>5580929.2599999998</v>
      </c>
      <c r="E17" s="38">
        <v>901863.19</v>
      </c>
      <c r="F17" s="38">
        <v>871175.47</v>
      </c>
      <c r="G17" s="38">
        <f t="shared" si="1"/>
        <v>4679066.07</v>
      </c>
    </row>
    <row r="18" spans="1:7" x14ac:dyDescent="0.2">
      <c r="A18" s="50" t="s">
        <v>22</v>
      </c>
      <c r="B18" s="38">
        <v>3215150</v>
      </c>
      <c r="C18" s="38">
        <v>15000</v>
      </c>
      <c r="D18" s="38">
        <f t="shared" si="0"/>
        <v>3230150</v>
      </c>
      <c r="E18" s="38">
        <v>846514.84</v>
      </c>
      <c r="F18" s="38">
        <v>843103.93</v>
      </c>
      <c r="G18" s="38">
        <f t="shared" si="1"/>
        <v>2383635.16</v>
      </c>
    </row>
    <row r="19" spans="1:7" x14ac:dyDescent="0.2">
      <c r="A19" s="50" t="s">
        <v>23</v>
      </c>
      <c r="B19" s="38">
        <v>8983725.5399999991</v>
      </c>
      <c r="C19" s="38">
        <v>-69400</v>
      </c>
      <c r="D19" s="38">
        <f t="shared" si="0"/>
        <v>8914325.5399999991</v>
      </c>
      <c r="E19" s="38">
        <v>2287506.6</v>
      </c>
      <c r="F19" s="38">
        <v>2287506.6</v>
      </c>
      <c r="G19" s="38">
        <f t="shared" si="1"/>
        <v>6626818.9399999995</v>
      </c>
    </row>
    <row r="20" spans="1:7" x14ac:dyDescent="0.2">
      <c r="A20" s="50" t="s">
        <v>24</v>
      </c>
      <c r="B20" s="38">
        <v>1466829.91</v>
      </c>
      <c r="C20" s="38">
        <v>2000</v>
      </c>
      <c r="D20" s="38">
        <f t="shared" si="0"/>
        <v>1468829.91</v>
      </c>
      <c r="E20" s="38">
        <v>99289.04</v>
      </c>
      <c r="F20" s="38">
        <v>82034.039999999994</v>
      </c>
      <c r="G20" s="38">
        <f t="shared" si="1"/>
        <v>1369540.8699999999</v>
      </c>
    </row>
    <row r="21" spans="1:7" x14ac:dyDescent="0.2">
      <c r="A21" s="50" t="s">
        <v>25</v>
      </c>
      <c r="B21" s="38">
        <v>150000</v>
      </c>
      <c r="C21" s="38">
        <v>0</v>
      </c>
      <c r="D21" s="38">
        <f t="shared" si="0"/>
        <v>150000</v>
      </c>
      <c r="E21" s="38">
        <v>33060</v>
      </c>
      <c r="F21" s="38">
        <v>33060</v>
      </c>
      <c r="G21" s="38">
        <f t="shared" si="1"/>
        <v>116940</v>
      </c>
    </row>
    <row r="22" spans="1:7" x14ac:dyDescent="0.2">
      <c r="A22" s="50" t="s">
        <v>26</v>
      </c>
      <c r="B22" s="38">
        <v>2623196.79</v>
      </c>
      <c r="C22" s="38">
        <v>13000</v>
      </c>
      <c r="D22" s="38">
        <f t="shared" si="0"/>
        <v>2636196.79</v>
      </c>
      <c r="E22" s="38">
        <v>425315.28</v>
      </c>
      <c r="F22" s="38">
        <v>376881.28</v>
      </c>
      <c r="G22" s="38">
        <f t="shared" si="1"/>
        <v>2210881.5099999998</v>
      </c>
    </row>
    <row r="23" spans="1:7" x14ac:dyDescent="0.2">
      <c r="A23" s="48" t="s">
        <v>27</v>
      </c>
      <c r="B23" s="51">
        <f>SUM(B24:B32)</f>
        <v>48185987.150000006</v>
      </c>
      <c r="C23" s="51">
        <f>SUM(C24:C32)</f>
        <v>2402271.4699999997</v>
      </c>
      <c r="D23" s="51">
        <f t="shared" si="0"/>
        <v>50588258.620000005</v>
      </c>
      <c r="E23" s="51">
        <f>SUM(E24:E32)</f>
        <v>8958812.2200000007</v>
      </c>
      <c r="F23" s="51">
        <f>SUM(F24:F32)</f>
        <v>8017029.2799999993</v>
      </c>
      <c r="G23" s="51">
        <f t="shared" si="1"/>
        <v>41629446.400000006</v>
      </c>
    </row>
    <row r="24" spans="1:7" x14ac:dyDescent="0.2">
      <c r="A24" s="50" t="s">
        <v>28</v>
      </c>
      <c r="B24" s="38">
        <v>12456017.210000001</v>
      </c>
      <c r="C24" s="38">
        <v>0</v>
      </c>
      <c r="D24" s="38">
        <f t="shared" si="0"/>
        <v>12456017.210000001</v>
      </c>
      <c r="E24" s="38">
        <v>413119.61</v>
      </c>
      <c r="F24" s="38">
        <v>381894.22</v>
      </c>
      <c r="G24" s="38">
        <f t="shared" si="1"/>
        <v>12042897.600000001</v>
      </c>
    </row>
    <row r="25" spans="1:7" x14ac:dyDescent="0.2">
      <c r="A25" s="50" t="s">
        <v>29</v>
      </c>
      <c r="B25" s="38">
        <v>854982.13</v>
      </c>
      <c r="C25" s="38">
        <v>190390</v>
      </c>
      <c r="D25" s="38">
        <f t="shared" si="0"/>
        <v>1045372.13</v>
      </c>
      <c r="E25" s="38">
        <v>216746</v>
      </c>
      <c r="F25" s="38">
        <v>181946</v>
      </c>
      <c r="G25" s="38">
        <f t="shared" si="1"/>
        <v>828626.13</v>
      </c>
    </row>
    <row r="26" spans="1:7" x14ac:dyDescent="0.2">
      <c r="A26" s="50" t="s">
        <v>30</v>
      </c>
      <c r="B26" s="38">
        <v>5780561.9000000004</v>
      </c>
      <c r="C26" s="38">
        <v>551345.84</v>
      </c>
      <c r="D26" s="38">
        <f t="shared" si="0"/>
        <v>6331907.7400000002</v>
      </c>
      <c r="E26" s="38">
        <v>583161.78</v>
      </c>
      <c r="F26" s="38">
        <v>544926.5</v>
      </c>
      <c r="G26" s="38">
        <f t="shared" si="1"/>
        <v>5748745.96</v>
      </c>
    </row>
    <row r="27" spans="1:7" x14ac:dyDescent="0.2">
      <c r="A27" s="50" t="s">
        <v>31</v>
      </c>
      <c r="B27" s="38">
        <v>1356000.05</v>
      </c>
      <c r="C27" s="38">
        <v>212000</v>
      </c>
      <c r="D27" s="38">
        <f t="shared" si="0"/>
        <v>1568000.05</v>
      </c>
      <c r="E27" s="38">
        <v>522036.7</v>
      </c>
      <c r="F27" s="38">
        <v>122472.39</v>
      </c>
      <c r="G27" s="38">
        <f t="shared" si="1"/>
        <v>1045963.3500000001</v>
      </c>
    </row>
    <row r="28" spans="1:7" x14ac:dyDescent="0.2">
      <c r="A28" s="50" t="s">
        <v>32</v>
      </c>
      <c r="B28" s="38">
        <v>5663477.5199999996</v>
      </c>
      <c r="C28" s="38">
        <v>37500</v>
      </c>
      <c r="D28" s="38">
        <f t="shared" si="0"/>
        <v>5700977.5199999996</v>
      </c>
      <c r="E28" s="38">
        <v>840399.63</v>
      </c>
      <c r="F28" s="38">
        <v>814355.63</v>
      </c>
      <c r="G28" s="38">
        <f t="shared" si="1"/>
        <v>4860577.8899999997</v>
      </c>
    </row>
    <row r="29" spans="1:7" x14ac:dyDescent="0.2">
      <c r="A29" s="50" t="s">
        <v>33</v>
      </c>
      <c r="B29" s="38">
        <v>1602976.85</v>
      </c>
      <c r="C29" s="38">
        <v>54800</v>
      </c>
      <c r="D29" s="38">
        <f t="shared" si="0"/>
        <v>1657776.85</v>
      </c>
      <c r="E29" s="38">
        <v>294520.49</v>
      </c>
      <c r="F29" s="38">
        <v>194251.05</v>
      </c>
      <c r="G29" s="38">
        <f t="shared" si="1"/>
        <v>1363256.36</v>
      </c>
    </row>
    <row r="30" spans="1:7" x14ac:dyDescent="0.2">
      <c r="A30" s="50" t="s">
        <v>34</v>
      </c>
      <c r="B30" s="38">
        <v>1989384.41</v>
      </c>
      <c r="C30" s="38">
        <v>6000</v>
      </c>
      <c r="D30" s="38">
        <f t="shared" si="0"/>
        <v>1995384.41</v>
      </c>
      <c r="E30" s="38">
        <v>130031.3</v>
      </c>
      <c r="F30" s="38">
        <v>124194.3</v>
      </c>
      <c r="G30" s="38">
        <f t="shared" si="1"/>
        <v>1865353.1099999999</v>
      </c>
    </row>
    <row r="31" spans="1:7" x14ac:dyDescent="0.2">
      <c r="A31" s="50" t="s">
        <v>35</v>
      </c>
      <c r="B31" s="38">
        <v>14214991.15</v>
      </c>
      <c r="C31" s="38">
        <v>182073.36</v>
      </c>
      <c r="D31" s="38">
        <f t="shared" si="0"/>
        <v>14397064.51</v>
      </c>
      <c r="E31" s="38">
        <v>4828617.1900000004</v>
      </c>
      <c r="F31" s="38">
        <v>4797513.1900000004</v>
      </c>
      <c r="G31" s="38">
        <f t="shared" si="1"/>
        <v>9568447.3200000003</v>
      </c>
    </row>
    <row r="32" spans="1:7" x14ac:dyDescent="0.2">
      <c r="A32" s="50" t="s">
        <v>36</v>
      </c>
      <c r="B32" s="38">
        <v>4267595.93</v>
      </c>
      <c r="C32" s="38">
        <v>1168162.27</v>
      </c>
      <c r="D32" s="38">
        <f t="shared" si="0"/>
        <v>5435758.1999999993</v>
      </c>
      <c r="E32" s="38">
        <v>1130179.52</v>
      </c>
      <c r="F32" s="38">
        <v>855476</v>
      </c>
      <c r="G32" s="38">
        <f t="shared" si="1"/>
        <v>4305578.68</v>
      </c>
    </row>
    <row r="33" spans="1:7" x14ac:dyDescent="0.2">
      <c r="A33" s="48" t="s">
        <v>124</v>
      </c>
      <c r="B33" s="51">
        <f>SUM(B34:B42)</f>
        <v>35548748.93</v>
      </c>
      <c r="C33" s="51">
        <f>SUM(C34:C42)</f>
        <v>25789433.370000001</v>
      </c>
      <c r="D33" s="51">
        <f t="shared" si="0"/>
        <v>61338182.299999997</v>
      </c>
      <c r="E33" s="51">
        <f>SUM(E34:E42)</f>
        <v>8588197.9600000009</v>
      </c>
      <c r="F33" s="51">
        <f>SUM(F34:F42)</f>
        <v>8377821.7200000007</v>
      </c>
      <c r="G33" s="51">
        <f t="shared" si="1"/>
        <v>52749984.339999996</v>
      </c>
    </row>
    <row r="34" spans="1:7" x14ac:dyDescent="0.2">
      <c r="A34" s="50" t="s">
        <v>37</v>
      </c>
      <c r="B34" s="38">
        <v>18321405.77</v>
      </c>
      <c r="C34" s="38">
        <v>400000</v>
      </c>
      <c r="D34" s="38">
        <f t="shared" si="0"/>
        <v>18721405.77</v>
      </c>
      <c r="E34" s="38">
        <v>4063800</v>
      </c>
      <c r="F34" s="38">
        <v>4013800</v>
      </c>
      <c r="G34" s="38">
        <f t="shared" si="1"/>
        <v>14657605.77</v>
      </c>
    </row>
    <row r="35" spans="1:7" x14ac:dyDescent="0.2">
      <c r="A35" s="50" t="s">
        <v>38</v>
      </c>
      <c r="B35" s="38">
        <v>0</v>
      </c>
      <c r="C35" s="38">
        <v>0</v>
      </c>
      <c r="D35" s="38">
        <f t="shared" si="0"/>
        <v>0</v>
      </c>
      <c r="E35" s="38">
        <v>0</v>
      </c>
      <c r="F35" s="38">
        <v>0</v>
      </c>
      <c r="G35" s="38">
        <f t="shared" si="1"/>
        <v>0</v>
      </c>
    </row>
    <row r="36" spans="1:7" x14ac:dyDescent="0.2">
      <c r="A36" s="50" t="s">
        <v>39</v>
      </c>
      <c r="B36" s="38">
        <v>910000</v>
      </c>
      <c r="C36" s="38">
        <v>401500</v>
      </c>
      <c r="D36" s="38">
        <f t="shared" si="0"/>
        <v>1311500</v>
      </c>
      <c r="E36" s="38">
        <v>0</v>
      </c>
      <c r="F36" s="38">
        <v>0</v>
      </c>
      <c r="G36" s="38">
        <f t="shared" si="1"/>
        <v>1311500</v>
      </c>
    </row>
    <row r="37" spans="1:7" x14ac:dyDescent="0.2">
      <c r="A37" s="50" t="s">
        <v>40</v>
      </c>
      <c r="B37" s="38">
        <v>11745460.699999999</v>
      </c>
      <c r="C37" s="38">
        <v>24987933.370000001</v>
      </c>
      <c r="D37" s="38">
        <f t="shared" si="0"/>
        <v>36733394.07</v>
      </c>
      <c r="E37" s="38">
        <v>3469369.9</v>
      </c>
      <c r="F37" s="38">
        <v>3308993.66</v>
      </c>
      <c r="G37" s="38">
        <f t="shared" si="1"/>
        <v>33264024.170000002</v>
      </c>
    </row>
    <row r="38" spans="1:7" x14ac:dyDescent="0.2">
      <c r="A38" s="50" t="s">
        <v>41</v>
      </c>
      <c r="B38" s="38">
        <v>4271882.46</v>
      </c>
      <c r="C38" s="38">
        <v>0</v>
      </c>
      <c r="D38" s="38">
        <f t="shared" si="0"/>
        <v>4271882.46</v>
      </c>
      <c r="E38" s="38">
        <v>1055028.06</v>
      </c>
      <c r="F38" s="38">
        <v>1055028.06</v>
      </c>
      <c r="G38" s="38">
        <f t="shared" si="1"/>
        <v>3216854.4</v>
      </c>
    </row>
    <row r="39" spans="1:7" x14ac:dyDescent="0.2">
      <c r="A39" s="50" t="s">
        <v>42</v>
      </c>
      <c r="B39" s="38">
        <v>0</v>
      </c>
      <c r="C39" s="38">
        <v>0</v>
      </c>
      <c r="D39" s="38">
        <f t="shared" si="0"/>
        <v>0</v>
      </c>
      <c r="E39" s="38">
        <v>0</v>
      </c>
      <c r="F39" s="38">
        <v>0</v>
      </c>
      <c r="G39" s="38">
        <f t="shared" si="1"/>
        <v>0</v>
      </c>
    </row>
    <row r="40" spans="1:7" x14ac:dyDescent="0.2">
      <c r="A40" s="50" t="s">
        <v>43</v>
      </c>
      <c r="B40" s="38">
        <v>0</v>
      </c>
      <c r="C40" s="38">
        <v>0</v>
      </c>
      <c r="D40" s="38">
        <f t="shared" si="0"/>
        <v>0</v>
      </c>
      <c r="E40" s="38">
        <v>0</v>
      </c>
      <c r="F40" s="38">
        <v>0</v>
      </c>
      <c r="G40" s="38">
        <f t="shared" si="1"/>
        <v>0</v>
      </c>
    </row>
    <row r="41" spans="1:7" x14ac:dyDescent="0.2">
      <c r="A41" s="50" t="s">
        <v>44</v>
      </c>
      <c r="B41" s="38">
        <v>300000</v>
      </c>
      <c r="C41" s="38">
        <v>0</v>
      </c>
      <c r="D41" s="38">
        <f t="shared" si="0"/>
        <v>300000</v>
      </c>
      <c r="E41" s="38">
        <v>0</v>
      </c>
      <c r="F41" s="38">
        <v>0</v>
      </c>
      <c r="G41" s="38">
        <f t="shared" si="1"/>
        <v>300000</v>
      </c>
    </row>
    <row r="42" spans="1:7" x14ac:dyDescent="0.2">
      <c r="A42" s="50" t="s">
        <v>45</v>
      </c>
      <c r="B42" s="38">
        <v>0</v>
      </c>
      <c r="C42" s="38">
        <v>0</v>
      </c>
      <c r="D42" s="38">
        <f t="shared" si="0"/>
        <v>0</v>
      </c>
      <c r="E42" s="38">
        <v>0</v>
      </c>
      <c r="F42" s="38">
        <v>0</v>
      </c>
      <c r="G42" s="38">
        <f t="shared" si="1"/>
        <v>0</v>
      </c>
    </row>
    <row r="43" spans="1:7" x14ac:dyDescent="0.2">
      <c r="A43" s="48" t="s">
        <v>125</v>
      </c>
      <c r="B43" s="51">
        <f>SUM(B44:B52)</f>
        <v>1447501.7000000002</v>
      </c>
      <c r="C43" s="51">
        <f>SUM(C44:C52)</f>
        <v>4579990</v>
      </c>
      <c r="D43" s="51">
        <f t="shared" si="0"/>
        <v>6027491.7000000002</v>
      </c>
      <c r="E43" s="51">
        <f>SUM(E44:E52)</f>
        <v>157470.37</v>
      </c>
      <c r="F43" s="51">
        <f>SUM(F44:F52)</f>
        <v>92969.99</v>
      </c>
      <c r="G43" s="51">
        <f t="shared" si="1"/>
        <v>5870021.3300000001</v>
      </c>
    </row>
    <row r="44" spans="1:7" x14ac:dyDescent="0.2">
      <c r="A44" s="52" t="s">
        <v>46</v>
      </c>
      <c r="B44" s="38">
        <v>991374.83</v>
      </c>
      <c r="C44" s="38">
        <v>82990</v>
      </c>
      <c r="D44" s="38">
        <f t="shared" si="0"/>
        <v>1074364.83</v>
      </c>
      <c r="E44" s="38">
        <v>157470.37</v>
      </c>
      <c r="F44" s="38">
        <v>92969.99</v>
      </c>
      <c r="G44" s="38">
        <f t="shared" si="1"/>
        <v>916894.46000000008</v>
      </c>
    </row>
    <row r="45" spans="1:7" x14ac:dyDescent="0.2">
      <c r="A45" s="50" t="s">
        <v>47</v>
      </c>
      <c r="B45" s="38">
        <v>20000</v>
      </c>
      <c r="C45" s="38">
        <v>0</v>
      </c>
      <c r="D45" s="38">
        <f t="shared" si="0"/>
        <v>20000</v>
      </c>
      <c r="E45" s="38">
        <v>0</v>
      </c>
      <c r="F45" s="38">
        <v>0</v>
      </c>
      <c r="G45" s="38">
        <f t="shared" si="1"/>
        <v>20000</v>
      </c>
    </row>
    <row r="46" spans="1:7" x14ac:dyDescent="0.2">
      <c r="A46" s="50" t="s">
        <v>48</v>
      </c>
      <c r="B46" s="38">
        <v>10000</v>
      </c>
      <c r="C46" s="38">
        <v>0</v>
      </c>
      <c r="D46" s="38">
        <f t="shared" si="0"/>
        <v>10000</v>
      </c>
      <c r="E46" s="38">
        <v>0</v>
      </c>
      <c r="F46" s="38">
        <v>0</v>
      </c>
      <c r="G46" s="38">
        <f t="shared" si="1"/>
        <v>10000</v>
      </c>
    </row>
    <row r="47" spans="1:7" x14ac:dyDescent="0.2">
      <c r="A47" s="50" t="s">
        <v>49</v>
      </c>
      <c r="B47" s="38">
        <v>36000</v>
      </c>
      <c r="C47" s="38">
        <v>4500000</v>
      </c>
      <c r="D47" s="38">
        <f t="shared" si="0"/>
        <v>4536000</v>
      </c>
      <c r="E47" s="38">
        <v>0</v>
      </c>
      <c r="F47" s="38">
        <v>0</v>
      </c>
      <c r="G47" s="38">
        <f t="shared" si="1"/>
        <v>4536000</v>
      </c>
    </row>
    <row r="48" spans="1:7" x14ac:dyDescent="0.2">
      <c r="A48" s="50" t="s">
        <v>50</v>
      </c>
      <c r="B48" s="38">
        <v>0</v>
      </c>
      <c r="C48" s="38">
        <v>0</v>
      </c>
      <c r="D48" s="38">
        <f t="shared" si="0"/>
        <v>0</v>
      </c>
      <c r="E48" s="38">
        <v>0</v>
      </c>
      <c r="F48" s="38">
        <v>0</v>
      </c>
      <c r="G48" s="38">
        <f t="shared" si="1"/>
        <v>0</v>
      </c>
    </row>
    <row r="49" spans="1:7" x14ac:dyDescent="0.2">
      <c r="A49" s="50" t="s">
        <v>51</v>
      </c>
      <c r="B49" s="38">
        <v>359126.87</v>
      </c>
      <c r="C49" s="38">
        <v>-3000</v>
      </c>
      <c r="D49" s="38">
        <f t="shared" si="0"/>
        <v>356126.87</v>
      </c>
      <c r="E49" s="38">
        <v>0</v>
      </c>
      <c r="F49" s="38">
        <v>0</v>
      </c>
      <c r="G49" s="38">
        <f t="shared" si="1"/>
        <v>356126.87</v>
      </c>
    </row>
    <row r="50" spans="1:7" x14ac:dyDescent="0.2">
      <c r="A50" s="50" t="s">
        <v>52</v>
      </c>
      <c r="B50" s="38">
        <v>0</v>
      </c>
      <c r="C50" s="38">
        <v>0</v>
      </c>
      <c r="D50" s="38">
        <f t="shared" si="0"/>
        <v>0</v>
      </c>
      <c r="E50" s="38">
        <v>0</v>
      </c>
      <c r="F50" s="38">
        <v>0</v>
      </c>
      <c r="G50" s="38">
        <f t="shared" si="1"/>
        <v>0</v>
      </c>
    </row>
    <row r="51" spans="1:7" x14ac:dyDescent="0.2">
      <c r="A51" s="50" t="s">
        <v>53</v>
      </c>
      <c r="B51" s="38">
        <v>0</v>
      </c>
      <c r="C51" s="38">
        <v>0</v>
      </c>
      <c r="D51" s="38">
        <f t="shared" si="0"/>
        <v>0</v>
      </c>
      <c r="E51" s="38">
        <v>0</v>
      </c>
      <c r="F51" s="38">
        <v>0</v>
      </c>
      <c r="G51" s="38">
        <f t="shared" si="1"/>
        <v>0</v>
      </c>
    </row>
    <row r="52" spans="1:7" x14ac:dyDescent="0.2">
      <c r="A52" s="50" t="s">
        <v>54</v>
      </c>
      <c r="B52" s="38">
        <v>31000</v>
      </c>
      <c r="C52" s="38">
        <v>0</v>
      </c>
      <c r="D52" s="38">
        <f t="shared" si="0"/>
        <v>31000</v>
      </c>
      <c r="E52" s="38">
        <v>0</v>
      </c>
      <c r="F52" s="38">
        <v>0</v>
      </c>
      <c r="G52" s="38">
        <f t="shared" si="1"/>
        <v>31000</v>
      </c>
    </row>
    <row r="53" spans="1:7" x14ac:dyDescent="0.2">
      <c r="A53" s="48" t="s">
        <v>55</v>
      </c>
      <c r="B53" s="51">
        <f>SUM(B54:B56)</f>
        <v>31428561</v>
      </c>
      <c r="C53" s="51">
        <f>SUM(C54:C56)</f>
        <v>174066247.93000001</v>
      </c>
      <c r="D53" s="51">
        <f t="shared" si="0"/>
        <v>205494808.93000001</v>
      </c>
      <c r="E53" s="51">
        <f>SUM(E54:E56)</f>
        <v>69171313.760000005</v>
      </c>
      <c r="F53" s="51">
        <f>SUM(F54:F56)</f>
        <v>66197238.109999999</v>
      </c>
      <c r="G53" s="51">
        <f t="shared" si="1"/>
        <v>136323495.17000002</v>
      </c>
    </row>
    <row r="54" spans="1:7" x14ac:dyDescent="0.2">
      <c r="A54" s="50" t="s">
        <v>56</v>
      </c>
      <c r="B54" s="38">
        <v>31428561</v>
      </c>
      <c r="C54" s="38">
        <v>174066247.93000001</v>
      </c>
      <c r="D54" s="38">
        <f t="shared" si="0"/>
        <v>205494808.93000001</v>
      </c>
      <c r="E54" s="38">
        <v>69171313.760000005</v>
      </c>
      <c r="F54" s="38">
        <v>66197238.109999999</v>
      </c>
      <c r="G54" s="38">
        <f t="shared" si="1"/>
        <v>136323495.17000002</v>
      </c>
    </row>
    <row r="55" spans="1:7" x14ac:dyDescent="0.2">
      <c r="A55" s="50" t="s">
        <v>57</v>
      </c>
      <c r="B55" s="38">
        <v>0</v>
      </c>
      <c r="C55" s="38">
        <v>0</v>
      </c>
      <c r="D55" s="38">
        <f t="shared" si="0"/>
        <v>0</v>
      </c>
      <c r="E55" s="38">
        <v>0</v>
      </c>
      <c r="F55" s="38">
        <v>0</v>
      </c>
      <c r="G55" s="38">
        <f t="shared" si="1"/>
        <v>0</v>
      </c>
    </row>
    <row r="56" spans="1:7" x14ac:dyDescent="0.2">
      <c r="A56" s="50" t="s">
        <v>58</v>
      </c>
      <c r="B56" s="38">
        <v>0</v>
      </c>
      <c r="C56" s="38">
        <v>0</v>
      </c>
      <c r="D56" s="38">
        <f t="shared" si="0"/>
        <v>0</v>
      </c>
      <c r="E56" s="38">
        <v>0</v>
      </c>
      <c r="F56" s="38">
        <v>0</v>
      </c>
      <c r="G56" s="38">
        <f t="shared" si="1"/>
        <v>0</v>
      </c>
    </row>
    <row r="57" spans="1:7" x14ac:dyDescent="0.2">
      <c r="A57" s="48" t="s">
        <v>121</v>
      </c>
      <c r="B57" s="51">
        <f>SUM(B58:B64)</f>
        <v>0</v>
      </c>
      <c r="C57" s="51">
        <f>SUM(C58:C64)</f>
        <v>0</v>
      </c>
      <c r="D57" s="51">
        <f t="shared" si="0"/>
        <v>0</v>
      </c>
      <c r="E57" s="51">
        <f>SUM(E58:E64)</f>
        <v>0</v>
      </c>
      <c r="F57" s="51">
        <f>SUM(F58:F64)</f>
        <v>0</v>
      </c>
      <c r="G57" s="51">
        <f t="shared" si="1"/>
        <v>0</v>
      </c>
    </row>
    <row r="58" spans="1:7" x14ac:dyDescent="0.2">
      <c r="A58" s="50" t="s">
        <v>59</v>
      </c>
      <c r="B58" s="38">
        <v>0</v>
      </c>
      <c r="C58" s="38">
        <v>0</v>
      </c>
      <c r="D58" s="38">
        <f t="shared" si="0"/>
        <v>0</v>
      </c>
      <c r="E58" s="38">
        <v>0</v>
      </c>
      <c r="F58" s="38">
        <v>0</v>
      </c>
      <c r="G58" s="38">
        <f t="shared" si="1"/>
        <v>0</v>
      </c>
    </row>
    <row r="59" spans="1:7" x14ac:dyDescent="0.2">
      <c r="A59" s="50" t="s">
        <v>60</v>
      </c>
      <c r="B59" s="38">
        <v>0</v>
      </c>
      <c r="C59" s="38">
        <v>0</v>
      </c>
      <c r="D59" s="38">
        <f t="shared" si="0"/>
        <v>0</v>
      </c>
      <c r="E59" s="38">
        <v>0</v>
      </c>
      <c r="F59" s="38">
        <v>0</v>
      </c>
      <c r="G59" s="38">
        <f t="shared" si="1"/>
        <v>0</v>
      </c>
    </row>
    <row r="60" spans="1:7" x14ac:dyDescent="0.2">
      <c r="A60" s="50" t="s">
        <v>61</v>
      </c>
      <c r="B60" s="38">
        <v>0</v>
      </c>
      <c r="C60" s="38">
        <v>0</v>
      </c>
      <c r="D60" s="38">
        <f t="shared" si="0"/>
        <v>0</v>
      </c>
      <c r="E60" s="38">
        <v>0</v>
      </c>
      <c r="F60" s="38">
        <v>0</v>
      </c>
      <c r="G60" s="38">
        <f t="shared" si="1"/>
        <v>0</v>
      </c>
    </row>
    <row r="61" spans="1:7" x14ac:dyDescent="0.2">
      <c r="A61" s="50" t="s">
        <v>62</v>
      </c>
      <c r="B61" s="38">
        <v>0</v>
      </c>
      <c r="C61" s="38">
        <v>0</v>
      </c>
      <c r="D61" s="38">
        <f t="shared" si="0"/>
        <v>0</v>
      </c>
      <c r="E61" s="38">
        <v>0</v>
      </c>
      <c r="F61" s="38">
        <v>0</v>
      </c>
      <c r="G61" s="38">
        <f t="shared" si="1"/>
        <v>0</v>
      </c>
    </row>
    <row r="62" spans="1:7" x14ac:dyDescent="0.2">
      <c r="A62" s="50" t="s">
        <v>63</v>
      </c>
      <c r="B62" s="38">
        <v>0</v>
      </c>
      <c r="C62" s="38">
        <v>0</v>
      </c>
      <c r="D62" s="38">
        <f t="shared" si="0"/>
        <v>0</v>
      </c>
      <c r="E62" s="38">
        <v>0</v>
      </c>
      <c r="F62" s="38">
        <v>0</v>
      </c>
      <c r="G62" s="38">
        <f t="shared" si="1"/>
        <v>0</v>
      </c>
    </row>
    <row r="63" spans="1:7" x14ac:dyDescent="0.2">
      <c r="A63" s="50" t="s">
        <v>64</v>
      </c>
      <c r="B63" s="38">
        <v>0</v>
      </c>
      <c r="C63" s="38">
        <v>0</v>
      </c>
      <c r="D63" s="38">
        <f t="shared" si="0"/>
        <v>0</v>
      </c>
      <c r="E63" s="38">
        <v>0</v>
      </c>
      <c r="F63" s="38">
        <v>0</v>
      </c>
      <c r="G63" s="38">
        <f t="shared" si="1"/>
        <v>0</v>
      </c>
    </row>
    <row r="64" spans="1:7" x14ac:dyDescent="0.2">
      <c r="A64" s="50" t="s">
        <v>65</v>
      </c>
      <c r="B64" s="38">
        <v>0</v>
      </c>
      <c r="C64" s="38">
        <v>0</v>
      </c>
      <c r="D64" s="38">
        <f t="shared" si="0"/>
        <v>0</v>
      </c>
      <c r="E64" s="38">
        <v>0</v>
      </c>
      <c r="F64" s="38">
        <v>0</v>
      </c>
      <c r="G64" s="38">
        <f t="shared" si="1"/>
        <v>0</v>
      </c>
    </row>
    <row r="65" spans="1:7" x14ac:dyDescent="0.2">
      <c r="A65" s="48" t="s">
        <v>122</v>
      </c>
      <c r="B65" s="51">
        <f>SUM(B66:B68)</f>
        <v>0</v>
      </c>
      <c r="C65" s="51">
        <f>SUM(C66:C68)</f>
        <v>0</v>
      </c>
      <c r="D65" s="51">
        <f t="shared" si="0"/>
        <v>0</v>
      </c>
      <c r="E65" s="51">
        <f>SUM(E66:E68)</f>
        <v>0</v>
      </c>
      <c r="F65" s="51">
        <f>SUM(F66:F68)</f>
        <v>0</v>
      </c>
      <c r="G65" s="51">
        <f t="shared" si="1"/>
        <v>0</v>
      </c>
    </row>
    <row r="66" spans="1:7" x14ac:dyDescent="0.2">
      <c r="A66" s="50" t="s">
        <v>66</v>
      </c>
      <c r="B66" s="38">
        <v>0</v>
      </c>
      <c r="C66" s="38">
        <v>0</v>
      </c>
      <c r="D66" s="38">
        <f t="shared" si="0"/>
        <v>0</v>
      </c>
      <c r="E66" s="38">
        <v>0</v>
      </c>
      <c r="F66" s="38">
        <v>0</v>
      </c>
      <c r="G66" s="38">
        <f t="shared" si="1"/>
        <v>0</v>
      </c>
    </row>
    <row r="67" spans="1:7" x14ac:dyDescent="0.2">
      <c r="A67" s="50" t="s">
        <v>67</v>
      </c>
      <c r="B67" s="38">
        <v>0</v>
      </c>
      <c r="C67" s="38">
        <v>0</v>
      </c>
      <c r="D67" s="38">
        <f t="shared" si="0"/>
        <v>0</v>
      </c>
      <c r="E67" s="38">
        <v>0</v>
      </c>
      <c r="F67" s="38">
        <v>0</v>
      </c>
      <c r="G67" s="38">
        <f t="shared" si="1"/>
        <v>0</v>
      </c>
    </row>
    <row r="68" spans="1:7" x14ac:dyDescent="0.2">
      <c r="A68" s="50" t="s">
        <v>68</v>
      </c>
      <c r="B68" s="38">
        <v>0</v>
      </c>
      <c r="C68" s="38">
        <v>0</v>
      </c>
      <c r="D68" s="38">
        <f t="shared" si="0"/>
        <v>0</v>
      </c>
      <c r="E68" s="38">
        <v>0</v>
      </c>
      <c r="F68" s="38">
        <v>0</v>
      </c>
      <c r="G68" s="38">
        <f t="shared" si="1"/>
        <v>0</v>
      </c>
    </row>
    <row r="69" spans="1:7" x14ac:dyDescent="0.2">
      <c r="A69" s="48" t="s">
        <v>69</v>
      </c>
      <c r="B69" s="51">
        <f>SUM(B70:B76)</f>
        <v>0</v>
      </c>
      <c r="C69" s="51">
        <f>SUM(C70:C76)</f>
        <v>0</v>
      </c>
      <c r="D69" s="51">
        <f t="shared" si="0"/>
        <v>0</v>
      </c>
      <c r="E69" s="51">
        <f>SUM(E70:E76)</f>
        <v>0</v>
      </c>
      <c r="F69" s="51">
        <f>SUM(F70:F76)</f>
        <v>0</v>
      </c>
      <c r="G69" s="51">
        <f t="shared" si="1"/>
        <v>0</v>
      </c>
    </row>
    <row r="70" spans="1:7" x14ac:dyDescent="0.2">
      <c r="A70" s="50" t="s">
        <v>70</v>
      </c>
      <c r="B70" s="38">
        <v>0</v>
      </c>
      <c r="C70" s="38">
        <v>0</v>
      </c>
      <c r="D70" s="38">
        <f t="shared" ref="D70:D76" si="2">B70+C70</f>
        <v>0</v>
      </c>
      <c r="E70" s="38">
        <v>0</v>
      </c>
      <c r="F70" s="38">
        <v>0</v>
      </c>
      <c r="G70" s="38">
        <f t="shared" ref="G70:G76" si="3">D70-E70</f>
        <v>0</v>
      </c>
    </row>
    <row r="71" spans="1:7" x14ac:dyDescent="0.2">
      <c r="A71" s="50" t="s">
        <v>71</v>
      </c>
      <c r="B71" s="38">
        <v>0</v>
      </c>
      <c r="C71" s="38">
        <v>0</v>
      </c>
      <c r="D71" s="38">
        <f t="shared" si="2"/>
        <v>0</v>
      </c>
      <c r="E71" s="38">
        <v>0</v>
      </c>
      <c r="F71" s="38">
        <v>0</v>
      </c>
      <c r="G71" s="38">
        <f t="shared" si="3"/>
        <v>0</v>
      </c>
    </row>
    <row r="72" spans="1:7" x14ac:dyDescent="0.2">
      <c r="A72" s="50" t="s">
        <v>72</v>
      </c>
      <c r="B72" s="38">
        <v>0</v>
      </c>
      <c r="C72" s="38">
        <v>0</v>
      </c>
      <c r="D72" s="38">
        <f t="shared" si="2"/>
        <v>0</v>
      </c>
      <c r="E72" s="38">
        <v>0</v>
      </c>
      <c r="F72" s="38">
        <v>0</v>
      </c>
      <c r="G72" s="38">
        <f t="shared" si="3"/>
        <v>0</v>
      </c>
    </row>
    <row r="73" spans="1:7" x14ac:dyDescent="0.2">
      <c r="A73" s="50" t="s">
        <v>73</v>
      </c>
      <c r="B73" s="38">
        <v>0</v>
      </c>
      <c r="C73" s="38">
        <v>0</v>
      </c>
      <c r="D73" s="38">
        <f t="shared" si="2"/>
        <v>0</v>
      </c>
      <c r="E73" s="38">
        <v>0</v>
      </c>
      <c r="F73" s="38">
        <v>0</v>
      </c>
      <c r="G73" s="38">
        <f t="shared" si="3"/>
        <v>0</v>
      </c>
    </row>
    <row r="74" spans="1:7" x14ac:dyDescent="0.2">
      <c r="A74" s="50" t="s">
        <v>74</v>
      </c>
      <c r="B74" s="38">
        <v>0</v>
      </c>
      <c r="C74" s="38">
        <v>0</v>
      </c>
      <c r="D74" s="38">
        <f t="shared" si="2"/>
        <v>0</v>
      </c>
      <c r="E74" s="38">
        <v>0</v>
      </c>
      <c r="F74" s="38">
        <v>0</v>
      </c>
      <c r="G74" s="38">
        <f t="shared" si="3"/>
        <v>0</v>
      </c>
    </row>
    <row r="75" spans="1:7" x14ac:dyDescent="0.2">
      <c r="A75" s="50" t="s">
        <v>75</v>
      </c>
      <c r="B75" s="38">
        <v>0</v>
      </c>
      <c r="C75" s="38">
        <v>0</v>
      </c>
      <c r="D75" s="38">
        <f t="shared" si="2"/>
        <v>0</v>
      </c>
      <c r="E75" s="38">
        <v>0</v>
      </c>
      <c r="F75" s="38">
        <v>0</v>
      </c>
      <c r="G75" s="38">
        <f t="shared" si="3"/>
        <v>0</v>
      </c>
    </row>
    <row r="76" spans="1:7" x14ac:dyDescent="0.2">
      <c r="A76" s="53" t="s">
        <v>76</v>
      </c>
      <c r="B76" s="54">
        <v>0</v>
      </c>
      <c r="C76" s="54">
        <v>0</v>
      </c>
      <c r="D76" s="54">
        <f t="shared" si="2"/>
        <v>0</v>
      </c>
      <c r="E76" s="54">
        <v>0</v>
      </c>
      <c r="F76" s="54">
        <v>0</v>
      </c>
      <c r="G76" s="54">
        <f t="shared" si="3"/>
        <v>0</v>
      </c>
    </row>
    <row r="77" spans="1:7" x14ac:dyDescent="0.2">
      <c r="A77" s="55" t="s">
        <v>77</v>
      </c>
      <c r="B77" s="56">
        <f t="shared" ref="B77:G77" si="4">SUM(B5+B13+B23+B33+B43+B53+B57+B65+B69)</f>
        <v>270188722.31999999</v>
      </c>
      <c r="C77" s="56">
        <f t="shared" si="4"/>
        <v>209001410.27000001</v>
      </c>
      <c r="D77" s="56">
        <f t="shared" si="4"/>
        <v>479190132.58999997</v>
      </c>
      <c r="E77" s="56">
        <f t="shared" si="4"/>
        <v>117649866.61</v>
      </c>
      <c r="F77" s="56">
        <f t="shared" si="4"/>
        <v>113323378.05</v>
      </c>
      <c r="G77" s="56">
        <f t="shared" si="4"/>
        <v>361540265.98000002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sqref="A1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62" t="s">
        <v>159</v>
      </c>
      <c r="B1" s="63"/>
      <c r="C1" s="63"/>
      <c r="D1" s="63"/>
      <c r="E1" s="63"/>
      <c r="F1" s="63"/>
      <c r="G1" s="64"/>
    </row>
    <row r="2" spans="1:7" x14ac:dyDescent="0.2">
      <c r="A2" s="20"/>
      <c r="B2" s="23" t="s">
        <v>0</v>
      </c>
      <c r="C2" s="24"/>
      <c r="D2" s="24"/>
      <c r="E2" s="24"/>
      <c r="F2" s="25"/>
      <c r="G2" s="60" t="s">
        <v>7</v>
      </c>
    </row>
    <row r="3" spans="1:7" ht="24.95" customHeight="1" x14ac:dyDescent="0.2">
      <c r="A3" s="21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1"/>
    </row>
    <row r="4" spans="1:7" x14ac:dyDescent="0.2">
      <c r="A4" s="22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1"/>
      <c r="B5" s="8"/>
      <c r="C5" s="8"/>
      <c r="D5" s="8"/>
      <c r="E5" s="8"/>
      <c r="F5" s="8"/>
      <c r="G5" s="8"/>
    </row>
    <row r="6" spans="1:7" x14ac:dyDescent="0.2">
      <c r="A6" s="31" t="s">
        <v>78</v>
      </c>
      <c r="B6" s="6">
        <v>233040777.16</v>
      </c>
      <c r="C6" s="6">
        <v>30355172.34</v>
      </c>
      <c r="D6" s="6">
        <f>B6+C6</f>
        <v>263395949.5</v>
      </c>
      <c r="E6" s="6">
        <v>47266054.420000002</v>
      </c>
      <c r="F6" s="6">
        <v>45978141.890000001</v>
      </c>
      <c r="G6" s="6">
        <f>D6-E6</f>
        <v>216129895.07999998</v>
      </c>
    </row>
    <row r="7" spans="1:7" x14ac:dyDescent="0.2">
      <c r="A7" s="31"/>
      <c r="B7" s="9"/>
      <c r="C7" s="9"/>
      <c r="D7" s="9"/>
      <c r="E7" s="9"/>
      <c r="F7" s="9"/>
      <c r="G7" s="9"/>
    </row>
    <row r="8" spans="1:7" x14ac:dyDescent="0.2">
      <c r="A8" s="31" t="s">
        <v>79</v>
      </c>
      <c r="B8" s="6">
        <v>32876062.699999999</v>
      </c>
      <c r="C8" s="6">
        <v>178646237.93000001</v>
      </c>
      <c r="D8" s="6">
        <f>B8+C8</f>
        <v>211522300.63</v>
      </c>
      <c r="E8" s="6">
        <v>69328784.129999995</v>
      </c>
      <c r="F8" s="6">
        <v>66290208.100000001</v>
      </c>
      <c r="G8" s="6">
        <f>D8-E8</f>
        <v>142193516.5</v>
      </c>
    </row>
    <row r="9" spans="1:7" x14ac:dyDescent="0.2">
      <c r="A9" s="31"/>
      <c r="B9" s="9"/>
      <c r="C9" s="9"/>
      <c r="D9" s="9"/>
      <c r="E9" s="9"/>
      <c r="F9" s="9"/>
      <c r="G9" s="9"/>
    </row>
    <row r="10" spans="1:7" x14ac:dyDescent="0.2">
      <c r="A10" s="31" t="s">
        <v>80</v>
      </c>
      <c r="B10" s="9">
        <v>0</v>
      </c>
      <c r="C10" s="9">
        <v>0</v>
      </c>
      <c r="D10" s="9">
        <f>B10+C10</f>
        <v>0</v>
      </c>
      <c r="E10" s="9">
        <v>0</v>
      </c>
      <c r="F10" s="9">
        <v>0</v>
      </c>
      <c r="G10" s="9">
        <f>D10-E10</f>
        <v>0</v>
      </c>
    </row>
    <row r="11" spans="1:7" x14ac:dyDescent="0.2">
      <c r="A11" s="31"/>
      <c r="B11" s="9"/>
      <c r="C11" s="9"/>
      <c r="D11" s="9"/>
      <c r="E11" s="9"/>
      <c r="F11" s="9"/>
      <c r="G11" s="9"/>
    </row>
    <row r="12" spans="1:7" x14ac:dyDescent="0.2">
      <c r="A12" s="31" t="s">
        <v>41</v>
      </c>
      <c r="B12" s="6">
        <v>4271882.46</v>
      </c>
      <c r="C12" s="6">
        <v>0</v>
      </c>
      <c r="D12" s="6">
        <f>B12+C12</f>
        <v>4271882.46</v>
      </c>
      <c r="E12" s="6">
        <v>1055028.06</v>
      </c>
      <c r="F12" s="6">
        <v>1055028.06</v>
      </c>
      <c r="G12" s="6">
        <f>D12-E12</f>
        <v>3216854.4</v>
      </c>
    </row>
    <row r="13" spans="1:7" x14ac:dyDescent="0.2">
      <c r="A13" s="31"/>
      <c r="B13" s="9"/>
      <c r="C13" s="9"/>
      <c r="D13" s="9"/>
      <c r="E13" s="9"/>
      <c r="F13" s="9"/>
      <c r="G13" s="9"/>
    </row>
    <row r="14" spans="1:7" x14ac:dyDescent="0.2">
      <c r="A14" s="31" t="s">
        <v>66</v>
      </c>
      <c r="B14" s="9">
        <v>0</v>
      </c>
      <c r="C14" s="9">
        <v>0</v>
      </c>
      <c r="D14" s="9">
        <f>B14+C14</f>
        <v>0</v>
      </c>
      <c r="E14" s="9">
        <v>0</v>
      </c>
      <c r="F14" s="9">
        <v>0</v>
      </c>
      <c r="G14" s="9">
        <f>D14-E14</f>
        <v>0</v>
      </c>
    </row>
    <row r="15" spans="1:7" x14ac:dyDescent="0.2">
      <c r="A15" s="32"/>
      <c r="B15" s="10"/>
      <c r="C15" s="10"/>
      <c r="D15" s="10"/>
      <c r="E15" s="10"/>
      <c r="F15" s="10"/>
      <c r="G15" s="10"/>
    </row>
    <row r="16" spans="1:7" x14ac:dyDescent="0.2">
      <c r="A16" s="33" t="s">
        <v>77</v>
      </c>
      <c r="B16" s="7">
        <f t="shared" ref="B16:G16" si="0">SUM(B6+B8+B10+B12+B14)</f>
        <v>270188722.31999999</v>
      </c>
      <c r="C16" s="7">
        <f t="shared" si="0"/>
        <v>209001410.27000001</v>
      </c>
      <c r="D16" s="7">
        <f t="shared" si="0"/>
        <v>479190132.58999997</v>
      </c>
      <c r="E16" s="7">
        <f t="shared" si="0"/>
        <v>117649866.61</v>
      </c>
      <c r="F16" s="7">
        <f t="shared" si="0"/>
        <v>113323378.05000001</v>
      </c>
      <c r="G16" s="7">
        <f t="shared" si="0"/>
        <v>361540265.97999996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opLeftCell="A49" workbookViewId="0">
      <selection activeCell="B63" sqref="B63:G6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62" t="s">
        <v>160</v>
      </c>
      <c r="B1" s="63"/>
      <c r="C1" s="63"/>
      <c r="D1" s="63"/>
      <c r="E1" s="63"/>
      <c r="F1" s="63"/>
      <c r="G1" s="64"/>
    </row>
    <row r="2" spans="1:7" x14ac:dyDescent="0.2">
      <c r="A2" s="45"/>
      <c r="B2" s="62" t="s">
        <v>0</v>
      </c>
      <c r="C2" s="63"/>
      <c r="D2" s="63"/>
      <c r="E2" s="63"/>
      <c r="F2" s="64"/>
      <c r="G2" s="60" t="s">
        <v>7</v>
      </c>
    </row>
    <row r="3" spans="1:7" ht="22.5" x14ac:dyDescent="0.2">
      <c r="A3" s="47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1"/>
    </row>
    <row r="4" spans="1:7" ht="24.95" customHeight="1" x14ac:dyDescent="0.2">
      <c r="A4" s="46"/>
      <c r="B4" s="34">
        <v>1</v>
      </c>
      <c r="C4" s="34">
        <v>2</v>
      </c>
      <c r="D4" s="34" t="s">
        <v>8</v>
      </c>
      <c r="E4" s="34">
        <v>4</v>
      </c>
      <c r="F4" s="34">
        <v>5</v>
      </c>
      <c r="G4" s="34" t="s">
        <v>9</v>
      </c>
    </row>
    <row r="5" spans="1:7" x14ac:dyDescent="0.2">
      <c r="A5" s="35"/>
      <c r="B5" s="36"/>
      <c r="C5" s="36"/>
      <c r="D5" s="36"/>
      <c r="E5" s="36"/>
      <c r="F5" s="36"/>
      <c r="G5" s="36"/>
    </row>
    <row r="6" spans="1:7" x14ac:dyDescent="0.2">
      <c r="A6" s="37" t="s">
        <v>126</v>
      </c>
      <c r="B6" s="38">
        <v>3035375.45</v>
      </c>
      <c r="C6" s="38">
        <v>0</v>
      </c>
      <c r="D6" s="38">
        <f>B6+C6</f>
        <v>3035375.45</v>
      </c>
      <c r="E6" s="38">
        <v>571750.96</v>
      </c>
      <c r="F6" s="38">
        <v>499888.89</v>
      </c>
      <c r="G6" s="38">
        <f>D6-E6</f>
        <v>2463624.4900000002</v>
      </c>
    </row>
    <row r="7" spans="1:7" x14ac:dyDescent="0.2">
      <c r="A7" s="37" t="s">
        <v>127</v>
      </c>
      <c r="B7" s="38">
        <v>24841885.329999998</v>
      </c>
      <c r="C7" s="38">
        <v>1300000</v>
      </c>
      <c r="D7" s="38">
        <f t="shared" ref="D7:D39" si="0">B7+C7</f>
        <v>26141885.329999998</v>
      </c>
      <c r="E7" s="38">
        <v>7317744.79</v>
      </c>
      <c r="F7" s="38">
        <v>7289996.4500000002</v>
      </c>
      <c r="G7" s="38">
        <f t="shared" ref="G7:G39" si="1">D7-E7</f>
        <v>18824140.539999999</v>
      </c>
    </row>
    <row r="8" spans="1:7" x14ac:dyDescent="0.2">
      <c r="A8" s="37" t="s">
        <v>128</v>
      </c>
      <c r="B8" s="38">
        <v>2393711.5099999998</v>
      </c>
      <c r="C8" s="38">
        <v>1000000</v>
      </c>
      <c r="D8" s="38">
        <f t="shared" si="0"/>
        <v>3393711.51</v>
      </c>
      <c r="E8" s="38">
        <v>554005.65</v>
      </c>
      <c r="F8" s="38">
        <v>547774.98</v>
      </c>
      <c r="G8" s="38">
        <f t="shared" si="1"/>
        <v>2839705.86</v>
      </c>
    </row>
    <row r="9" spans="1:7" x14ac:dyDescent="0.2">
      <c r="A9" s="37" t="s">
        <v>129</v>
      </c>
      <c r="B9" s="38">
        <v>8498763.2699999996</v>
      </c>
      <c r="C9" s="38">
        <v>1000000</v>
      </c>
      <c r="D9" s="38">
        <f t="shared" si="0"/>
        <v>9498763.2699999996</v>
      </c>
      <c r="E9" s="38">
        <v>544108.65</v>
      </c>
      <c r="F9" s="38">
        <v>541715.14</v>
      </c>
      <c r="G9" s="38">
        <f t="shared" si="1"/>
        <v>8954654.6199999992</v>
      </c>
    </row>
    <row r="10" spans="1:7" x14ac:dyDescent="0.2">
      <c r="A10" s="37" t="s">
        <v>130</v>
      </c>
      <c r="B10" s="38">
        <v>3091280.19</v>
      </c>
      <c r="C10" s="38">
        <v>247937.96</v>
      </c>
      <c r="D10" s="38">
        <f t="shared" si="0"/>
        <v>3339218.15</v>
      </c>
      <c r="E10" s="38">
        <v>656999.93000000005</v>
      </c>
      <c r="F10" s="38">
        <v>649165.52</v>
      </c>
      <c r="G10" s="38">
        <f t="shared" si="1"/>
        <v>2682218.2199999997</v>
      </c>
    </row>
    <row r="11" spans="1:7" x14ac:dyDescent="0.2">
      <c r="A11" s="37" t="s">
        <v>131</v>
      </c>
      <c r="B11" s="38">
        <v>5542990.2999999998</v>
      </c>
      <c r="C11" s="38">
        <v>160000</v>
      </c>
      <c r="D11" s="38">
        <f t="shared" si="0"/>
        <v>5702990.2999999998</v>
      </c>
      <c r="E11" s="38">
        <v>1327898.4099999999</v>
      </c>
      <c r="F11" s="38">
        <v>1313560.99</v>
      </c>
      <c r="G11" s="38">
        <f t="shared" si="1"/>
        <v>4375091.8899999997</v>
      </c>
    </row>
    <row r="12" spans="1:7" x14ac:dyDescent="0.2">
      <c r="A12" s="37" t="s">
        <v>132</v>
      </c>
      <c r="B12" s="38">
        <v>2885262.83</v>
      </c>
      <c r="C12" s="38">
        <v>0</v>
      </c>
      <c r="D12" s="38">
        <f t="shared" si="0"/>
        <v>2885262.83</v>
      </c>
      <c r="E12" s="38">
        <v>662798.52</v>
      </c>
      <c r="F12" s="38">
        <v>646179.61</v>
      </c>
      <c r="G12" s="38">
        <f t="shared" si="1"/>
        <v>2222464.31</v>
      </c>
    </row>
    <row r="13" spans="1:7" x14ac:dyDescent="0.2">
      <c r="A13" s="37" t="s">
        <v>133</v>
      </c>
      <c r="B13" s="38">
        <v>1459337.19</v>
      </c>
      <c r="C13" s="38">
        <v>-17300</v>
      </c>
      <c r="D13" s="38">
        <f t="shared" si="0"/>
        <v>1442037.19</v>
      </c>
      <c r="E13" s="38">
        <v>314312.44</v>
      </c>
      <c r="F13" s="38">
        <v>277531.48</v>
      </c>
      <c r="G13" s="38">
        <f t="shared" si="1"/>
        <v>1127724.75</v>
      </c>
    </row>
    <row r="14" spans="1:7" x14ac:dyDescent="0.2">
      <c r="A14" s="37" t="s">
        <v>134</v>
      </c>
      <c r="B14" s="38">
        <v>2097145.24</v>
      </c>
      <c r="C14" s="38">
        <v>0</v>
      </c>
      <c r="D14" s="38">
        <f t="shared" si="0"/>
        <v>2097145.24</v>
      </c>
      <c r="E14" s="38">
        <v>422689.31</v>
      </c>
      <c r="F14" s="38">
        <v>416584.95</v>
      </c>
      <c r="G14" s="38">
        <f t="shared" si="1"/>
        <v>1674455.93</v>
      </c>
    </row>
    <row r="15" spans="1:7" x14ac:dyDescent="0.2">
      <c r="A15" s="37" t="s">
        <v>135</v>
      </c>
      <c r="B15" s="38">
        <v>2806915.77</v>
      </c>
      <c r="C15" s="38">
        <v>0</v>
      </c>
      <c r="D15" s="38">
        <f t="shared" si="0"/>
        <v>2806915.77</v>
      </c>
      <c r="E15" s="38">
        <v>576825.92000000004</v>
      </c>
      <c r="F15" s="38">
        <v>570433.06000000006</v>
      </c>
      <c r="G15" s="38">
        <f t="shared" si="1"/>
        <v>2230089.85</v>
      </c>
    </row>
    <row r="16" spans="1:7" x14ac:dyDescent="0.2">
      <c r="A16" s="37" t="s">
        <v>136</v>
      </c>
      <c r="B16" s="38">
        <v>18770782.489999998</v>
      </c>
      <c r="C16" s="38">
        <v>155040</v>
      </c>
      <c r="D16" s="38">
        <f t="shared" si="0"/>
        <v>18925822.489999998</v>
      </c>
      <c r="E16" s="38">
        <v>4160140.95</v>
      </c>
      <c r="F16" s="38">
        <v>3607152.45</v>
      </c>
      <c r="G16" s="38">
        <f t="shared" si="1"/>
        <v>14765681.539999999</v>
      </c>
    </row>
    <row r="17" spans="1:7" x14ac:dyDescent="0.2">
      <c r="A17" s="37" t="s">
        <v>137</v>
      </c>
      <c r="B17" s="38">
        <v>507506.01</v>
      </c>
      <c r="C17" s="38">
        <v>0</v>
      </c>
      <c r="D17" s="38">
        <f t="shared" si="0"/>
        <v>507506.01</v>
      </c>
      <c r="E17" s="38">
        <v>111701.85</v>
      </c>
      <c r="F17" s="38">
        <v>98626.9</v>
      </c>
      <c r="G17" s="38">
        <f t="shared" si="1"/>
        <v>395804.16000000003</v>
      </c>
    </row>
    <row r="18" spans="1:7" x14ac:dyDescent="0.2">
      <c r="A18" s="37" t="s">
        <v>138</v>
      </c>
      <c r="B18" s="38">
        <v>1432365.35</v>
      </c>
      <c r="C18" s="38">
        <v>0</v>
      </c>
      <c r="D18" s="38">
        <f t="shared" si="0"/>
        <v>1432365.35</v>
      </c>
      <c r="E18" s="38">
        <v>259190.14</v>
      </c>
      <c r="F18" s="38">
        <v>256716.06</v>
      </c>
      <c r="G18" s="38">
        <f t="shared" si="1"/>
        <v>1173175.21</v>
      </c>
    </row>
    <row r="19" spans="1:7" x14ac:dyDescent="0.2">
      <c r="A19" s="37" t="s">
        <v>139</v>
      </c>
      <c r="B19" s="38">
        <v>1517658.69</v>
      </c>
      <c r="C19" s="38">
        <v>0</v>
      </c>
      <c r="D19" s="38">
        <f t="shared" si="0"/>
        <v>1517658.69</v>
      </c>
      <c r="E19" s="38">
        <v>323237.71999999997</v>
      </c>
      <c r="F19" s="38">
        <v>318175.56</v>
      </c>
      <c r="G19" s="38">
        <f t="shared" si="1"/>
        <v>1194420.97</v>
      </c>
    </row>
    <row r="20" spans="1:7" x14ac:dyDescent="0.2">
      <c r="A20" s="37" t="s">
        <v>140</v>
      </c>
      <c r="B20" s="38">
        <v>2685590.22</v>
      </c>
      <c r="C20" s="38">
        <v>18836557.870000001</v>
      </c>
      <c r="D20" s="38">
        <f t="shared" si="0"/>
        <v>21522148.09</v>
      </c>
      <c r="E20" s="38">
        <v>2445949.2200000002</v>
      </c>
      <c r="F20" s="38">
        <v>2440567.16</v>
      </c>
      <c r="G20" s="38">
        <f t="shared" si="1"/>
        <v>19076198.870000001</v>
      </c>
    </row>
    <row r="21" spans="1:7" x14ac:dyDescent="0.2">
      <c r="A21" s="37" t="s">
        <v>141</v>
      </c>
      <c r="B21" s="38">
        <v>2102037.9</v>
      </c>
      <c r="C21" s="38">
        <v>5753799.5</v>
      </c>
      <c r="D21" s="38">
        <f t="shared" si="0"/>
        <v>7855837.4000000004</v>
      </c>
      <c r="E21" s="38">
        <v>290245.75</v>
      </c>
      <c r="F21" s="38">
        <v>287323.89</v>
      </c>
      <c r="G21" s="38">
        <f t="shared" si="1"/>
        <v>7565591.6500000004</v>
      </c>
    </row>
    <row r="22" spans="1:7" x14ac:dyDescent="0.2">
      <c r="A22" s="37" t="s">
        <v>142</v>
      </c>
      <c r="B22" s="38">
        <v>5684228.4500000002</v>
      </c>
      <c r="C22" s="38">
        <v>502902.5</v>
      </c>
      <c r="D22" s="38">
        <f t="shared" si="0"/>
        <v>6187130.9500000002</v>
      </c>
      <c r="E22" s="38">
        <v>397881.68</v>
      </c>
      <c r="F22" s="38">
        <v>394262.77</v>
      </c>
      <c r="G22" s="38">
        <f t="shared" si="1"/>
        <v>5789249.2700000005</v>
      </c>
    </row>
    <row r="23" spans="1:7" x14ac:dyDescent="0.2">
      <c r="A23" s="37" t="s">
        <v>143</v>
      </c>
      <c r="B23" s="38">
        <v>2186867.9900000002</v>
      </c>
      <c r="C23" s="38">
        <v>43268</v>
      </c>
      <c r="D23" s="38">
        <f t="shared" si="0"/>
        <v>2230135.9900000002</v>
      </c>
      <c r="E23" s="38">
        <v>431434.7</v>
      </c>
      <c r="F23" s="38">
        <v>426948.44</v>
      </c>
      <c r="G23" s="38">
        <f t="shared" si="1"/>
        <v>1798701.2900000003</v>
      </c>
    </row>
    <row r="24" spans="1:7" x14ac:dyDescent="0.2">
      <c r="A24" s="37" t="s">
        <v>144</v>
      </c>
      <c r="B24" s="38">
        <v>2025041.7</v>
      </c>
      <c r="C24" s="38">
        <v>421440</v>
      </c>
      <c r="D24" s="38">
        <f t="shared" si="0"/>
        <v>2446481.7000000002</v>
      </c>
      <c r="E24" s="38">
        <v>446039.08</v>
      </c>
      <c r="F24" s="38">
        <v>362490.57</v>
      </c>
      <c r="G24" s="38">
        <f t="shared" si="1"/>
        <v>2000442.62</v>
      </c>
    </row>
    <row r="25" spans="1:7" x14ac:dyDescent="0.2">
      <c r="A25" s="37" t="s">
        <v>145</v>
      </c>
      <c r="B25" s="38">
        <v>42541122.630000003</v>
      </c>
      <c r="C25" s="38">
        <v>174066247.93000001</v>
      </c>
      <c r="D25" s="38">
        <f t="shared" si="0"/>
        <v>216607370.56</v>
      </c>
      <c r="E25" s="38">
        <v>70661162.409999996</v>
      </c>
      <c r="F25" s="38">
        <v>67670423.340000004</v>
      </c>
      <c r="G25" s="38">
        <f t="shared" si="1"/>
        <v>145946208.15000001</v>
      </c>
    </row>
    <row r="26" spans="1:7" x14ac:dyDescent="0.2">
      <c r="A26" s="37" t="s">
        <v>146</v>
      </c>
      <c r="B26" s="38">
        <v>2410202.29</v>
      </c>
      <c r="C26" s="38">
        <v>0</v>
      </c>
      <c r="D26" s="38">
        <f t="shared" si="0"/>
        <v>2410202.29</v>
      </c>
      <c r="E26" s="38">
        <v>522259.08</v>
      </c>
      <c r="F26" s="38">
        <v>419532.09</v>
      </c>
      <c r="G26" s="38">
        <f t="shared" si="1"/>
        <v>1887943.21</v>
      </c>
    </row>
    <row r="27" spans="1:7" x14ac:dyDescent="0.2">
      <c r="A27" s="37" t="s">
        <v>147</v>
      </c>
      <c r="B27" s="38">
        <v>5083651.5</v>
      </c>
      <c r="C27" s="38">
        <v>9501.18</v>
      </c>
      <c r="D27" s="38">
        <f t="shared" si="0"/>
        <v>5093152.68</v>
      </c>
      <c r="E27" s="38">
        <v>449737.61</v>
      </c>
      <c r="F27" s="38">
        <v>411150.81</v>
      </c>
      <c r="G27" s="38">
        <f t="shared" si="1"/>
        <v>4643415.0699999994</v>
      </c>
    </row>
    <row r="28" spans="1:7" x14ac:dyDescent="0.2">
      <c r="A28" s="37" t="s">
        <v>148</v>
      </c>
      <c r="B28" s="38">
        <v>732579.6</v>
      </c>
      <c r="C28" s="38">
        <v>0</v>
      </c>
      <c r="D28" s="38">
        <f t="shared" si="0"/>
        <v>732579.6</v>
      </c>
      <c r="E28" s="38">
        <v>153390.14000000001</v>
      </c>
      <c r="F28" s="38">
        <v>150664.84</v>
      </c>
      <c r="G28" s="38">
        <f t="shared" si="1"/>
        <v>579189.46</v>
      </c>
    </row>
    <row r="29" spans="1:7" x14ac:dyDescent="0.2">
      <c r="A29" s="37" t="s">
        <v>149</v>
      </c>
      <c r="B29" s="38">
        <v>37152133.240000002</v>
      </c>
      <c r="C29" s="38">
        <v>3222887.84</v>
      </c>
      <c r="D29" s="38">
        <f t="shared" si="0"/>
        <v>40375021.079999998</v>
      </c>
      <c r="E29" s="38">
        <v>6319282.8700000001</v>
      </c>
      <c r="F29" s="38">
        <v>6193913.4400000004</v>
      </c>
      <c r="G29" s="38">
        <f t="shared" si="1"/>
        <v>34055738.210000001</v>
      </c>
    </row>
    <row r="30" spans="1:7" x14ac:dyDescent="0.2">
      <c r="A30" s="37" t="s">
        <v>150</v>
      </c>
      <c r="B30" s="38">
        <v>50823356.57</v>
      </c>
      <c r="C30" s="38">
        <v>0</v>
      </c>
      <c r="D30" s="38">
        <f t="shared" si="0"/>
        <v>50823356.57</v>
      </c>
      <c r="E30" s="38">
        <v>9931166.9800000004</v>
      </c>
      <c r="F30" s="38">
        <v>9824077.7200000007</v>
      </c>
      <c r="G30" s="38">
        <f t="shared" si="1"/>
        <v>40892189.590000004</v>
      </c>
    </row>
    <row r="31" spans="1:7" x14ac:dyDescent="0.2">
      <c r="A31" s="37" t="s">
        <v>151</v>
      </c>
      <c r="B31" s="38">
        <v>13412797.109999999</v>
      </c>
      <c r="C31" s="38">
        <v>800000</v>
      </c>
      <c r="D31" s="38">
        <f t="shared" si="0"/>
        <v>14212797.109999999</v>
      </c>
      <c r="E31" s="38">
        <v>2645072.63</v>
      </c>
      <c r="F31" s="38">
        <v>2617821.56</v>
      </c>
      <c r="G31" s="38">
        <f t="shared" si="1"/>
        <v>11567724.48</v>
      </c>
    </row>
    <row r="32" spans="1:7" x14ac:dyDescent="0.2">
      <c r="A32" s="37" t="s">
        <v>152</v>
      </c>
      <c r="B32" s="38">
        <v>3618768.6</v>
      </c>
      <c r="C32" s="38">
        <v>588576</v>
      </c>
      <c r="D32" s="38">
        <f t="shared" si="0"/>
        <v>4207344.5999999996</v>
      </c>
      <c r="E32" s="38">
        <v>605894.68999999994</v>
      </c>
      <c r="F32" s="38">
        <v>599499.24</v>
      </c>
      <c r="G32" s="38">
        <f t="shared" si="1"/>
        <v>3601449.9099999997</v>
      </c>
    </row>
    <row r="33" spans="1:7" x14ac:dyDescent="0.2">
      <c r="A33" s="37" t="s">
        <v>153</v>
      </c>
      <c r="B33" s="38">
        <v>1457754.04</v>
      </c>
      <c r="C33" s="38">
        <v>0</v>
      </c>
      <c r="D33" s="38">
        <f t="shared" si="0"/>
        <v>1457754.04</v>
      </c>
      <c r="E33" s="38">
        <v>214131.3</v>
      </c>
      <c r="F33" s="38">
        <v>211947.45</v>
      </c>
      <c r="G33" s="38">
        <f t="shared" si="1"/>
        <v>1243622.74</v>
      </c>
    </row>
    <row r="34" spans="1:7" x14ac:dyDescent="0.2">
      <c r="A34" s="37" t="s">
        <v>161</v>
      </c>
      <c r="B34" s="38">
        <v>429129.23</v>
      </c>
      <c r="C34" s="38">
        <v>367341.81</v>
      </c>
      <c r="D34" s="38">
        <f t="shared" si="0"/>
        <v>796471.04</v>
      </c>
      <c r="E34" s="38">
        <v>139471.49</v>
      </c>
      <c r="F34" s="38">
        <v>137103.51</v>
      </c>
      <c r="G34" s="38">
        <f t="shared" si="1"/>
        <v>656999.55000000005</v>
      </c>
    </row>
    <row r="35" spans="1:7" x14ac:dyDescent="0.2">
      <c r="A35" s="37" t="s">
        <v>162</v>
      </c>
      <c r="B35" s="38">
        <v>362828.59</v>
      </c>
      <c r="C35" s="38">
        <v>40290</v>
      </c>
      <c r="D35" s="38">
        <f t="shared" si="0"/>
        <v>403118.59</v>
      </c>
      <c r="E35" s="38">
        <v>76117.539999999994</v>
      </c>
      <c r="F35" s="38">
        <v>75332.94</v>
      </c>
      <c r="G35" s="38">
        <f t="shared" si="1"/>
        <v>327001.05000000005</v>
      </c>
    </row>
    <row r="36" spans="1:7" x14ac:dyDescent="0.2">
      <c r="A36" s="37" t="s">
        <v>163</v>
      </c>
      <c r="B36" s="38">
        <v>278247.27</v>
      </c>
      <c r="C36" s="38">
        <v>102919.67999999999</v>
      </c>
      <c r="D36" s="38">
        <f t="shared" si="0"/>
        <v>381166.95</v>
      </c>
      <c r="E36" s="38">
        <v>53424.2</v>
      </c>
      <c r="F36" s="38">
        <v>53016.24</v>
      </c>
      <c r="G36" s="38">
        <f t="shared" si="1"/>
        <v>327742.75</v>
      </c>
    </row>
    <row r="37" spans="1:7" x14ac:dyDescent="0.2">
      <c r="A37" s="37" t="s">
        <v>154</v>
      </c>
      <c r="B37" s="38">
        <v>8243774.3899999997</v>
      </c>
      <c r="C37" s="38">
        <v>400000</v>
      </c>
      <c r="D37" s="38">
        <f t="shared" si="0"/>
        <v>8643774.3900000006</v>
      </c>
      <c r="E37" s="38">
        <v>1373800</v>
      </c>
      <c r="F37" s="38">
        <v>1373800</v>
      </c>
      <c r="G37" s="38">
        <f t="shared" si="1"/>
        <v>7269974.3900000006</v>
      </c>
    </row>
    <row r="38" spans="1:7" x14ac:dyDescent="0.2">
      <c r="A38" s="37" t="s">
        <v>155</v>
      </c>
      <c r="B38" s="38">
        <v>5757893.8300000001</v>
      </c>
      <c r="C38" s="38">
        <v>0</v>
      </c>
      <c r="D38" s="38">
        <f t="shared" si="0"/>
        <v>5757893.8300000001</v>
      </c>
      <c r="E38" s="38">
        <v>1490000</v>
      </c>
      <c r="F38" s="38">
        <v>1440000</v>
      </c>
      <c r="G38" s="38">
        <f t="shared" si="1"/>
        <v>4267893.83</v>
      </c>
    </row>
    <row r="39" spans="1:7" x14ac:dyDescent="0.2">
      <c r="A39" s="37" t="s">
        <v>156</v>
      </c>
      <c r="B39" s="38">
        <v>4319737.55</v>
      </c>
      <c r="C39" s="38">
        <v>0</v>
      </c>
      <c r="D39" s="38">
        <f t="shared" si="0"/>
        <v>4319737.55</v>
      </c>
      <c r="E39" s="38">
        <v>1200000</v>
      </c>
      <c r="F39" s="38">
        <v>1200000</v>
      </c>
      <c r="G39" s="38">
        <f t="shared" si="1"/>
        <v>3119737.55</v>
      </c>
    </row>
    <row r="40" spans="1:7" x14ac:dyDescent="0.2">
      <c r="A40" s="37"/>
      <c r="B40" s="38"/>
      <c r="C40" s="38"/>
      <c r="D40" s="38"/>
      <c r="E40" s="38"/>
      <c r="F40" s="38"/>
      <c r="G40" s="38"/>
    </row>
    <row r="41" spans="1:7" x14ac:dyDescent="0.2">
      <c r="A41" s="39" t="s">
        <v>77</v>
      </c>
      <c r="B41" s="40">
        <f t="shared" ref="B41:G41" si="2">SUM(B6:B40)</f>
        <v>270188722.31999999</v>
      </c>
      <c r="C41" s="40">
        <f t="shared" si="2"/>
        <v>209001410.27000004</v>
      </c>
      <c r="D41" s="40">
        <f t="shared" si="2"/>
        <v>479190132.59000003</v>
      </c>
      <c r="E41" s="40">
        <f t="shared" si="2"/>
        <v>117649866.61</v>
      </c>
      <c r="F41" s="40">
        <f t="shared" si="2"/>
        <v>113323378.05000001</v>
      </c>
      <c r="G41" s="40">
        <f t="shared" si="2"/>
        <v>361540265.98000008</v>
      </c>
    </row>
    <row r="44" spans="1:7" ht="45" customHeight="1" x14ac:dyDescent="0.2">
      <c r="A44" s="62" t="s">
        <v>164</v>
      </c>
      <c r="B44" s="63"/>
      <c r="C44" s="63"/>
      <c r="D44" s="63"/>
      <c r="E44" s="63"/>
      <c r="F44" s="63"/>
      <c r="G44" s="64"/>
    </row>
    <row r="46" spans="1:7" x14ac:dyDescent="0.2">
      <c r="A46" s="20"/>
      <c r="B46" s="23" t="s">
        <v>0</v>
      </c>
      <c r="C46" s="24"/>
      <c r="D46" s="24"/>
      <c r="E46" s="24"/>
      <c r="F46" s="25"/>
      <c r="G46" s="60" t="s">
        <v>7</v>
      </c>
    </row>
    <row r="47" spans="1:7" ht="22.5" x14ac:dyDescent="0.2">
      <c r="A47" s="21" t="s">
        <v>1</v>
      </c>
      <c r="B47" s="3" t="s">
        <v>2</v>
      </c>
      <c r="C47" s="3" t="s">
        <v>3</v>
      </c>
      <c r="D47" s="3" t="s">
        <v>4</v>
      </c>
      <c r="E47" s="3" t="s">
        <v>5</v>
      </c>
      <c r="F47" s="3" t="s">
        <v>6</v>
      </c>
      <c r="G47" s="61"/>
    </row>
    <row r="48" spans="1:7" x14ac:dyDescent="0.2">
      <c r="A48" s="22"/>
      <c r="B48" s="4">
        <v>1</v>
      </c>
      <c r="C48" s="4">
        <v>2</v>
      </c>
      <c r="D48" s="4" t="s">
        <v>8</v>
      </c>
      <c r="E48" s="4">
        <v>4</v>
      </c>
      <c r="F48" s="4">
        <v>5</v>
      </c>
      <c r="G48" s="4" t="s">
        <v>9</v>
      </c>
    </row>
    <row r="49" spans="1:7" x14ac:dyDescent="0.2">
      <c r="A49" s="12"/>
      <c r="B49" s="13"/>
      <c r="C49" s="13"/>
      <c r="D49" s="13"/>
      <c r="E49" s="13"/>
      <c r="F49" s="13"/>
      <c r="G49" s="13"/>
    </row>
    <row r="50" spans="1:7" x14ac:dyDescent="0.2">
      <c r="A50" s="27" t="s">
        <v>81</v>
      </c>
      <c r="B50" s="14">
        <v>0</v>
      </c>
      <c r="C50" s="14">
        <v>0</v>
      </c>
      <c r="D50" s="14">
        <f>B50+C50</f>
        <v>0</v>
      </c>
      <c r="E50" s="14">
        <v>0</v>
      </c>
      <c r="F50" s="14">
        <v>0</v>
      </c>
      <c r="G50" s="14">
        <f>D50-E50</f>
        <v>0</v>
      </c>
    </row>
    <row r="51" spans="1:7" x14ac:dyDescent="0.2">
      <c r="A51" s="27" t="s">
        <v>82</v>
      </c>
      <c r="B51" s="14">
        <v>0</v>
      </c>
      <c r="C51" s="14">
        <v>0</v>
      </c>
      <c r="D51" s="14">
        <f t="shared" ref="D51:D53" si="3">B51+C51</f>
        <v>0</v>
      </c>
      <c r="E51" s="14">
        <v>0</v>
      </c>
      <c r="F51" s="14">
        <v>0</v>
      </c>
      <c r="G51" s="14">
        <f t="shared" ref="G51:G53" si="4">D51-E51</f>
        <v>0</v>
      </c>
    </row>
    <row r="52" spans="1:7" x14ac:dyDescent="0.2">
      <c r="A52" s="27" t="s">
        <v>83</v>
      </c>
      <c r="B52" s="14">
        <v>0</v>
      </c>
      <c r="C52" s="14">
        <v>0</v>
      </c>
      <c r="D52" s="14">
        <f t="shared" si="3"/>
        <v>0</v>
      </c>
      <c r="E52" s="14">
        <v>0</v>
      </c>
      <c r="F52" s="14">
        <v>0</v>
      </c>
      <c r="G52" s="14">
        <f t="shared" si="4"/>
        <v>0</v>
      </c>
    </row>
    <row r="53" spans="1:7" x14ac:dyDescent="0.2">
      <c r="A53" s="27" t="s">
        <v>157</v>
      </c>
      <c r="B53" s="14">
        <v>0</v>
      </c>
      <c r="C53" s="14">
        <v>0</v>
      </c>
      <c r="D53" s="14">
        <f t="shared" si="3"/>
        <v>0</v>
      </c>
      <c r="E53" s="14">
        <v>0</v>
      </c>
      <c r="F53" s="14">
        <v>0</v>
      </c>
      <c r="G53" s="14">
        <f t="shared" si="4"/>
        <v>0</v>
      </c>
    </row>
    <row r="54" spans="1:7" x14ac:dyDescent="0.2">
      <c r="A54" s="2"/>
      <c r="B54" s="15"/>
      <c r="C54" s="15"/>
      <c r="D54" s="15"/>
      <c r="E54" s="15"/>
      <c r="F54" s="15"/>
      <c r="G54" s="15"/>
    </row>
    <row r="55" spans="1:7" x14ac:dyDescent="0.2">
      <c r="A55" s="28" t="s">
        <v>77</v>
      </c>
      <c r="B55" s="11">
        <f>SUM(B50:B53)</f>
        <v>0</v>
      </c>
      <c r="C55" s="11">
        <f t="shared" ref="C55:G55" si="5">SUM(C50:C53)</f>
        <v>0</v>
      </c>
      <c r="D55" s="11">
        <f t="shared" si="5"/>
        <v>0</v>
      </c>
      <c r="E55" s="11">
        <f t="shared" si="5"/>
        <v>0</v>
      </c>
      <c r="F55" s="11">
        <f t="shared" si="5"/>
        <v>0</v>
      </c>
      <c r="G55" s="11">
        <f t="shared" si="5"/>
        <v>0</v>
      </c>
    </row>
    <row r="58" spans="1:7" ht="45" customHeight="1" x14ac:dyDescent="0.2">
      <c r="A58" s="62" t="s">
        <v>165</v>
      </c>
      <c r="B58" s="63"/>
      <c r="C58" s="63"/>
      <c r="D58" s="63"/>
      <c r="E58" s="63"/>
      <c r="F58" s="63"/>
      <c r="G58" s="64"/>
    </row>
    <row r="59" spans="1:7" x14ac:dyDescent="0.2">
      <c r="A59" s="20"/>
      <c r="B59" s="23" t="s">
        <v>0</v>
      </c>
      <c r="C59" s="24"/>
      <c r="D59" s="24"/>
      <c r="E59" s="24"/>
      <c r="F59" s="25"/>
      <c r="G59" s="60" t="s">
        <v>7</v>
      </c>
    </row>
    <row r="60" spans="1:7" ht="22.5" x14ac:dyDescent="0.2">
      <c r="A60" s="21" t="s">
        <v>1</v>
      </c>
      <c r="B60" s="3" t="s">
        <v>2</v>
      </c>
      <c r="C60" s="3" t="s">
        <v>3</v>
      </c>
      <c r="D60" s="3" t="s">
        <v>4</v>
      </c>
      <c r="E60" s="3" t="s">
        <v>5</v>
      </c>
      <c r="F60" s="3" t="s">
        <v>6</v>
      </c>
      <c r="G60" s="61"/>
    </row>
    <row r="61" spans="1:7" x14ac:dyDescent="0.2">
      <c r="A61" s="22"/>
      <c r="B61" s="4">
        <v>1</v>
      </c>
      <c r="C61" s="4">
        <v>2</v>
      </c>
      <c r="D61" s="4" t="s">
        <v>8</v>
      </c>
      <c r="E61" s="4">
        <v>4</v>
      </c>
      <c r="F61" s="4">
        <v>5</v>
      </c>
      <c r="G61" s="4" t="s">
        <v>9</v>
      </c>
    </row>
    <row r="62" spans="1:7" x14ac:dyDescent="0.2">
      <c r="A62" s="12"/>
      <c r="B62" s="13"/>
      <c r="C62" s="13"/>
      <c r="D62" s="13"/>
      <c r="E62" s="13"/>
      <c r="F62" s="13"/>
      <c r="G62" s="13"/>
    </row>
    <row r="63" spans="1:7" ht="22.5" x14ac:dyDescent="0.2">
      <c r="A63" s="29" t="s">
        <v>84</v>
      </c>
      <c r="B63" s="38">
        <v>18321405.77</v>
      </c>
      <c r="C63" s="38">
        <v>400000</v>
      </c>
      <c r="D63" s="38">
        <f t="shared" ref="D63" si="6">B63+C63</f>
        <v>18721405.77</v>
      </c>
      <c r="E63" s="38">
        <v>4063800</v>
      </c>
      <c r="F63" s="38">
        <v>4013800</v>
      </c>
      <c r="G63" s="38">
        <f t="shared" ref="G63" si="7">D63-E63</f>
        <v>14657605.77</v>
      </c>
    </row>
    <row r="64" spans="1:7" x14ac:dyDescent="0.2">
      <c r="A64" s="29"/>
      <c r="B64" s="14"/>
      <c r="C64" s="14"/>
      <c r="D64" s="14"/>
      <c r="E64" s="14"/>
      <c r="F64" s="14"/>
      <c r="G64" s="14"/>
    </row>
    <row r="65" spans="1:7" x14ac:dyDescent="0.2">
      <c r="A65" s="29" t="s">
        <v>85</v>
      </c>
      <c r="B65" s="14">
        <v>0</v>
      </c>
      <c r="C65" s="14">
        <v>0</v>
      </c>
      <c r="D65" s="14">
        <f t="shared" ref="D65" si="8">B65+C65</f>
        <v>0</v>
      </c>
      <c r="E65" s="14">
        <v>0</v>
      </c>
      <c r="F65" s="14">
        <v>0</v>
      </c>
      <c r="G65" s="14">
        <f t="shared" ref="G65" si="9">D65-E65</f>
        <v>0</v>
      </c>
    </row>
    <row r="66" spans="1:7" x14ac:dyDescent="0.2">
      <c r="A66" s="29"/>
      <c r="B66" s="14"/>
      <c r="C66" s="14"/>
      <c r="D66" s="14"/>
      <c r="E66" s="14"/>
      <c r="F66" s="14"/>
      <c r="G66" s="14"/>
    </row>
    <row r="67" spans="1:7" ht="22.5" x14ac:dyDescent="0.2">
      <c r="A67" s="29" t="s">
        <v>86</v>
      </c>
      <c r="B67" s="14">
        <v>0</v>
      </c>
      <c r="C67" s="14">
        <v>0</v>
      </c>
      <c r="D67" s="14">
        <f t="shared" ref="D67" si="10">B67+C67</f>
        <v>0</v>
      </c>
      <c r="E67" s="14">
        <v>0</v>
      </c>
      <c r="F67" s="14">
        <v>0</v>
      </c>
      <c r="G67" s="14">
        <f t="shared" ref="G67" si="11">D67-E67</f>
        <v>0</v>
      </c>
    </row>
    <row r="68" spans="1:7" x14ac:dyDescent="0.2">
      <c r="A68" s="29"/>
      <c r="B68" s="14"/>
      <c r="C68" s="14"/>
      <c r="D68" s="14"/>
      <c r="E68" s="14"/>
      <c r="F68" s="14"/>
      <c r="G68" s="14"/>
    </row>
    <row r="69" spans="1:7" ht="22.5" x14ac:dyDescent="0.2">
      <c r="A69" s="29" t="s">
        <v>87</v>
      </c>
      <c r="B69" s="14">
        <v>0</v>
      </c>
      <c r="C69" s="14">
        <v>0</v>
      </c>
      <c r="D69" s="14">
        <f t="shared" ref="D69" si="12">B69+C69</f>
        <v>0</v>
      </c>
      <c r="E69" s="14">
        <v>0</v>
      </c>
      <c r="F69" s="14">
        <v>0</v>
      </c>
      <c r="G69" s="14">
        <f t="shared" ref="G69" si="13">D69-E69</f>
        <v>0</v>
      </c>
    </row>
    <row r="70" spans="1:7" x14ac:dyDescent="0.2">
      <c r="A70" s="29"/>
      <c r="B70" s="14"/>
      <c r="C70" s="14"/>
      <c r="D70" s="14"/>
      <c r="E70" s="14"/>
      <c r="F70" s="14"/>
      <c r="G70" s="14"/>
    </row>
    <row r="71" spans="1:7" ht="22.5" x14ac:dyDescent="0.2">
      <c r="A71" s="29" t="s">
        <v>88</v>
      </c>
      <c r="B71" s="14">
        <v>0</v>
      </c>
      <c r="C71" s="14">
        <v>0</v>
      </c>
      <c r="D71" s="14">
        <f t="shared" ref="D71" si="14">B71+C71</f>
        <v>0</v>
      </c>
      <c r="E71" s="14">
        <v>0</v>
      </c>
      <c r="F71" s="14">
        <v>0</v>
      </c>
      <c r="G71" s="14">
        <f t="shared" ref="G71" si="15">D71-E71</f>
        <v>0</v>
      </c>
    </row>
    <row r="72" spans="1:7" x14ac:dyDescent="0.2">
      <c r="A72" s="29"/>
      <c r="B72" s="14"/>
      <c r="C72" s="14"/>
      <c r="D72" s="14"/>
      <c r="E72" s="14"/>
      <c r="F72" s="14"/>
      <c r="G72" s="14"/>
    </row>
    <row r="73" spans="1:7" ht="22.5" x14ac:dyDescent="0.2">
      <c r="A73" s="29" t="s">
        <v>89</v>
      </c>
      <c r="B73" s="14">
        <v>0</v>
      </c>
      <c r="C73" s="14">
        <v>0</v>
      </c>
      <c r="D73" s="14">
        <f t="shared" ref="D73" si="16">B73+C73</f>
        <v>0</v>
      </c>
      <c r="E73" s="14">
        <v>0</v>
      </c>
      <c r="F73" s="14">
        <v>0</v>
      </c>
      <c r="G73" s="14">
        <f t="shared" ref="G73" si="17">D73-E73</f>
        <v>0</v>
      </c>
    </row>
    <row r="74" spans="1:7" x14ac:dyDescent="0.2">
      <c r="A74" s="29"/>
      <c r="B74" s="14"/>
      <c r="C74" s="14"/>
      <c r="D74" s="14"/>
      <c r="E74" s="14"/>
      <c r="F74" s="14"/>
      <c r="G74" s="14"/>
    </row>
    <row r="75" spans="1:7" x14ac:dyDescent="0.2">
      <c r="A75" s="29" t="s">
        <v>90</v>
      </c>
      <c r="B75" s="14">
        <v>0</v>
      </c>
      <c r="C75" s="14">
        <v>0</v>
      </c>
      <c r="D75" s="14">
        <f t="shared" ref="D75" si="18">B75+C75</f>
        <v>0</v>
      </c>
      <c r="E75" s="14">
        <v>0</v>
      </c>
      <c r="F75" s="14">
        <v>0</v>
      </c>
      <c r="G75" s="14">
        <f t="shared" ref="G75" si="19">D75-E75</f>
        <v>0</v>
      </c>
    </row>
    <row r="76" spans="1:7" x14ac:dyDescent="0.2">
      <c r="A76" s="30"/>
      <c r="B76" s="15"/>
      <c r="C76" s="15"/>
      <c r="D76" s="15"/>
      <c r="E76" s="15"/>
      <c r="F76" s="15"/>
      <c r="G76" s="15"/>
    </row>
    <row r="77" spans="1:7" x14ac:dyDescent="0.2">
      <c r="A77" s="19" t="s">
        <v>77</v>
      </c>
      <c r="B77" s="11">
        <f>SUM(B63:B75)</f>
        <v>18321405.77</v>
      </c>
      <c r="C77" s="11">
        <f t="shared" ref="C77:G77" si="20">SUM(C63:C75)</f>
        <v>400000</v>
      </c>
      <c r="D77" s="11">
        <f t="shared" si="20"/>
        <v>18721405.77</v>
      </c>
      <c r="E77" s="11">
        <f t="shared" si="20"/>
        <v>4063800</v>
      </c>
      <c r="F77" s="11">
        <f t="shared" si="20"/>
        <v>4013800</v>
      </c>
      <c r="G77" s="11">
        <f t="shared" si="20"/>
        <v>14657605.77</v>
      </c>
    </row>
  </sheetData>
  <sheetProtection formatCells="0" formatColumns="0" formatRows="0" insertRows="0" deleteRows="0" autoFilter="0"/>
  <mergeCells count="7">
    <mergeCell ref="G46:G47"/>
    <mergeCell ref="G59:G60"/>
    <mergeCell ref="A1:G1"/>
    <mergeCell ref="A44:G44"/>
    <mergeCell ref="A58:G58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workbookViewId="0">
      <selection activeCell="A10" sqref="A10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62" t="s">
        <v>166</v>
      </c>
      <c r="B1" s="63"/>
      <c r="C1" s="63"/>
      <c r="D1" s="63"/>
      <c r="E1" s="63"/>
      <c r="F1" s="63"/>
      <c r="G1" s="64"/>
    </row>
    <row r="2" spans="1:7" x14ac:dyDescent="0.2">
      <c r="A2" s="42"/>
      <c r="B2" s="62" t="s">
        <v>0</v>
      </c>
      <c r="C2" s="63"/>
      <c r="D2" s="63"/>
      <c r="E2" s="63"/>
      <c r="F2" s="64"/>
      <c r="G2" s="60" t="s">
        <v>7</v>
      </c>
    </row>
    <row r="3" spans="1:7" ht="24.95" customHeight="1" x14ac:dyDescent="0.2">
      <c r="A3" s="4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1"/>
    </row>
    <row r="4" spans="1:7" x14ac:dyDescent="0.2">
      <c r="A4" s="44"/>
      <c r="B4" s="34">
        <v>1</v>
      </c>
      <c r="C4" s="34">
        <v>2</v>
      </c>
      <c r="D4" s="34" t="s">
        <v>8</v>
      </c>
      <c r="E4" s="34">
        <v>4</v>
      </c>
      <c r="F4" s="34">
        <v>5</v>
      </c>
      <c r="G4" s="34" t="s">
        <v>9</v>
      </c>
    </row>
    <row r="5" spans="1:7" x14ac:dyDescent="0.2">
      <c r="A5" s="18"/>
      <c r="B5" s="5"/>
      <c r="C5" s="5"/>
      <c r="D5" s="5"/>
      <c r="E5" s="5"/>
      <c r="F5" s="5"/>
      <c r="G5" s="5"/>
    </row>
    <row r="6" spans="1:7" x14ac:dyDescent="0.2">
      <c r="A6" s="16" t="s">
        <v>91</v>
      </c>
      <c r="B6" s="41">
        <f t="shared" ref="B6:G6" si="0">SUM(B7:B14)</f>
        <v>162634023.19</v>
      </c>
      <c r="C6" s="41">
        <f t="shared" si="0"/>
        <v>5291843.96</v>
      </c>
      <c r="D6" s="41">
        <f t="shared" si="0"/>
        <v>167925867.15000001</v>
      </c>
      <c r="E6" s="41">
        <f t="shared" si="0"/>
        <v>34383271.770000003</v>
      </c>
      <c r="F6" s="41">
        <f t="shared" si="0"/>
        <v>33469699.619999997</v>
      </c>
      <c r="G6" s="41">
        <f t="shared" si="0"/>
        <v>133542595.38000001</v>
      </c>
    </row>
    <row r="7" spans="1:7" x14ac:dyDescent="0.2">
      <c r="A7" s="26" t="s">
        <v>92</v>
      </c>
      <c r="B7" s="38">
        <v>27648801.100000001</v>
      </c>
      <c r="C7" s="38">
        <v>1300000</v>
      </c>
      <c r="D7" s="38">
        <f>B7+C7</f>
        <v>28948801.100000001</v>
      </c>
      <c r="E7" s="38">
        <v>7894570.71</v>
      </c>
      <c r="F7" s="38">
        <v>7860429.5099999998</v>
      </c>
      <c r="G7" s="38">
        <f>D7-E7</f>
        <v>21054230.390000001</v>
      </c>
    </row>
    <row r="8" spans="1:7" x14ac:dyDescent="0.2">
      <c r="A8" s="26" t="s">
        <v>93</v>
      </c>
      <c r="B8" s="38">
        <v>507506.01</v>
      </c>
      <c r="C8" s="38">
        <v>0</v>
      </c>
      <c r="D8" s="38">
        <f t="shared" ref="D8:D14" si="1">B8+C8</f>
        <v>507506.01</v>
      </c>
      <c r="E8" s="38">
        <v>111701.85</v>
      </c>
      <c r="F8" s="38">
        <v>98626.9</v>
      </c>
      <c r="G8" s="38">
        <f t="shared" ref="G8:G14" si="2">D8-E8</f>
        <v>395804.16000000003</v>
      </c>
    </row>
    <row r="9" spans="1:7" x14ac:dyDescent="0.2">
      <c r="A9" s="26" t="s">
        <v>167</v>
      </c>
      <c r="B9" s="38">
        <v>22485851.039999999</v>
      </c>
      <c r="C9" s="38">
        <v>2288227.96</v>
      </c>
      <c r="D9" s="38">
        <f t="shared" si="1"/>
        <v>24774079</v>
      </c>
      <c r="E9" s="38">
        <v>3416708.29</v>
      </c>
      <c r="F9" s="38">
        <v>3315580.53</v>
      </c>
      <c r="G9" s="38">
        <f t="shared" si="2"/>
        <v>21357370.710000001</v>
      </c>
    </row>
    <row r="10" spans="1:7" x14ac:dyDescent="0.2">
      <c r="A10" s="26" t="s">
        <v>94</v>
      </c>
      <c r="B10" s="38">
        <v>0</v>
      </c>
      <c r="C10" s="38">
        <v>0</v>
      </c>
      <c r="D10" s="38">
        <f t="shared" si="1"/>
        <v>0</v>
      </c>
      <c r="E10" s="38">
        <v>0</v>
      </c>
      <c r="F10" s="38">
        <v>0</v>
      </c>
      <c r="G10" s="38">
        <f t="shared" si="2"/>
        <v>0</v>
      </c>
    </row>
    <row r="11" spans="1:7" x14ac:dyDescent="0.2">
      <c r="A11" s="26" t="s">
        <v>95</v>
      </c>
      <c r="B11" s="38">
        <v>5542990.2999999998</v>
      </c>
      <c r="C11" s="38">
        <v>160000</v>
      </c>
      <c r="D11" s="38">
        <f t="shared" si="1"/>
        <v>5702990.2999999998</v>
      </c>
      <c r="E11" s="38">
        <v>1327898.4099999999</v>
      </c>
      <c r="F11" s="38">
        <v>1313560.99</v>
      </c>
      <c r="G11" s="38">
        <f t="shared" si="2"/>
        <v>4375091.8899999997</v>
      </c>
    </row>
    <row r="12" spans="1:7" x14ac:dyDescent="0.2">
      <c r="A12" s="26" t="s">
        <v>96</v>
      </c>
      <c r="B12" s="38">
        <v>0</v>
      </c>
      <c r="C12" s="38">
        <v>0</v>
      </c>
      <c r="D12" s="38">
        <f t="shared" si="1"/>
        <v>0</v>
      </c>
      <c r="E12" s="38">
        <v>0</v>
      </c>
      <c r="F12" s="38">
        <v>0</v>
      </c>
      <c r="G12" s="38">
        <f t="shared" si="2"/>
        <v>0</v>
      </c>
    </row>
    <row r="13" spans="1:7" x14ac:dyDescent="0.2">
      <c r="A13" s="26" t="s">
        <v>97</v>
      </c>
      <c r="B13" s="38">
        <v>67854922.280000001</v>
      </c>
      <c r="C13" s="38">
        <v>1388576</v>
      </c>
      <c r="D13" s="38">
        <f t="shared" si="1"/>
        <v>69243498.280000001</v>
      </c>
      <c r="E13" s="38">
        <v>13182134.300000001</v>
      </c>
      <c r="F13" s="38">
        <v>13041398.52</v>
      </c>
      <c r="G13" s="38">
        <f t="shared" si="2"/>
        <v>56061363.980000004</v>
      </c>
    </row>
    <row r="14" spans="1:7" x14ac:dyDescent="0.2">
      <c r="A14" s="26" t="s">
        <v>36</v>
      </c>
      <c r="B14" s="38">
        <v>38593952.460000001</v>
      </c>
      <c r="C14" s="38">
        <v>155040</v>
      </c>
      <c r="D14" s="38">
        <f t="shared" si="1"/>
        <v>38748992.460000001</v>
      </c>
      <c r="E14" s="38">
        <v>8450258.2100000009</v>
      </c>
      <c r="F14" s="38">
        <v>7840103.1699999999</v>
      </c>
      <c r="G14" s="38">
        <f t="shared" si="2"/>
        <v>30298734.25</v>
      </c>
    </row>
    <row r="15" spans="1:7" x14ac:dyDescent="0.2">
      <c r="A15" s="17"/>
      <c r="B15" s="6"/>
      <c r="C15" s="6"/>
      <c r="D15" s="6"/>
      <c r="E15" s="6"/>
      <c r="F15" s="6"/>
      <c r="G15" s="6"/>
    </row>
    <row r="16" spans="1:7" x14ac:dyDescent="0.2">
      <c r="A16" s="16" t="s">
        <v>98</v>
      </c>
      <c r="B16" s="41">
        <f t="shared" ref="B16:G16" si="3">SUM(B17:B23)</f>
        <v>97478303.269999996</v>
      </c>
      <c r="C16" s="41">
        <f t="shared" si="3"/>
        <v>196768963.81000003</v>
      </c>
      <c r="D16" s="41">
        <f t="shared" si="3"/>
        <v>294247267.08000004</v>
      </c>
      <c r="E16" s="41">
        <f t="shared" si="3"/>
        <v>81930135.780000001</v>
      </c>
      <c r="F16" s="41">
        <f t="shared" si="3"/>
        <v>78663141.679999992</v>
      </c>
      <c r="G16" s="41">
        <f t="shared" si="3"/>
        <v>212317131.30000001</v>
      </c>
    </row>
    <row r="17" spans="1:7" x14ac:dyDescent="0.2">
      <c r="A17" s="26" t="s">
        <v>99</v>
      </c>
      <c r="B17" s="38">
        <v>7557041.7000000002</v>
      </c>
      <c r="C17" s="38">
        <v>3644327.84</v>
      </c>
      <c r="D17" s="38">
        <f>B17+C17</f>
        <v>11201369.539999999</v>
      </c>
      <c r="E17" s="38">
        <v>1981003.83</v>
      </c>
      <c r="F17" s="38">
        <v>1865303.32</v>
      </c>
      <c r="G17" s="38">
        <f t="shared" ref="G17:G23" si="4">D17-E17</f>
        <v>9220365.709999999</v>
      </c>
    </row>
    <row r="18" spans="1:7" x14ac:dyDescent="0.2">
      <c r="A18" s="26" t="s">
        <v>100</v>
      </c>
      <c r="B18" s="38">
        <v>62701556.450000003</v>
      </c>
      <c r="C18" s="38">
        <v>192244873.30000001</v>
      </c>
      <c r="D18" s="38">
        <f t="shared" ref="D18:D23" si="5">B18+C18</f>
        <v>254946429.75</v>
      </c>
      <c r="E18" s="38">
        <v>74707883.900000006</v>
      </c>
      <c r="F18" s="38">
        <v>71653445.810000002</v>
      </c>
      <c r="G18" s="38">
        <f t="shared" si="4"/>
        <v>180238545.84999999</v>
      </c>
    </row>
    <row r="19" spans="1:7" x14ac:dyDescent="0.2">
      <c r="A19" s="26" t="s">
        <v>101</v>
      </c>
      <c r="B19" s="38">
        <v>0</v>
      </c>
      <c r="C19" s="38">
        <v>0</v>
      </c>
      <c r="D19" s="38">
        <f t="shared" si="5"/>
        <v>0</v>
      </c>
      <c r="E19" s="38">
        <v>0</v>
      </c>
      <c r="F19" s="38">
        <v>0</v>
      </c>
      <c r="G19" s="38">
        <f t="shared" si="4"/>
        <v>0</v>
      </c>
    </row>
    <row r="20" spans="1:7" x14ac:dyDescent="0.2">
      <c r="A20" s="26" t="s">
        <v>102</v>
      </c>
      <c r="B20" s="38">
        <v>10077631.380000001</v>
      </c>
      <c r="C20" s="38">
        <v>0</v>
      </c>
      <c r="D20" s="38">
        <f t="shared" si="5"/>
        <v>10077631.380000001</v>
      </c>
      <c r="E20" s="38">
        <v>2690000</v>
      </c>
      <c r="F20" s="38">
        <v>2640000</v>
      </c>
      <c r="G20" s="38">
        <f t="shared" si="4"/>
        <v>7387631.3800000008</v>
      </c>
    </row>
    <row r="21" spans="1:7" x14ac:dyDescent="0.2">
      <c r="A21" s="26" t="s">
        <v>103</v>
      </c>
      <c r="B21" s="38">
        <v>5361898.7699999996</v>
      </c>
      <c r="C21" s="38">
        <v>112420.86</v>
      </c>
      <c r="D21" s="38">
        <f t="shared" si="5"/>
        <v>5474319.6299999999</v>
      </c>
      <c r="E21" s="38">
        <v>503161.81</v>
      </c>
      <c r="F21" s="38">
        <v>464167.05</v>
      </c>
      <c r="G21" s="38">
        <f t="shared" si="4"/>
        <v>4971157.82</v>
      </c>
    </row>
    <row r="22" spans="1:7" x14ac:dyDescent="0.2">
      <c r="A22" s="26" t="s">
        <v>104</v>
      </c>
      <c r="B22" s="38">
        <v>10247420.93</v>
      </c>
      <c r="C22" s="38">
        <v>767341.81</v>
      </c>
      <c r="D22" s="38">
        <f t="shared" si="5"/>
        <v>11014762.74</v>
      </c>
      <c r="E22" s="38">
        <v>1833954.94</v>
      </c>
      <c r="F22" s="38">
        <v>1828278.05</v>
      </c>
      <c r="G22" s="38">
        <f t="shared" si="4"/>
        <v>9180807.8000000007</v>
      </c>
    </row>
    <row r="23" spans="1:7" x14ac:dyDescent="0.2">
      <c r="A23" s="26" t="s">
        <v>105</v>
      </c>
      <c r="B23" s="38">
        <v>1532754.04</v>
      </c>
      <c r="C23" s="38">
        <v>0</v>
      </c>
      <c r="D23" s="38">
        <f t="shared" si="5"/>
        <v>1532754.04</v>
      </c>
      <c r="E23" s="38">
        <v>214131.3</v>
      </c>
      <c r="F23" s="38">
        <v>211947.45</v>
      </c>
      <c r="G23" s="38">
        <f t="shared" si="4"/>
        <v>1318622.74</v>
      </c>
    </row>
    <row r="24" spans="1:7" x14ac:dyDescent="0.2">
      <c r="A24" s="17"/>
      <c r="B24" s="6"/>
      <c r="C24" s="6"/>
      <c r="D24" s="6"/>
      <c r="E24" s="6"/>
      <c r="F24" s="6"/>
      <c r="G24" s="6"/>
    </row>
    <row r="25" spans="1:7" x14ac:dyDescent="0.2">
      <c r="A25" s="16" t="s">
        <v>106</v>
      </c>
      <c r="B25" s="41">
        <f t="shared" ref="B25:G25" si="6">SUM(B26:B34)</f>
        <v>10076395.859999999</v>
      </c>
      <c r="C25" s="41">
        <f t="shared" si="6"/>
        <v>6940602.5</v>
      </c>
      <c r="D25" s="41">
        <f t="shared" si="6"/>
        <v>17016998.360000003</v>
      </c>
      <c r="E25" s="41">
        <f t="shared" si="6"/>
        <v>1336459.06</v>
      </c>
      <c r="F25" s="41">
        <f t="shared" si="6"/>
        <v>1190536.75</v>
      </c>
      <c r="G25" s="41">
        <f t="shared" si="6"/>
        <v>15680539.300000001</v>
      </c>
    </row>
    <row r="26" spans="1:7" x14ac:dyDescent="0.2">
      <c r="A26" s="26" t="s">
        <v>107</v>
      </c>
      <c r="B26" s="38">
        <v>4052345.24</v>
      </c>
      <c r="C26" s="38">
        <v>417250</v>
      </c>
      <c r="D26" s="38">
        <f>B26+C26</f>
        <v>4469595.24</v>
      </c>
      <c r="E26" s="38">
        <v>461596.31</v>
      </c>
      <c r="F26" s="38">
        <v>455181.95</v>
      </c>
      <c r="G26" s="38">
        <f t="shared" ref="G26:G33" si="7">D26-E26</f>
        <v>4007998.93</v>
      </c>
    </row>
    <row r="27" spans="1:7" x14ac:dyDescent="0.2">
      <c r="A27" s="26" t="s">
        <v>108</v>
      </c>
      <c r="B27" s="38">
        <v>0</v>
      </c>
      <c r="C27" s="38">
        <v>6455000</v>
      </c>
      <c r="D27" s="38">
        <f t="shared" ref="D27:D33" si="8">B27+C27</f>
        <v>6455000</v>
      </c>
      <c r="E27" s="38">
        <v>0</v>
      </c>
      <c r="F27" s="38">
        <v>0</v>
      </c>
      <c r="G27" s="38">
        <f t="shared" si="7"/>
        <v>6455000</v>
      </c>
    </row>
    <row r="28" spans="1:7" x14ac:dyDescent="0.2">
      <c r="A28" s="26" t="s">
        <v>109</v>
      </c>
      <c r="B28" s="38">
        <v>0</v>
      </c>
      <c r="C28" s="38">
        <v>0</v>
      </c>
      <c r="D28" s="38">
        <f t="shared" si="8"/>
        <v>0</v>
      </c>
      <c r="E28" s="38">
        <v>0</v>
      </c>
      <c r="F28" s="38">
        <v>0</v>
      </c>
      <c r="G28" s="38">
        <f t="shared" si="7"/>
        <v>0</v>
      </c>
    </row>
    <row r="29" spans="1:7" x14ac:dyDescent="0.2">
      <c r="A29" s="26" t="s">
        <v>110</v>
      </c>
      <c r="B29" s="38">
        <v>0</v>
      </c>
      <c r="C29" s="38">
        <v>0</v>
      </c>
      <c r="D29" s="38">
        <f t="shared" si="8"/>
        <v>0</v>
      </c>
      <c r="E29" s="38">
        <v>0</v>
      </c>
      <c r="F29" s="38">
        <v>0</v>
      </c>
      <c r="G29" s="38">
        <f t="shared" si="7"/>
        <v>0</v>
      </c>
    </row>
    <row r="30" spans="1:7" x14ac:dyDescent="0.2">
      <c r="A30" s="26" t="s">
        <v>111</v>
      </c>
      <c r="B30" s="38">
        <v>0</v>
      </c>
      <c r="C30" s="38">
        <v>0</v>
      </c>
      <c r="D30" s="38">
        <f t="shared" si="8"/>
        <v>0</v>
      </c>
      <c r="E30" s="38">
        <v>0</v>
      </c>
      <c r="F30" s="38">
        <v>0</v>
      </c>
      <c r="G30" s="38">
        <f t="shared" si="7"/>
        <v>0</v>
      </c>
    </row>
    <row r="31" spans="1:7" x14ac:dyDescent="0.2">
      <c r="A31" s="26" t="s">
        <v>112</v>
      </c>
      <c r="B31" s="38">
        <v>2410202.29</v>
      </c>
      <c r="C31" s="38">
        <v>0</v>
      </c>
      <c r="D31" s="38">
        <f t="shared" si="8"/>
        <v>2410202.29</v>
      </c>
      <c r="E31" s="38">
        <v>522259.08</v>
      </c>
      <c r="F31" s="38">
        <v>419532.09</v>
      </c>
      <c r="G31" s="38">
        <f t="shared" si="7"/>
        <v>1887943.21</v>
      </c>
    </row>
    <row r="32" spans="1:7" x14ac:dyDescent="0.2">
      <c r="A32" s="26" t="s">
        <v>113</v>
      </c>
      <c r="B32" s="38">
        <v>2154511.14</v>
      </c>
      <c r="C32" s="38">
        <v>85652.5</v>
      </c>
      <c r="D32" s="38">
        <f t="shared" si="8"/>
        <v>2240163.64</v>
      </c>
      <c r="E32" s="38">
        <v>38291.230000000003</v>
      </c>
      <c r="F32" s="38">
        <v>38291.230000000003</v>
      </c>
      <c r="G32" s="38">
        <f t="shared" si="7"/>
        <v>2201872.41</v>
      </c>
    </row>
    <row r="33" spans="1:7" x14ac:dyDescent="0.2">
      <c r="A33" s="26" t="s">
        <v>114</v>
      </c>
      <c r="B33" s="38">
        <v>1459337.19</v>
      </c>
      <c r="C33" s="38">
        <v>-17300</v>
      </c>
      <c r="D33" s="38">
        <f t="shared" si="8"/>
        <v>1442037.19</v>
      </c>
      <c r="E33" s="38">
        <v>314312.44</v>
      </c>
      <c r="F33" s="38">
        <v>277531.48</v>
      </c>
      <c r="G33" s="38">
        <f t="shared" si="7"/>
        <v>1127724.75</v>
      </c>
    </row>
    <row r="34" spans="1:7" x14ac:dyDescent="0.2">
      <c r="A34" s="26" t="s">
        <v>115</v>
      </c>
      <c r="B34" s="6">
        <v>0</v>
      </c>
      <c r="C34" s="6">
        <v>0</v>
      </c>
      <c r="D34" s="6">
        <f t="shared" ref="D34" si="9">B34+C34</f>
        <v>0</v>
      </c>
      <c r="E34" s="6">
        <v>0</v>
      </c>
      <c r="F34" s="6">
        <v>0</v>
      </c>
      <c r="G34" s="6">
        <f t="shared" ref="G34" si="10">D34-E34</f>
        <v>0</v>
      </c>
    </row>
    <row r="35" spans="1:7" x14ac:dyDescent="0.2">
      <c r="A35" s="17"/>
      <c r="B35" s="6"/>
      <c r="C35" s="6"/>
      <c r="D35" s="6"/>
      <c r="E35" s="6"/>
      <c r="F35" s="6"/>
      <c r="G35" s="6"/>
    </row>
    <row r="36" spans="1:7" x14ac:dyDescent="0.2">
      <c r="A36" s="16" t="s">
        <v>116</v>
      </c>
      <c r="B36" s="41">
        <f t="shared" ref="B36:G36" si="11">SUM(B37:B40)</f>
        <v>0</v>
      </c>
      <c r="C36" s="41">
        <f t="shared" si="11"/>
        <v>0</v>
      </c>
      <c r="D36" s="41">
        <f t="shared" si="11"/>
        <v>0</v>
      </c>
      <c r="E36" s="41">
        <f t="shared" si="11"/>
        <v>0</v>
      </c>
      <c r="F36" s="41">
        <f t="shared" si="11"/>
        <v>0</v>
      </c>
      <c r="G36" s="41">
        <f t="shared" si="11"/>
        <v>0</v>
      </c>
    </row>
    <row r="37" spans="1:7" x14ac:dyDescent="0.2">
      <c r="A37" s="26" t="s">
        <v>117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2">D37-E37</f>
        <v>0</v>
      </c>
    </row>
    <row r="38" spans="1:7" ht="22.5" x14ac:dyDescent="0.2">
      <c r="A38" s="26" t="s">
        <v>118</v>
      </c>
      <c r="B38" s="6">
        <v>0</v>
      </c>
      <c r="C38" s="6">
        <v>0</v>
      </c>
      <c r="D38" s="6">
        <f t="shared" ref="D38:D40" si="13">B38+C38</f>
        <v>0</v>
      </c>
      <c r="E38" s="6">
        <v>0</v>
      </c>
      <c r="F38" s="6">
        <v>0</v>
      </c>
      <c r="G38" s="6">
        <f t="shared" si="12"/>
        <v>0</v>
      </c>
    </row>
    <row r="39" spans="1:7" x14ac:dyDescent="0.2">
      <c r="A39" s="26" t="s">
        <v>119</v>
      </c>
      <c r="B39" s="6">
        <v>0</v>
      </c>
      <c r="C39" s="6">
        <v>0</v>
      </c>
      <c r="D39" s="6">
        <f t="shared" si="13"/>
        <v>0</v>
      </c>
      <c r="E39" s="6">
        <v>0</v>
      </c>
      <c r="F39" s="6">
        <v>0</v>
      </c>
      <c r="G39" s="6">
        <f t="shared" si="12"/>
        <v>0</v>
      </c>
    </row>
    <row r="40" spans="1:7" x14ac:dyDescent="0.2">
      <c r="A40" s="26" t="s">
        <v>120</v>
      </c>
      <c r="B40" s="6">
        <v>0</v>
      </c>
      <c r="C40" s="6">
        <v>0</v>
      </c>
      <c r="D40" s="6">
        <f t="shared" si="13"/>
        <v>0</v>
      </c>
      <c r="E40" s="6">
        <v>0</v>
      </c>
      <c r="F40" s="6">
        <v>0</v>
      </c>
      <c r="G40" s="6">
        <f t="shared" si="12"/>
        <v>0</v>
      </c>
    </row>
    <row r="41" spans="1:7" x14ac:dyDescent="0.2">
      <c r="A41" s="17"/>
      <c r="B41" s="6"/>
      <c r="C41" s="6"/>
      <c r="D41" s="6"/>
      <c r="E41" s="6"/>
      <c r="F41" s="6"/>
      <c r="G41" s="6"/>
    </row>
    <row r="42" spans="1:7" x14ac:dyDescent="0.2">
      <c r="A42" s="19" t="s">
        <v>77</v>
      </c>
      <c r="B42" s="11">
        <f t="shared" ref="B42:G42" si="14">SUM(B36+B25+B16+B6)</f>
        <v>270188722.31999999</v>
      </c>
      <c r="C42" s="11">
        <f t="shared" si="14"/>
        <v>209001410.27000004</v>
      </c>
      <c r="D42" s="11">
        <f t="shared" si="14"/>
        <v>479190132.59000003</v>
      </c>
      <c r="E42" s="11">
        <f t="shared" si="14"/>
        <v>117649866.61000001</v>
      </c>
      <c r="F42" s="11">
        <f t="shared" si="14"/>
        <v>113323378.04999998</v>
      </c>
      <c r="G42" s="11">
        <f t="shared" si="14"/>
        <v>361540265.98000002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documentManagement/types"/>
    <ds:schemaRef ds:uri="6aa8a68a-ab09-4ac8-a697-fdce915bc567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0c865bf4-0f22-4e4d-b041-7b0c1657e5a8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cp:lastPrinted>2024-04-25T00:28:59Z</cp:lastPrinted>
  <dcterms:created xsi:type="dcterms:W3CDTF">2014-02-10T03:37:14Z</dcterms:created>
  <dcterms:modified xsi:type="dcterms:W3CDTF">2024-04-25T01:16:00Z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