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<sst xmlns="http://schemas.openxmlformats.org/spreadsheetml/2006/main" count="219" uniqueCount="146">
  <si>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</si>
  <si>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</si>
  <si>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</si>
  <si>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</si>
  <si>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</si>
  <si>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</si>
  <si>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</si>
  <si>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</si>
  <si>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</si>
  <si>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</si>
  <si>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</si>
  <si>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</si>
  <si>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</si>
  <si>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</si>
  <si>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</si>
  <si>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</si>
  <si>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</si>
  <si>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</si>
  <si>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</si>
  <si>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</si>
  <si>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</si>
  <si>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</si>
  <si>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</si>
  <si>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</si>
  <si>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</si>
  <si>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</si>
  <si>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</si>
  <si>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</si>
  <si>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</si>
  <si>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</si>
  <si>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</si>
  <si>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</si>
  <si>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</si>
  <si>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</si>
  <si>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</si>
  <si>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</si>
  <si>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</si>
  <si>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</si>
  <si>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</si>
  <si>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</si>
  <si>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</si>
  <si>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</si>
  <si>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</si>
  <si>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</si>
  <si>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</si>
  <si>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</si>
  <si>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</si>
  <si>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</si>
  <si>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</si>
  <si>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</si>
  <si>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</si>
  <si>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</si>
  <si>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</si>
  <si>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</si>
  <si>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</si>
  <si>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</si>
  <si>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</si>
  <si>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</si>
  <si>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</si>
  <si>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</si>
  <si>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</si>
  <si>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</si>
  <si>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</si>
  <si>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</si>
  <si>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</si>
  <si>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</si>
  <si>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</si>
  <si>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</si>
  <si>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</si>
  <si>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</si>
  <si>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</si>
  <si>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</si>
  <si>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</si>
  <si>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</si>
  <si>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</si>
  <si>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</si>
  <si>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</si>
  <si>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</si>
  <si>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</si>
  <si>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</si>
  <si>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</si>
  <si>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</si>
  <si>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</si>
  <si>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</si>
  <si>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</si>
  <si>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</si>
  <si>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</si>
  <si>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</si>
  <si>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</si>
  <si>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</si>
  <si>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</si>
  <si>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</si>
  <si>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</si>
  <si>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</si>
  <si>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</si>
  <si>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</si>
  <si>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</si>
  <si>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</si>
  <si>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</si>
  <si>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</si>
  <si>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</si>
  <si>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</si>
  <si>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</si>
  <si>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</si>
  <si>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</si>
  <si>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</si>
  <si>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</si>
  <si>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</si>
  <si>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</si>
  <si>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</si>
  <si>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</si>
  <si>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</si>
  <si>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</si>
  <si>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</si>
  <si>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</si>
  <si>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</si>
  <si>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</si>
  <si>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</si>
  <si>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</si>
  <si>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</si>
  <si>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</si>
  <si>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</si>
  <si>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</si>
  <si>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</si>
  <si>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</si>
  <si>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</si>
  <si>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</si>
  <si>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</si>
  <si>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</si>
  <si>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</si>
  <si>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</si>
  <si>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</si>
  <si>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Comisión Municipal del Deporte y Atención a la Juventud del Municipio de Uriangato, Guanajuato.
Estado Analítico del Ejercicio del Presupuesto de Egresos
Clasificación por Objeto del Gasto (Capítulo y Concepto)
Del 1 de Enero al 31 de Diciembre de 2024</t>
  </si>
  <si>
    <t>Comisión Municipal del Deporte y Atención a la Juventud del Municipio de Uriangato, Guanajuato.
Estado Analítico del Ejercicio del Presupuesto de Egresos
Clasificación Económica (por Tipo de Gasto)
Del 1 de Enero al 31 de Diciembre de 2024</t>
  </si>
  <si>
    <t>31120M41F010000 DIRECCION DE CONTABILIDA</t>
  </si>
  <si>
    <t>31120M41F020000 DIRECCION DE RECURSOS MA</t>
  </si>
  <si>
    <t>31120M41F030000 DIRECCION GENERAL DE ACT</t>
  </si>
  <si>
    <t>Comisión Municipal del Deporte y Atención a la Juventud del Municipio de Uriangato, Guanajuato.
Estado Analítico del Ejercicio del Presupuesto de Egresos
Clasificación Administrativa
Del 1 de Enero al 31 de Diciembre de 2024</t>
  </si>
  <si>
    <t>Comisión Municipal del Deporte y Atención a la Juventud del Municipio de Uriangato, Guanajuato.
Estado Analítico del Ejercicio del Presupuesto de Egresos
Clasificación Administrativa (Poderes)
Del 1 de Enero al 31 de Diciembre de 2024</t>
  </si>
  <si>
    <t>Comisión Municipal del Deporte y Atención a la Juventud del Municipio de Uriangato, Guanajuato.
Estado Analítico del Ejercicio del Presupuesto de Egresos
Clasificación Administrativa (Sector Paraestatal)
Del 1 de Enero al 31 de Diciembre de 2024</t>
  </si>
  <si>
    <t>Comisión Municipal del Deporte y Atención a la Juventud del Municipio de Uriangato, Guanajuato.
Estado Analítico del Ejercicio del Presupuesto de Egresos
Clasificación Funcional (Finalidad y Función)
Del 1 de Enero al 31 de Diciembre de 2024</t>
  </si>
  <si>
    <t>Bajo protesta de decir verdad declaramos que los Estados Financieros y sus notas, son razonablemente correctos y son responsabilidad del emisor.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</si>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</sst>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topLeftCell="A49" workbookViewId="0">
      <selection activeCell="A93" sqref="A9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132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60</v>
      </c>
      <c r="E2" s="29"/>
      <c r="F2" s="30"/>
      <c r="G2" s="43" t="s">
        <v>59</v>
      </c>
    </row>
    <row r="3" spans="1:8" ht="24.95" customHeight="1" x14ac:dyDescent="0.2">
      <c r="A3" s="27" t="s">
        <v>54</v>
      </c>
      <c r="B3" s="2" t="s">
        <v>55</v>
      </c>
      <c r="C3" s="2" t="s">
        <v>120</v>
      </c>
      <c r="D3" s="2" t="s">
        <v>56</v>
      </c>
      <c r="E3" s="2" t="s">
        <v>57</v>
      </c>
      <c r="F3" s="2" t="s">
        <v>58</v>
      </c>
      <c r="G3" s="44"/>
    </row>
    <row r="4" spans="1:8" x14ac:dyDescent="0.2">
      <c r="A4" s="32"/>
      <c r="B4" s="3">
        <v>1</v>
      </c>
      <c r="C4" s="3">
        <v>2</v>
      </c>
      <c r="D4" s="3" t="s">
        <v>121</v>
      </c>
      <c r="E4" s="3">
        <v>4</v>
      </c>
      <c r="F4" s="3">
        <v>5</v>
      </c>
      <c r="G4" s="3" t="s">
        <v>122</v>
      </c>
    </row>
    <row r="5" spans="1:8" x14ac:dyDescent="0.2">
      <c r="A5" s="17" t="s">
        <v>61</v>
      </c>
      <c r="B5" s="12">
        <f>SUM(B6:B12)</f>
        <v>4521934.05</v>
      </c>
      <c r="C5" s="12">
        <f>SUM(C6:C12)</f>
        <v>8400</v>
      </c>
      <c r="D5" s="12">
        <f>B5+C5</f>
        <v>4530334.05</v>
      </c>
      <c r="E5" s="12">
        <f>SUM(E6:E12)</f>
        <v>4115573.66</v>
      </c>
      <c r="F5" s="12">
        <f>SUM(F6:F12)</f>
        <v>4115573.66</v>
      </c>
      <c r="G5" s="12">
        <f>D5-E5</f>
        <v>414760.38999999966</v>
      </c>
    </row>
    <row r="6" spans="1:8" x14ac:dyDescent="0.2">
      <c r="A6" s="19" t="s">
        <v>65</v>
      </c>
      <c r="B6" s="5">
        <v>3276362.46</v>
      </c>
      <c r="C6" s="5">
        <v>0</v>
      </c>
      <c r="D6" s="5">
        <f t="shared" ref="D6:D69" si="0">B6+C6</f>
        <v>3276362.46</v>
      </c>
      <c r="E6" s="5">
        <v>3040508.14</v>
      </c>
      <c r="F6" s="5">
        <v>3040508.14</v>
      </c>
      <c r="G6" s="5">
        <f t="shared" ref="G6:G69" si="1">D6-E6</f>
        <v>235854.31999999983</v>
      </c>
      <c r="H6" s="9">
        <v>1100</v>
      </c>
    </row>
    <row r="7" spans="1:8" x14ac:dyDescent="0.2">
      <c r="A7" s="19" t="s">
        <v>66</v>
      </c>
      <c r="B7" s="5">
        <v>31000</v>
      </c>
      <c r="C7" s="5">
        <v>8400</v>
      </c>
      <c r="D7" s="5">
        <f t="shared" si="0"/>
        <v>39400</v>
      </c>
      <c r="E7" s="5">
        <v>38000</v>
      </c>
      <c r="F7" s="5">
        <v>38000</v>
      </c>
      <c r="G7" s="5">
        <f t="shared" si="1"/>
        <v>1400</v>
      </c>
      <c r="H7" s="9">
        <v>1200</v>
      </c>
    </row>
    <row r="8" spans="1:8" x14ac:dyDescent="0.2">
      <c r="A8" s="19" t="s">
        <v>67</v>
      </c>
      <c r="B8" s="5">
        <v>606786.06999999995</v>
      </c>
      <c r="C8" s="5">
        <v>0</v>
      </c>
      <c r="D8" s="5">
        <f t="shared" si="0"/>
        <v>606786.06999999995</v>
      </c>
      <c r="E8" s="5">
        <v>479220.77</v>
      </c>
      <c r="F8" s="5">
        <v>479220.77</v>
      </c>
      <c r="G8" s="5">
        <f t="shared" si="1"/>
        <v>127565.29999999993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68</v>
      </c>
      <c r="B10" s="5">
        <v>607785.52</v>
      </c>
      <c r="C10" s="5">
        <v>0</v>
      </c>
      <c r="D10" s="5">
        <f t="shared" si="0"/>
        <v>607785.52</v>
      </c>
      <c r="E10" s="5">
        <v>557844.75</v>
      </c>
      <c r="F10" s="5">
        <v>557844.75</v>
      </c>
      <c r="G10" s="5">
        <f t="shared" si="1"/>
        <v>49940.770000000019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69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126</v>
      </c>
      <c r="B13" s="13">
        <f>SUM(B14:B22)</f>
        <v>825636.16999999993</v>
      </c>
      <c r="C13" s="13">
        <f>SUM(C14:C22)</f>
        <v>490303.4</v>
      </c>
      <c r="D13" s="13">
        <f t="shared" si="0"/>
        <v>1315939.5699999998</v>
      </c>
      <c r="E13" s="13">
        <f>SUM(E14:E22)</f>
        <v>1275211.4200000002</v>
      </c>
      <c r="F13" s="13">
        <f>SUM(F14:F22)</f>
        <v>1275211.4200000002</v>
      </c>
      <c r="G13" s="13">
        <f t="shared" si="1"/>
        <v>40728.149999999674</v>
      </c>
      <c r="H13" s="18">
        <v>0</v>
      </c>
    </row>
    <row r="14" spans="1:8" x14ac:dyDescent="0.2">
      <c r="A14" s="19" t="s">
        <v>70</v>
      </c>
      <c r="B14" s="5">
        <v>109000</v>
      </c>
      <c r="C14" s="5">
        <v>40881.699999999997</v>
      </c>
      <c r="D14" s="5">
        <f t="shared" si="0"/>
        <v>149881.70000000001</v>
      </c>
      <c r="E14" s="5">
        <v>141092.51</v>
      </c>
      <c r="F14" s="5">
        <v>141092.51</v>
      </c>
      <c r="G14" s="5">
        <f t="shared" si="1"/>
        <v>8789.1900000000023</v>
      </c>
      <c r="H14" s="9">
        <v>2100</v>
      </c>
    </row>
    <row r="15" spans="1:8" x14ac:dyDescent="0.2">
      <c r="A15" s="19" t="s">
        <v>71</v>
      </c>
      <c r="B15" s="5">
        <v>17500</v>
      </c>
      <c r="C15" s="5">
        <v>-15000</v>
      </c>
      <c r="D15" s="5">
        <f t="shared" si="0"/>
        <v>2500</v>
      </c>
      <c r="E15" s="5">
        <v>0</v>
      </c>
      <c r="F15" s="5">
        <v>0</v>
      </c>
      <c r="G15" s="5">
        <f t="shared" si="1"/>
        <v>2500</v>
      </c>
      <c r="H15" s="9">
        <v>2200</v>
      </c>
    </row>
    <row r="16" spans="1:8" x14ac:dyDescent="0.2">
      <c r="A16" s="19" t="s">
        <v>72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73</v>
      </c>
      <c r="B17" s="5">
        <v>121500</v>
      </c>
      <c r="C17" s="5">
        <v>8297.4</v>
      </c>
      <c r="D17" s="5">
        <f t="shared" si="0"/>
        <v>129797.4</v>
      </c>
      <c r="E17" s="5">
        <v>117455.07</v>
      </c>
      <c r="F17" s="5">
        <v>117455.07</v>
      </c>
      <c r="G17" s="5">
        <f t="shared" si="1"/>
        <v>12342.329999999987</v>
      </c>
      <c r="H17" s="9">
        <v>2400</v>
      </c>
    </row>
    <row r="18" spans="1:8" x14ac:dyDescent="0.2">
      <c r="A18" s="19" t="s">
        <v>74</v>
      </c>
      <c r="B18" s="5">
        <v>65000</v>
      </c>
      <c r="C18" s="5">
        <v>-15400</v>
      </c>
      <c r="D18" s="5">
        <f t="shared" si="0"/>
        <v>49600</v>
      </c>
      <c r="E18" s="5">
        <v>41214.81</v>
      </c>
      <c r="F18" s="5">
        <v>41214.81</v>
      </c>
      <c r="G18" s="5">
        <f t="shared" si="1"/>
        <v>8385.1900000000023</v>
      </c>
      <c r="H18" s="9">
        <v>2500</v>
      </c>
    </row>
    <row r="19" spans="1:8" x14ac:dyDescent="0.2">
      <c r="A19" s="19" t="s">
        <v>75</v>
      </c>
      <c r="B19" s="5">
        <v>330636.17</v>
      </c>
      <c r="C19" s="5">
        <v>361997.9</v>
      </c>
      <c r="D19" s="5">
        <f t="shared" si="0"/>
        <v>692634.07000000007</v>
      </c>
      <c r="E19" s="5">
        <v>692634.03</v>
      </c>
      <c r="F19" s="5">
        <v>692634.03</v>
      </c>
      <c r="G19" s="5">
        <f t="shared" si="1"/>
        <v>4.0000000037252903E-2</v>
      </c>
      <c r="H19" s="9">
        <v>2600</v>
      </c>
    </row>
    <row r="20" spans="1:8" x14ac:dyDescent="0.2">
      <c r="A20" s="19" t="s">
        <v>76</v>
      </c>
      <c r="B20" s="5">
        <v>95000</v>
      </c>
      <c r="C20" s="5">
        <v>69771.399999999994</v>
      </c>
      <c r="D20" s="5">
        <f t="shared" si="0"/>
        <v>164771.4</v>
      </c>
      <c r="E20" s="5">
        <v>161305.15</v>
      </c>
      <c r="F20" s="5">
        <v>161305.15</v>
      </c>
      <c r="G20" s="5">
        <f t="shared" si="1"/>
        <v>3466.25</v>
      </c>
      <c r="H20" s="9">
        <v>2700</v>
      </c>
    </row>
    <row r="21" spans="1:8" x14ac:dyDescent="0.2">
      <c r="A21" s="19" t="s">
        <v>77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78</v>
      </c>
      <c r="B22" s="5">
        <v>87000</v>
      </c>
      <c r="C22" s="5">
        <v>39755</v>
      </c>
      <c r="D22" s="5">
        <f t="shared" si="0"/>
        <v>126755</v>
      </c>
      <c r="E22" s="5">
        <v>121509.85</v>
      </c>
      <c r="F22" s="5">
        <v>121509.85</v>
      </c>
      <c r="G22" s="5">
        <f t="shared" si="1"/>
        <v>5245.1499999999942</v>
      </c>
      <c r="H22" s="9">
        <v>2900</v>
      </c>
    </row>
    <row r="23" spans="1:8" x14ac:dyDescent="0.2">
      <c r="A23" s="17" t="s">
        <v>62</v>
      </c>
      <c r="B23" s="13">
        <f>SUM(B24:B32)</f>
        <v>1234423.6200000001</v>
      </c>
      <c r="C23" s="13">
        <f>SUM(C24:C32)</f>
        <v>264956.31999999995</v>
      </c>
      <c r="D23" s="13">
        <f t="shared" si="0"/>
        <v>1499379.94</v>
      </c>
      <c r="E23" s="13">
        <f>SUM(E24:E32)</f>
        <v>1488638.7799999998</v>
      </c>
      <c r="F23" s="13">
        <f>SUM(F24:F32)</f>
        <v>1488638.7799999998</v>
      </c>
      <c r="G23" s="13">
        <f t="shared" si="1"/>
        <v>10741.160000000149</v>
      </c>
      <c r="H23" s="18">
        <v>0</v>
      </c>
    </row>
    <row r="24" spans="1:8" x14ac:dyDescent="0.2">
      <c r="A24" s="19" t="s">
        <v>79</v>
      </c>
      <c r="B24" s="5">
        <v>351500</v>
      </c>
      <c r="C24" s="5">
        <v>5522.68</v>
      </c>
      <c r="D24" s="5">
        <f t="shared" si="0"/>
        <v>357022.68</v>
      </c>
      <c r="E24" s="5">
        <v>351388.3</v>
      </c>
      <c r="F24" s="5">
        <v>351388.3</v>
      </c>
      <c r="G24" s="5">
        <f t="shared" si="1"/>
        <v>5634.3800000000047</v>
      </c>
      <c r="H24" s="9">
        <v>3100</v>
      </c>
    </row>
    <row r="25" spans="1:8" x14ac:dyDescent="0.2">
      <c r="A25" s="19" t="s">
        <v>80</v>
      </c>
      <c r="B25" s="5">
        <v>18000</v>
      </c>
      <c r="C25" s="5">
        <v>4082.4</v>
      </c>
      <c r="D25" s="5">
        <f t="shared" si="0"/>
        <v>22082.400000000001</v>
      </c>
      <c r="E25" s="5">
        <v>20324.400000000001</v>
      </c>
      <c r="F25" s="5">
        <v>20324.400000000001</v>
      </c>
      <c r="G25" s="5">
        <f t="shared" si="1"/>
        <v>1758</v>
      </c>
      <c r="H25" s="9">
        <v>3200</v>
      </c>
    </row>
    <row r="26" spans="1:8" x14ac:dyDescent="0.2">
      <c r="A26" s="19" t="s">
        <v>81</v>
      </c>
      <c r="B26" s="5">
        <v>484150</v>
      </c>
      <c r="C26" s="5">
        <v>-70816.73</v>
      </c>
      <c r="D26" s="5">
        <f t="shared" si="0"/>
        <v>413333.27</v>
      </c>
      <c r="E26" s="5">
        <v>412333.25</v>
      </c>
      <c r="F26" s="5">
        <v>412333.25</v>
      </c>
      <c r="G26" s="5">
        <f t="shared" si="1"/>
        <v>1000.0200000000186</v>
      </c>
      <c r="H26" s="9">
        <v>3300</v>
      </c>
    </row>
    <row r="27" spans="1:8" x14ac:dyDescent="0.2">
      <c r="A27" s="19" t="s">
        <v>82</v>
      </c>
      <c r="B27" s="5">
        <v>30000</v>
      </c>
      <c r="C27" s="5">
        <v>-18867</v>
      </c>
      <c r="D27" s="5">
        <f t="shared" si="0"/>
        <v>11133</v>
      </c>
      <c r="E27" s="5">
        <v>11064.08</v>
      </c>
      <c r="F27" s="5">
        <v>11064.08</v>
      </c>
      <c r="G27" s="5">
        <f t="shared" si="1"/>
        <v>68.920000000000073</v>
      </c>
      <c r="H27" s="9">
        <v>3400</v>
      </c>
    </row>
    <row r="28" spans="1:8" x14ac:dyDescent="0.2">
      <c r="A28" s="19" t="s">
        <v>83</v>
      </c>
      <c r="B28" s="5">
        <v>62000</v>
      </c>
      <c r="C28" s="5">
        <v>41500</v>
      </c>
      <c r="D28" s="5">
        <f t="shared" si="0"/>
        <v>103500</v>
      </c>
      <c r="E28" s="5">
        <v>102321.2</v>
      </c>
      <c r="F28" s="5">
        <v>102321.2</v>
      </c>
      <c r="G28" s="5">
        <f t="shared" si="1"/>
        <v>1178.8000000000029</v>
      </c>
      <c r="H28" s="9">
        <v>3500</v>
      </c>
    </row>
    <row r="29" spans="1:8" x14ac:dyDescent="0.2">
      <c r="A29" s="19" t="s">
        <v>84</v>
      </c>
      <c r="B29" s="5">
        <v>1000</v>
      </c>
      <c r="C29" s="5">
        <v>0</v>
      </c>
      <c r="D29" s="5">
        <f t="shared" si="0"/>
        <v>1000</v>
      </c>
      <c r="E29" s="5">
        <v>0</v>
      </c>
      <c r="F29" s="5">
        <v>0</v>
      </c>
      <c r="G29" s="5">
        <f t="shared" si="1"/>
        <v>1000</v>
      </c>
      <c r="H29" s="9">
        <v>3600</v>
      </c>
    </row>
    <row r="30" spans="1:8" x14ac:dyDescent="0.2">
      <c r="A30" s="19" t="s">
        <v>85</v>
      </c>
      <c r="B30" s="5">
        <v>30000</v>
      </c>
      <c r="C30" s="5">
        <v>1671</v>
      </c>
      <c r="D30" s="5">
        <f t="shared" si="0"/>
        <v>31671</v>
      </c>
      <c r="E30" s="5">
        <v>31671</v>
      </c>
      <c r="F30" s="5">
        <v>31671</v>
      </c>
      <c r="G30" s="5">
        <f t="shared" si="1"/>
        <v>0</v>
      </c>
      <c r="H30" s="9">
        <v>3700</v>
      </c>
    </row>
    <row r="31" spans="1:8" x14ac:dyDescent="0.2">
      <c r="A31" s="19" t="s">
        <v>86</v>
      </c>
      <c r="B31" s="5">
        <v>184773.62</v>
      </c>
      <c r="C31" s="5">
        <v>269376.96999999997</v>
      </c>
      <c r="D31" s="5">
        <f t="shared" si="0"/>
        <v>454150.58999999997</v>
      </c>
      <c r="E31" s="5">
        <v>454150.55</v>
      </c>
      <c r="F31" s="5">
        <v>454150.55</v>
      </c>
      <c r="G31" s="5">
        <f t="shared" si="1"/>
        <v>3.9999999979045242E-2</v>
      </c>
      <c r="H31" s="9">
        <v>3800</v>
      </c>
    </row>
    <row r="32" spans="1:8" x14ac:dyDescent="0.2">
      <c r="A32" s="19" t="s">
        <v>18</v>
      </c>
      <c r="B32" s="5">
        <v>73000</v>
      </c>
      <c r="C32" s="5">
        <v>32487</v>
      </c>
      <c r="D32" s="5">
        <f t="shared" si="0"/>
        <v>105487</v>
      </c>
      <c r="E32" s="5">
        <v>105386</v>
      </c>
      <c r="F32" s="5">
        <v>105386</v>
      </c>
      <c r="G32" s="5">
        <f t="shared" si="1"/>
        <v>101</v>
      </c>
      <c r="H32" s="9">
        <v>3900</v>
      </c>
    </row>
    <row r="33" spans="1:8" x14ac:dyDescent="0.2">
      <c r="A33" s="17" t="s">
        <v>127</v>
      </c>
      <c r="B33" s="13">
        <f>SUM(B34:B42)</f>
        <v>31000</v>
      </c>
      <c r="C33" s="13">
        <f>SUM(C34:C42)</f>
        <v>-16129</v>
      </c>
      <c r="D33" s="13">
        <f t="shared" si="0"/>
        <v>14871</v>
      </c>
      <c r="E33" s="13">
        <f>SUM(E34:E42)</f>
        <v>13500</v>
      </c>
      <c r="F33" s="13">
        <f>SUM(F34:F42)</f>
        <v>13500</v>
      </c>
      <c r="G33" s="13">
        <f t="shared" si="1"/>
        <v>1371</v>
      </c>
      <c r="H33" s="18">
        <v>0</v>
      </c>
    </row>
    <row r="34" spans="1:8" x14ac:dyDescent="0.2">
      <c r="A34" s="19" t="s">
        <v>87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88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89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90</v>
      </c>
      <c r="B37" s="5">
        <v>31000</v>
      </c>
      <c r="C37" s="5">
        <v>-16129</v>
      </c>
      <c r="D37" s="5">
        <f t="shared" si="0"/>
        <v>14871</v>
      </c>
      <c r="E37" s="5">
        <v>13500</v>
      </c>
      <c r="F37" s="5">
        <v>13500</v>
      </c>
      <c r="G37" s="5">
        <f t="shared" si="1"/>
        <v>1371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91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92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93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128</v>
      </c>
      <c r="B43" s="13">
        <f>SUM(B44:B52)</f>
        <v>25000</v>
      </c>
      <c r="C43" s="13">
        <f>SUM(C44:C52)</f>
        <v>5551.82</v>
      </c>
      <c r="D43" s="13">
        <f t="shared" si="0"/>
        <v>30551.82</v>
      </c>
      <c r="E43" s="13">
        <f>SUM(E44:E52)</f>
        <v>25551.82</v>
      </c>
      <c r="F43" s="13">
        <f>SUM(F44:F52)</f>
        <v>25551.82</v>
      </c>
      <c r="G43" s="13">
        <f t="shared" si="1"/>
        <v>5000</v>
      </c>
      <c r="H43" s="18">
        <v>0</v>
      </c>
    </row>
    <row r="44" spans="1:8" x14ac:dyDescent="0.2">
      <c r="A44" s="4" t="s">
        <v>94</v>
      </c>
      <c r="B44" s="5">
        <v>1000</v>
      </c>
      <c r="C44" s="5">
        <v>0</v>
      </c>
      <c r="D44" s="5">
        <f t="shared" si="0"/>
        <v>1000</v>
      </c>
      <c r="E44" s="5">
        <v>0</v>
      </c>
      <c r="F44" s="5">
        <v>0</v>
      </c>
      <c r="G44" s="5">
        <f t="shared" si="1"/>
        <v>1000</v>
      </c>
      <c r="H44" s="9">
        <v>5100</v>
      </c>
    </row>
    <row r="45" spans="1:8" x14ac:dyDescent="0.2">
      <c r="A45" s="19" t="s">
        <v>95</v>
      </c>
      <c r="B45" s="5">
        <v>2000</v>
      </c>
      <c r="C45" s="5">
        <v>0</v>
      </c>
      <c r="D45" s="5">
        <f t="shared" si="0"/>
        <v>2000</v>
      </c>
      <c r="E45" s="5">
        <v>0</v>
      </c>
      <c r="F45" s="5">
        <v>0</v>
      </c>
      <c r="G45" s="5">
        <f t="shared" si="1"/>
        <v>2000</v>
      </c>
      <c r="H45" s="9">
        <v>5200</v>
      </c>
    </row>
    <row r="46" spans="1:8" x14ac:dyDescent="0.2">
      <c r="A46" s="19" t="s">
        <v>96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97</v>
      </c>
      <c r="B47" s="5">
        <v>1000</v>
      </c>
      <c r="C47" s="5">
        <v>0</v>
      </c>
      <c r="D47" s="5">
        <f t="shared" si="0"/>
        <v>1000</v>
      </c>
      <c r="E47" s="5">
        <v>0</v>
      </c>
      <c r="F47" s="5">
        <v>0</v>
      </c>
      <c r="G47" s="5">
        <f t="shared" si="1"/>
        <v>1000</v>
      </c>
      <c r="H47" s="9">
        <v>5400</v>
      </c>
    </row>
    <row r="48" spans="1:8" x14ac:dyDescent="0.2">
      <c r="A48" s="19" t="s">
        <v>98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99</v>
      </c>
      <c r="B49" s="5">
        <v>21000</v>
      </c>
      <c r="C49" s="5">
        <v>5551.82</v>
      </c>
      <c r="D49" s="5">
        <f t="shared" si="0"/>
        <v>26551.82</v>
      </c>
      <c r="E49" s="5">
        <v>25551.82</v>
      </c>
      <c r="F49" s="5">
        <v>25551.82</v>
      </c>
      <c r="G49" s="5">
        <f t="shared" si="1"/>
        <v>1000</v>
      </c>
      <c r="H49" s="9">
        <v>5600</v>
      </c>
    </row>
    <row r="50" spans="1:8" x14ac:dyDescent="0.2">
      <c r="A50" s="19" t="s">
        <v>100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101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102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63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103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104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105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129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106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107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108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109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110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111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112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130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64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113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114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115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116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117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118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119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53</v>
      </c>
      <c r="B77" s="15">
        <f t="shared" ref="B77:G77" si="4">SUM(B5+B13+B23+B33+B43+B53+B57+B65+B69)</f>
        <v>6637993.8399999999</v>
      </c>
      <c r="C77" s="15">
        <f t="shared" si="4"/>
        <v>753082.53999999992</v>
      </c>
      <c r="D77" s="15">
        <f t="shared" si="4"/>
        <v>7391076.379999999</v>
      </c>
      <c r="E77" s="15">
        <f t="shared" si="4"/>
        <v>6918475.6799999997</v>
      </c>
      <c r="F77" s="15">
        <f t="shared" si="4"/>
        <v>6918475.6799999997</v>
      </c>
      <c r="G77" s="15">
        <f t="shared" si="4"/>
        <v>472600.69999999949</v>
      </c>
    </row>
    <row r="79" spans="1:8" x14ac:dyDescent="0.2">
      <c r="A79" s="49" t="s">
        <v>141</v>
      </c>
      <c r="B79" s="49"/>
    </row>
    <row r="80" spans="1:8" x14ac:dyDescent="0.2">
      <c r="A80" s="49" t="s">
        <v>142</v>
      </c>
      <c r="B80" s="49" t="s">
        <v>143</v>
      </c>
    </row>
    <row r="81" spans="1:2" x14ac:dyDescent="0.2">
      <c r="A81" s="49"/>
      <c r="B81" s="49"/>
    </row>
    <row r="82" spans="1:2" x14ac:dyDescent="0.2">
      <c r="A82" s="49" t="s">
        <v>144</v>
      </c>
      <c r="B82" s="49" t="s">
        <v>145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zoomScaleNormal="100" workbookViewId="0">
      <selection activeCell="A20" sqref="A2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133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60</v>
      </c>
      <c r="E2" s="29"/>
      <c r="F2" s="30"/>
      <c r="G2" s="43" t="s">
        <v>59</v>
      </c>
    </row>
    <row r="3" spans="1:7" ht="24.95" customHeight="1" x14ac:dyDescent="0.2">
      <c r="A3" s="27" t="s">
        <v>54</v>
      </c>
      <c r="B3" s="2" t="s">
        <v>55</v>
      </c>
      <c r="C3" s="2" t="s">
        <v>120</v>
      </c>
      <c r="D3" s="2" t="s">
        <v>56</v>
      </c>
      <c r="E3" s="2" t="s">
        <v>57</v>
      </c>
      <c r="F3" s="2" t="s">
        <v>58</v>
      </c>
      <c r="G3" s="44"/>
    </row>
    <row r="4" spans="1:7" x14ac:dyDescent="0.2">
      <c r="A4" s="32"/>
      <c r="B4" s="3">
        <v>1</v>
      </c>
      <c r="C4" s="3">
        <v>2</v>
      </c>
      <c r="D4" s="3" t="s">
        <v>121</v>
      </c>
      <c r="E4" s="3">
        <v>4</v>
      </c>
      <c r="F4" s="3">
        <v>5</v>
      </c>
      <c r="G4" s="3" t="s">
        <v>122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6612993.8399999999</v>
      </c>
      <c r="C6" s="5">
        <v>747530.72</v>
      </c>
      <c r="D6" s="5">
        <f>B6+C6</f>
        <v>7360524.5599999996</v>
      </c>
      <c r="E6" s="5">
        <v>6892923.8600000003</v>
      </c>
      <c r="F6" s="5">
        <v>6892923.8600000003</v>
      </c>
      <c r="G6" s="5">
        <f>D6-E6</f>
        <v>467600.69999999925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25000</v>
      </c>
      <c r="C8" s="5">
        <v>5551.82</v>
      </c>
      <c r="D8" s="5">
        <f>B8+C8</f>
        <v>30551.82</v>
      </c>
      <c r="E8" s="5">
        <v>25551.82</v>
      </c>
      <c r="F8" s="5">
        <v>25551.82</v>
      </c>
      <c r="G8" s="5">
        <f>D8-E8</f>
        <v>5000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53</v>
      </c>
      <c r="B16" s="15">
        <f t="shared" ref="B16:G16" si="0">SUM(B6+B8+B10+B12+B14)</f>
        <v>6637993.8399999999</v>
      </c>
      <c r="C16" s="15">
        <f t="shared" si="0"/>
        <v>753082.53999999992</v>
      </c>
      <c r="D16" s="15">
        <f t="shared" si="0"/>
        <v>7391076.3799999999</v>
      </c>
      <c r="E16" s="15">
        <f t="shared" si="0"/>
        <v>6918475.6800000006</v>
      </c>
      <c r="F16" s="15">
        <f t="shared" si="0"/>
        <v>6918475.6800000006</v>
      </c>
      <c r="G16" s="15">
        <f t="shared" si="0"/>
        <v>472600.69999999925</v>
      </c>
    </row>
    <row r="18" spans="1:2" x14ac:dyDescent="0.2">
      <c r="A18" s="49" t="s">
        <v>141</v>
      </c>
      <c r="B18" s="49"/>
    </row>
    <row r="19" spans="1:2" x14ac:dyDescent="0.2">
      <c r="A19" s="49" t="s">
        <v>142</v>
      </c>
      <c r="B19" s="49" t="s">
        <v>143</v>
      </c>
    </row>
    <row r="20" spans="1:2" x14ac:dyDescent="0.2">
      <c r="A20" s="49"/>
      <c r="B20" s="49"/>
    </row>
    <row r="21" spans="1:2" x14ac:dyDescent="0.2">
      <c r="A21" s="49" t="s">
        <v>144</v>
      </c>
      <c r="B21" s="49" t="s">
        <v>145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workbookViewId="0">
      <selection activeCell="G57" sqref="A1:G5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137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60</v>
      </c>
      <c r="E3" s="29"/>
      <c r="F3" s="30"/>
      <c r="G3" s="43" t="s">
        <v>59</v>
      </c>
    </row>
    <row r="4" spans="1:7" ht="24.95" customHeight="1" x14ac:dyDescent="0.2">
      <c r="A4" s="27" t="s">
        <v>54</v>
      </c>
      <c r="B4" s="2" t="s">
        <v>55</v>
      </c>
      <c r="C4" s="2" t="s">
        <v>120</v>
      </c>
      <c r="D4" s="2" t="s">
        <v>56</v>
      </c>
      <c r="E4" s="2" t="s">
        <v>57</v>
      </c>
      <c r="F4" s="2" t="s">
        <v>58</v>
      </c>
      <c r="G4" s="44"/>
    </row>
    <row r="5" spans="1:7" x14ac:dyDescent="0.2">
      <c r="A5" s="32"/>
      <c r="B5" s="3">
        <v>1</v>
      </c>
      <c r="C5" s="3">
        <v>2</v>
      </c>
      <c r="D5" s="3" t="s">
        <v>121</v>
      </c>
      <c r="E5" s="3">
        <v>4</v>
      </c>
      <c r="F5" s="3">
        <v>5</v>
      </c>
      <c r="G5" s="3" t="s">
        <v>122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134</v>
      </c>
      <c r="B7" s="5">
        <v>530500</v>
      </c>
      <c r="C7" s="5">
        <v>80562.38</v>
      </c>
      <c r="D7" s="5">
        <f>B7+C7</f>
        <v>611062.38</v>
      </c>
      <c r="E7" s="5">
        <v>596638.81000000006</v>
      </c>
      <c r="F7" s="5">
        <v>596638.81000000006</v>
      </c>
      <c r="G7" s="5">
        <f>D7-E7</f>
        <v>14423.569999999949</v>
      </c>
    </row>
    <row r="8" spans="1:7" x14ac:dyDescent="0.2">
      <c r="A8" s="22" t="s">
        <v>135</v>
      </c>
      <c r="B8" s="5">
        <v>121500</v>
      </c>
      <c r="C8" s="5">
        <v>8297.4</v>
      </c>
      <c r="D8" s="5">
        <f t="shared" ref="D8:D13" si="0">B8+C8</f>
        <v>129797.4</v>
      </c>
      <c r="E8" s="5">
        <v>117455.07</v>
      </c>
      <c r="F8" s="5">
        <v>117455.07</v>
      </c>
      <c r="G8" s="5">
        <f t="shared" ref="G8:G13" si="1">D8-E8</f>
        <v>12342.329999999987</v>
      </c>
    </row>
    <row r="9" spans="1:7" x14ac:dyDescent="0.2">
      <c r="A9" s="22" t="s">
        <v>136</v>
      </c>
      <c r="B9" s="5">
        <v>5985993.8399999999</v>
      </c>
      <c r="C9" s="5">
        <v>664222.76</v>
      </c>
      <c r="D9" s="5">
        <f t="shared" si="0"/>
        <v>6650216.5999999996</v>
      </c>
      <c r="E9" s="5">
        <v>6204381.7999999998</v>
      </c>
      <c r="F9" s="5">
        <v>6204381.7999999998</v>
      </c>
      <c r="G9" s="5">
        <f t="shared" si="1"/>
        <v>445834.79999999981</v>
      </c>
    </row>
    <row r="10" spans="1:7" x14ac:dyDescent="0.2">
      <c r="A10" s="22" t="s">
        <v>50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52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53</v>
      </c>
      <c r="B15" s="16">
        <f t="shared" ref="B15:G15" si="2">SUM(B7:B14)</f>
        <v>6637993.8399999999</v>
      </c>
      <c r="C15" s="16">
        <f t="shared" si="2"/>
        <v>753082.54</v>
      </c>
      <c r="D15" s="16">
        <f t="shared" si="2"/>
        <v>7391076.3799999999</v>
      </c>
      <c r="E15" s="16">
        <f t="shared" si="2"/>
        <v>6918475.6799999997</v>
      </c>
      <c r="F15" s="16">
        <f t="shared" si="2"/>
        <v>6918475.6799999997</v>
      </c>
      <c r="G15" s="16">
        <f t="shared" si="2"/>
        <v>472600.69999999972</v>
      </c>
    </row>
    <row r="18" spans="1:7" ht="45" customHeight="1" x14ac:dyDescent="0.2">
      <c r="A18" s="46" t="s">
        <v>138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60</v>
      </c>
      <c r="E20" s="29"/>
      <c r="F20" s="30"/>
      <c r="G20" s="43" t="s">
        <v>59</v>
      </c>
    </row>
    <row r="21" spans="1:7" ht="22.5" x14ac:dyDescent="0.2">
      <c r="A21" s="27" t="s">
        <v>54</v>
      </c>
      <c r="B21" s="2" t="s">
        <v>55</v>
      </c>
      <c r="C21" s="2" t="s">
        <v>120</v>
      </c>
      <c r="D21" s="2" t="s">
        <v>56</v>
      </c>
      <c r="E21" s="2" t="s">
        <v>57</v>
      </c>
      <c r="F21" s="2" t="s">
        <v>58</v>
      </c>
      <c r="G21" s="44"/>
    </row>
    <row r="22" spans="1:7" x14ac:dyDescent="0.2">
      <c r="A22" s="32"/>
      <c r="B22" s="3">
        <v>1</v>
      </c>
      <c r="C22" s="3">
        <v>2</v>
      </c>
      <c r="D22" s="3" t="s">
        <v>121</v>
      </c>
      <c r="E22" s="3">
        <v>4</v>
      </c>
      <c r="F22" s="3">
        <v>5</v>
      </c>
      <c r="G22" s="3" t="s">
        <v>122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123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53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139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60</v>
      </c>
      <c r="E33" s="29"/>
      <c r="F33" s="30"/>
      <c r="G33" s="43" t="s">
        <v>59</v>
      </c>
    </row>
    <row r="34" spans="1:7" ht="22.5" x14ac:dyDescent="0.2">
      <c r="A34" s="27" t="s">
        <v>54</v>
      </c>
      <c r="B34" s="2" t="s">
        <v>55</v>
      </c>
      <c r="C34" s="2" t="s">
        <v>120</v>
      </c>
      <c r="D34" s="2" t="s">
        <v>56</v>
      </c>
      <c r="E34" s="2" t="s">
        <v>57</v>
      </c>
      <c r="F34" s="2" t="s">
        <v>58</v>
      </c>
      <c r="G34" s="44"/>
    </row>
    <row r="35" spans="1:7" x14ac:dyDescent="0.2">
      <c r="A35" s="32"/>
      <c r="B35" s="3">
        <v>1</v>
      </c>
      <c r="C35" s="3">
        <v>2</v>
      </c>
      <c r="D35" s="3" t="s">
        <v>121</v>
      </c>
      <c r="E35" s="3">
        <v>4</v>
      </c>
      <c r="F35" s="3">
        <v>5</v>
      </c>
      <c r="G35" s="3" t="s">
        <v>122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6637993.8399999999</v>
      </c>
      <c r="C37" s="5">
        <v>753082.54</v>
      </c>
      <c r="D37" s="5">
        <f t="shared" ref="D37:D49" si="6">B37+C37</f>
        <v>7391076.3799999999</v>
      </c>
      <c r="E37" s="5">
        <v>6918475.6799999997</v>
      </c>
      <c r="F37" s="5">
        <v>6918475.6799999997</v>
      </c>
      <c r="G37" s="5">
        <f t="shared" ref="G37:G49" si="7">D37-E37</f>
        <v>472600.70000000019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131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53</v>
      </c>
      <c r="B51" s="16">
        <f t="shared" ref="B51:G51" si="8">SUM(B37:B49)</f>
        <v>6637993.8399999999</v>
      </c>
      <c r="C51" s="16">
        <f t="shared" si="8"/>
        <v>753082.54</v>
      </c>
      <c r="D51" s="16">
        <f t="shared" si="8"/>
        <v>7391076.3799999999</v>
      </c>
      <c r="E51" s="16">
        <f t="shared" si="8"/>
        <v>6918475.6799999997</v>
      </c>
      <c r="F51" s="16">
        <f t="shared" si="8"/>
        <v>6918475.6799999997</v>
      </c>
      <c r="G51" s="16">
        <f t="shared" si="8"/>
        <v>472600.70000000019</v>
      </c>
    </row>
    <row r="53" spans="1:7" x14ac:dyDescent="0.2">
      <c r="A53" s="49" t="s">
        <v>141</v>
      </c>
      <c r="B53" s="49"/>
    </row>
    <row r="54" spans="1:7" x14ac:dyDescent="0.2">
      <c r="A54" s="49" t="s">
        <v>142</v>
      </c>
      <c r="B54" s="49" t="s">
        <v>143</v>
      </c>
    </row>
    <row r="55" spans="1:7" x14ac:dyDescent="0.2">
      <c r="A55" s="49"/>
      <c r="B55" s="49"/>
    </row>
    <row r="56" spans="1:7" x14ac:dyDescent="0.2">
      <c r="A56" s="49" t="s">
        <v>144</v>
      </c>
      <c r="B56" s="49" t="s">
        <v>145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tabSelected="1" workbookViewId="0">
      <selection activeCell="G48" sqref="A1:G4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140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60</v>
      </c>
      <c r="E2" s="29"/>
      <c r="F2" s="30"/>
      <c r="G2" s="43" t="s">
        <v>59</v>
      </c>
    </row>
    <row r="3" spans="1:7" ht="24.95" customHeight="1" x14ac:dyDescent="0.2">
      <c r="A3" s="27" t="s">
        <v>54</v>
      </c>
      <c r="B3" s="2" t="s">
        <v>55</v>
      </c>
      <c r="C3" s="2" t="s">
        <v>120</v>
      </c>
      <c r="D3" s="2" t="s">
        <v>56</v>
      </c>
      <c r="E3" s="2" t="s">
        <v>57</v>
      </c>
      <c r="F3" s="2" t="s">
        <v>58</v>
      </c>
      <c r="G3" s="44"/>
    </row>
    <row r="4" spans="1:7" x14ac:dyDescent="0.2">
      <c r="A4" s="32"/>
      <c r="B4" s="3">
        <v>1</v>
      </c>
      <c r="C4" s="3">
        <v>2</v>
      </c>
      <c r="D4" s="3" t="s">
        <v>121</v>
      </c>
      <c r="E4" s="3">
        <v>4</v>
      </c>
      <c r="F4" s="3">
        <v>5</v>
      </c>
      <c r="G4" s="3" t="s">
        <v>122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0</v>
      </c>
      <c r="C6" s="13">
        <f t="shared" si="0"/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125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6637993.8399999999</v>
      </c>
      <c r="C16" s="13">
        <f t="shared" si="3"/>
        <v>753082.54</v>
      </c>
      <c r="D16" s="13">
        <f t="shared" si="3"/>
        <v>7391076.3799999999</v>
      </c>
      <c r="E16" s="13">
        <f t="shared" si="3"/>
        <v>6918475.6799999997</v>
      </c>
      <c r="F16" s="13">
        <f t="shared" si="3"/>
        <v>6918475.6799999997</v>
      </c>
      <c r="G16" s="13">
        <f t="shared" si="3"/>
        <v>472600.70000000019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6637993.8399999999</v>
      </c>
      <c r="C20" s="5">
        <v>753082.54</v>
      </c>
      <c r="D20" s="5">
        <f t="shared" si="5"/>
        <v>7391076.3799999999</v>
      </c>
      <c r="E20" s="5">
        <v>6918475.6799999997</v>
      </c>
      <c r="F20" s="5">
        <v>6918475.6799999997</v>
      </c>
      <c r="G20" s="5">
        <f t="shared" si="4"/>
        <v>472600.70000000019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53</v>
      </c>
      <c r="B42" s="16">
        <f t="shared" ref="B42:G42" si="12">SUM(B36+B25+B16+B6)</f>
        <v>6637993.8399999999</v>
      </c>
      <c r="C42" s="16">
        <f t="shared" si="12"/>
        <v>753082.54</v>
      </c>
      <c r="D42" s="16">
        <f t="shared" si="12"/>
        <v>7391076.3799999999</v>
      </c>
      <c r="E42" s="16">
        <f t="shared" si="12"/>
        <v>6918475.6799999997</v>
      </c>
      <c r="F42" s="16">
        <f t="shared" si="12"/>
        <v>6918475.6799999997</v>
      </c>
      <c r="G42" s="16">
        <f t="shared" si="12"/>
        <v>472600.70000000019</v>
      </c>
    </row>
    <row r="44" spans="1:7" x14ac:dyDescent="0.2">
      <c r="A44" s="49" t="s">
        <v>141</v>
      </c>
      <c r="B44" s="49"/>
    </row>
    <row r="45" spans="1:7" x14ac:dyDescent="0.2">
      <c r="A45" s="49" t="s">
        <v>142</v>
      </c>
      <c r="B45" s="49" t="s">
        <v>143</v>
      </c>
    </row>
    <row r="46" spans="1:7" x14ac:dyDescent="0.2">
      <c r="A46" s="49"/>
      <c r="B46" s="49"/>
    </row>
    <row r="47" spans="1:7" x14ac:dyDescent="0.2">
      <c r="A47" s="49" t="s">
        <v>144</v>
      </c>
      <c r="B47" s="49" t="s">
        <v>145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2025-01-31T03:25:49Z</cp:lastPrinted>
  <dcterms:created xsi:type="dcterms:W3CDTF">2014-02-10T03:37:14Z</dcterms:created>
  <dcterms:modified xsi:type="dcterms:W3CDTF">2025-01-31T03:25:54Z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