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<sst xmlns="http://schemas.openxmlformats.org/spreadsheetml/2006/main" count="859" uniqueCount="604">
  <si>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</si>
  <si>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</si>
  <si>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</si>
  <si>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</si>
  <si>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</si>
  <si>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</si>
  <si>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</si>
  <si>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</si>
  <si>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</si>
  <si>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</si>
  <si>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</si>
  <si>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</si>
  <si>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</si>
  <si>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</si>
  <si>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</si>
  <si>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</si>
  <si>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</si>
  <si>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</si>
  <si>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</si>
  <si>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</si>
  <si>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</si>
  <si>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</si>
  <si>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</si>
  <si>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</si>
  <si>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</si>
  <si>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</si>
  <si>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</si>
  <si>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</si>
  <si>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</si>
  <si>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</si>
  <si>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</si>
  <si>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</si>
  <si>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</si>
  <si>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</si>
  <si>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</si>
  <si>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</si>
  <si>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</si>
  <si>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</si>
  <si>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</si>
  <si>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</si>
  <si>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</si>
  <si>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</si>
  <si>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</si>
  <si>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</si>
  <si>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</si>
  <si>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</si>
  <si>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</si>
  <si>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</si>
  <si>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</si>
  <si>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</si>
  <si>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</si>
  <si>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</si>
  <si>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</si>
  <si>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</si>
  <si>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</si>
  <si>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</si>
  <si>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</si>
  <si>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</si>
  <si>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</si>
  <si>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</si>
  <si>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</si>
  <si>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</si>
  <si>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</si>
  <si>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</si>
  <si>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</si>
  <si>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</si>
  <si>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</si>
  <si>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</si>
  <si>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</si>
  <si>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</si>
  <si>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</si>
  <si>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</si>
  <si>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</si>
  <si>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</si>
  <si>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</si>
  <si>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</si>
  <si>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</si>
  <si>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</si>
  <si>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</si>
  <si>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</si>
  <si>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</si>
  <si>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</si>
  <si>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</si>
  <si>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</si>
  <si>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</si>
  <si>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</si>
  <si>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</si>
  <si>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</si>
  <si>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</si>
  <si>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</si>
  <si>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</si>
  <si>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</si>
  <si>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</si>
  <si>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</si>
  <si>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</si>
  <si>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</si>
  <si>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</si>
  <si>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</si>
  <si>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</si>
  <si>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</si>
  <si>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</si>
  <si>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</si>
  <si>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</si>
  <si>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</si>
  <si>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</si>
  <si>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</si>
  <si>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</si>
  <si>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</si>
  <si>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</si>
  <si>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</si>
  <si>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</si>
  <si>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</si>
  <si>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</si>
  <si>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</si>
  <si>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</si>
  <si>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</si>
  <si>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</si>
  <si>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</si>
  <si>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</si>
  <si>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</si>
  <si>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</si>
  <si>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</si>
  <si>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</si>
  <si>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</si>
  <si>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</si>
  <si>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</si>
  <si>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</si>
  <si>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</si>
  <si>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</si>
  <si>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</si>
  <si>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</si>
  <si>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</si>
  <si>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</si>
  <si>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</si>
  <si>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</si>
  <si>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</si>
  <si>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</si>
  <si>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</si>
  <si>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</si>
  <si>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</si>
  <si>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</si>
  <si>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</si>
  <si>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</si>
  <si>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</si>
  <si>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</si>
  <si>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</si>
  <si>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</si>
  <si>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</si>
  <si>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</si>
  <si>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</si>
  <si>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</si>
  <si>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</si>
  <si>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</si>
  <si>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</si>
  <si>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</si>
  <si>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</si>
  <si>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</si>
  <si>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</si>
  <si>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</si>
  <si>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</si>
  <si>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</si>
  <si>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</si>
  <si>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</si>
  <si>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</si>
  <si>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</si>
  <si>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</si>
  <si>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</si>
  <si>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</si>
  <si>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</si>
  <si>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</si>
  <si>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</si>
  <si>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</si>
  <si>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</si>
  <si>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</si>
  <si>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</si>
  <si>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</si>
  <si>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</si>
  <si>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</si>
  <si>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</si>
  <si>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</si>
  <si>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</si>
  <si>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</si>
  <si>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</si>
  <si>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</si>
  <si>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</si>
  <si>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</si>
  <si>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</si>
  <si>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</si>
  <si>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</si>
  <si>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</si>
  <si>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</si>
  <si>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</si>
  <si>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</si>
  <si>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</si>
  <si>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</si>
  <si>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</si>
  <si>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</si>
  <si>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</si>
  <si>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</si>
  <si>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</si>
  <si>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</si>
  <si>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</si>
  <si>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</si>
  <si>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</si>
  <si>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</si>
  <si>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</si>
  <si>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</si>
  <si>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</si>
  <si>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</si>
  <si>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</si>
  <si>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</si>
  <si>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</si>
  <si>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</si>
  <si>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</si>
  <si>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</si>
  <si>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</si>
  <si>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</si>
  <si>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</si>
  <si>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</si>
  <si>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</si>
  <si>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</si>
  <si>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</si>
  <si>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</si>
  <si>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</si>
  <si>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</si>
  <si>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</si>
  <si>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</si>
  <si>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</si>
  <si>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</si>
  <si>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</si>
  <si>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</si>
  <si>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</si>
  <si>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</si>
  <si>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</si>
  <si>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</si>
  <si>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</si>
  <si>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</si>
  <si>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</si>
  <si>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</si>
  <si>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</si>
  <si>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</si>
  <si>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</si>
  <si>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</si>
  <si>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</si>
  <si>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</si>
  <si>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</si>
  <si>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</si>
  <si>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</si>
  <si>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</si>
  <si>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</si>
  <si>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</si>
  <si>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</si>
  <si>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</si>
  <si>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</si>
  <si>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</si>
  <si>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</si>
  <si>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</si>
  <si>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</si>
  <si>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</si>
  <si>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</si>
  <si>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</si>
  <si>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</si>
  <si>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</si>
  <si>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</si>
  <si>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</si>
  <si>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</si>
  <si>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</si>
  <si>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</si>
  <si>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</si>
  <si>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</si>
  <si>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</si>
  <si>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</si>
  <si>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</si>
  <si>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</si>
  <si>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</si>
  <si>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</si>
  <si>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</si>
  <si>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</si>
  <si>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</si>
  <si>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</si>
  <si>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</si>
  <si>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</si>
  <si>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</si>
  <si>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</si>
  <si>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</si>
  <si>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</si>
  <si>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</si>
  <si>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</si>
  <si>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</si>
  <si>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</si>
  <si>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</si>
  <si>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</si>
  <si>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</si>
  <si>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</si>
  <si>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</si>
  <si>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</si>
  <si>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</si>
  <si>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</si>
  <si>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</si>
  <si>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</si>
  <si>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</si>
  <si>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</si>
  <si>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</si>
  <si>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</si>
  <si>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</si>
  <si>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</si>
  <si>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</si>
  <si>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</si>
  <si>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</si>
  <si>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</si>
  <si>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</si>
  <si>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</si>
  <si>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</si>
  <si>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</si>
  <si>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</si>
  <si>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</si>
  <si>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</si>
  <si>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</si>
  <si>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</si>
  <si>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</si>
  <si>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</si>
  <si>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</si>
  <si>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</si>
  <si>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</si>
  <si>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</si>
  <si>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</si>
  <si>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</si>
  <si>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</si>
  <si>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</si>
  <si>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</si>
  <si>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</si>
  <si>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</si>
  <si>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</si>
  <si>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</si>
  <si>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</si>
  <si>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</si>
  <si>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</si>
  <si>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</si>
  <si>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</si>
  <si>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</si>
  <si>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</si>
  <si>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</si>
  <si>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</si>
  <si>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</si>
  <si>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</si>
  <si>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</si>
  <si>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</si>
  <si>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</si>
  <si>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</si>
  <si>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</si>
  <si>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</si>
  <si>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</si>
  <si>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</si>
  <si>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</si>
  <si>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</si>
  <si>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</si>
  <si>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</si>
  <si>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</si>
  <si>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</si>
  <si>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</si>
  <si>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</si>
  <si>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</si>
  <si>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</si>
  <si>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</si>
  <si>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</si>
  <si>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</si>
  <si>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</si>
  <si>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</si>
  <si>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</si>
  <si>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</si>
  <si>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</si>
  <si>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</si>
  <si>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</si>
  <si>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</si>
  <si>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</si>
  <si>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</si>
  <si>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</si>
  <si>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</si>
  <si>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</si>
  <si>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</si>
  <si>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</si>
  <si>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</si>
  <si>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</si>
  <si>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</si>
  <si>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</si>
  <si>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</si>
  <si>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</si>
  <si>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</si>
  <si>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</si>
  <si>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</si>
  <si>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</si>
  <si>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</si>
  <si>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</si>
  <si>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</si>
  <si>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</si>
  <si>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</si>
  <si>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</si>
  <si>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</si>
  <si>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</si>
  <si>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</si>
  <si>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</si>
  <si>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</si>
  <si>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</si>
  <si>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</si>
  <si>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</si>
  <si>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</si>
  <si>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</si>
  <si>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</si>
  <si>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</si>
  <si>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</si>
  <si>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</si>
  <si>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</si>
  <si>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</si>
  <si>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</si>
  <si>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</si>
  <si>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</si>
  <si>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</si>
  <si>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</si>
  <si>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</si>
  <si>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</si>
  <si>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</si>
  <si>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</si>
  <si>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</si>
  <si>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</si>
  <si>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</si>
  <si>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</si>
  <si>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</si>
  <si>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</si>
  <si>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</si>
  <si>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</si>
  <si>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</si>
  <si>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</si>
  <si>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</si>
  <si>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</si>
  <si>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</si>
  <si>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</si>
  <si>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</si>
  <si>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</si>
  <si>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</si>
  <si>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</si>
  <si>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</si>
  <si>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</si>
  <si>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</si>
  <si>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</si>
  <si>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</si>
  <si>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</si>
  <si>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</si>
  <si>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</si>
  <si>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</si>
  <si>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</si>
  <si>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</si>
  <si>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</si>
  <si>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</si>
  <si>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</si>
  <si>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</si>
  <si>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</si>
  <si>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</si>
  <si>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</si>
  <si>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</si>
  <si>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</si>
  <si>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</si>
  <si>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</si>
  <si>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</si>
  <si>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</si>
  <si>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</si>
  <si>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</si>
  <si>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</si>
  <si>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</si>
  <si>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</si>
  <si>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</si>
  <si>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</si>
  <si>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</si>
  <si>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</si>
  <si>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</si>
  <si>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</si>
  <si>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</si>
  <si>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</si>
  <si>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</si>
  <si>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</si>
  <si>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</si>
  <si>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</si>
  <si>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</si>
  <si>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</si>
  <si>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</si>
  <si>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</si>
  <si>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</si>
  <si>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</si>
  <si>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</si>
  <si>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</si>
  <si>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</si>
  <si>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</si>
  <si>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</si>
  <si>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</si>
  <si>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</si>
  <si>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</si>
  <si>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</si>
  <si>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</si>
  <si>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</si>
  <si>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</si>
  <si>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</si>
  <si>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</si>
  <si>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</si>
  <si>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</si>
  <si>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</si>
  <si>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</si>
  <si>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</si>
  <si>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</si>
  <si>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</si>
  <si>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</si>
  <si>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</si>
  <si>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</si>
  <si>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</si>
  <si>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</si>
  <si>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</si>
  <si>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</si>
  <si>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</si>
  <si>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</si>
  <si>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</si>
  <si>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</si>
  <si>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</si>
  <si>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</si>
  <si>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</si>
  <si>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</si>
  <si>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</si>
  <si>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</si>
  <si>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</si>
  <si>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</si>
  <si>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</si>
  <si>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</si>
  <si>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</si>
  <si>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</si>
  <si>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</si>
  <si>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</si>
  <si>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</si>
  <si>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</si>
  <si>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</si>
  <si>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</si>
  <si>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</si>
  <si>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</si>
  <si>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</si>
  <si>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</si>
  <si>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</si>
  <si>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</si>
  <si>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</si>
  <si>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</si>
  <si>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</si>
  <si>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</si>
  <si>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</si>
  <si>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</si>
  <si>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</si>
  <si>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</si>
  <si>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</si>
  <si>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</si>
  <si>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</si>
  <si>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</si>
  <si>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</si>
  <si>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</si>
  <si>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</si>
  <si>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</si>
  <si>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</si>
  <si>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</si>
  <si>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</si>
  <si>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</si>
  <si>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</si>
  <si>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</si>
  <si>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</si>
  <si>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</si>
  <si>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</si>
  <si>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</si>
  <si>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</si>
  <si>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</si>
  <si>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</si>
  <si>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</si>
  <si>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</si>
  <si>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</si>
  <si>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</si>
  <si>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</si>
  <si>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</si>
  <si>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</si>
  <si>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</si>
  <si>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</si>
  <si>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</si>
  <si>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</si>
  <si>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</si>
  <si>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</si>
  <si>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</si>
  <si>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</si>
  <si>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</si>
  <si>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</si>
  <si>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</si>
  <si>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</si>
  <si>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</si>
  <si>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</si>
  <si>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</si>
  <si>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</si>
  <si>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</si>
  <si>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</si>
  <si>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</si>
  <si>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</si>
  <si>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</si>
  <si>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</si>
  <si>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Uriangato Gto.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</si>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</sst>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3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601</v>
      </c>
      <c r="B1" s="162"/>
      <c r="C1" s="115" t="s">
        <v>495</v>
      </c>
      <c r="D1" s="116">
        <v>2024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17" t="s">
        <v>501</v>
      </c>
    </row>
    <row r="3" spans="1:4" ht="16.149999999999999" customHeight="1" x14ac:dyDescent="0.2">
      <c r="A3" s="165" t="s">
        <v>602</v>
      </c>
      <c r="B3" s="166"/>
      <c r="C3" s="10" t="s">
        <v>497</v>
      </c>
      <c r="D3" s="118">
        <v>4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601</v>
      </c>
      <c r="B1" s="164"/>
      <c r="C1" s="164"/>
      <c r="D1" s="10" t="s">
        <v>498</v>
      </c>
      <c r="E1" s="19">
        <v>2024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9" t="s">
        <v>501</v>
      </c>
    </row>
    <row r="3" spans="1:5" s="11" customFormat="1" ht="18.95" customHeight="1" x14ac:dyDescent="0.25">
      <c r="A3" s="164" t="s">
        <v>602</v>
      </c>
      <c r="B3" s="164"/>
      <c r="C3" s="164"/>
      <c r="D3" s="10" t="s">
        <v>500</v>
      </c>
      <c r="E3" s="19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350884302.25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61750882.699999996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28458556.890000001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27585911.52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315530.92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557114.44999999995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627827.93000000005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627827.93000000005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23834567.199999999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1831863.79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22002703.41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6399712.6200000001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6399712.6200000001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2430218.0599999996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775105.84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23793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8126.57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1623192.65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289133419.55000001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234084569.53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150750366.34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80993050.939999998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2341152.25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55048850.020000003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55048850.020000003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435559374.88999999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202641166.68999997</v>
      </c>
      <c r="D95" s="124">
        <f>C95/$C$94</f>
        <v>0.46524349691974087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124894121.70999999</v>
      </c>
      <c r="D96" s="124">
        <f t="shared" ref="D96:D159" si="0">C96/$C$94</f>
        <v>0.2867441935821996</v>
      </c>
      <c r="E96" s="42"/>
    </row>
    <row r="97" spans="1:5" x14ac:dyDescent="0.2">
      <c r="A97" s="44">
        <v>5111</v>
      </c>
      <c r="B97" s="42" t="s">
        <v>280</v>
      </c>
      <c r="C97" s="45">
        <v>92719388.810000002</v>
      </c>
      <c r="D97" s="46">
        <f t="shared" si="0"/>
        <v>0.21287428110901338</v>
      </c>
      <c r="E97" s="42"/>
    </row>
    <row r="98" spans="1:5" x14ac:dyDescent="0.2">
      <c r="A98" s="44">
        <v>5112</v>
      </c>
      <c r="B98" s="42" t="s">
        <v>281</v>
      </c>
      <c r="C98" s="45">
        <v>44293.58</v>
      </c>
      <c r="D98" s="46">
        <f t="shared" si="0"/>
        <v>1.0169355213898517E-4</v>
      </c>
      <c r="E98" s="42"/>
    </row>
    <row r="99" spans="1:5" x14ac:dyDescent="0.2">
      <c r="A99" s="44">
        <v>5113</v>
      </c>
      <c r="B99" s="42" t="s">
        <v>282</v>
      </c>
      <c r="C99" s="45">
        <v>18175347.960000001</v>
      </c>
      <c r="D99" s="46">
        <f t="shared" si="0"/>
        <v>4.1728749299886299E-2</v>
      </c>
      <c r="E99" s="42"/>
    </row>
    <row r="100" spans="1:5" x14ac:dyDescent="0.2">
      <c r="A100" s="44">
        <v>5114</v>
      </c>
      <c r="B100" s="42" t="s">
        <v>283</v>
      </c>
      <c r="C100" s="45">
        <v>589500</v>
      </c>
      <c r="D100" s="46">
        <f t="shared" si="0"/>
        <v>1.3534320094680031E-3</v>
      </c>
      <c r="E100" s="42"/>
    </row>
    <row r="101" spans="1:5" x14ac:dyDescent="0.2">
      <c r="A101" s="44">
        <v>5115</v>
      </c>
      <c r="B101" s="42" t="s">
        <v>284</v>
      </c>
      <c r="C101" s="45">
        <v>13365591.359999999</v>
      </c>
      <c r="D101" s="46">
        <f t="shared" si="0"/>
        <v>3.0686037611692928E-2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23902557.439999998</v>
      </c>
      <c r="D103" s="124">
        <f t="shared" si="0"/>
        <v>5.4877839435866951E-2</v>
      </c>
      <c r="E103" s="42"/>
    </row>
    <row r="104" spans="1:5" x14ac:dyDescent="0.2">
      <c r="A104" s="44">
        <v>5121</v>
      </c>
      <c r="B104" s="42" t="s">
        <v>287</v>
      </c>
      <c r="C104" s="45">
        <v>1278351.6100000001</v>
      </c>
      <c r="D104" s="46">
        <f t="shared" si="0"/>
        <v>2.9349652049685451E-3</v>
      </c>
      <c r="E104" s="42"/>
    </row>
    <row r="105" spans="1:5" x14ac:dyDescent="0.2">
      <c r="A105" s="44">
        <v>5122</v>
      </c>
      <c r="B105" s="42" t="s">
        <v>288</v>
      </c>
      <c r="C105" s="45">
        <v>423239.97</v>
      </c>
      <c r="D105" s="46">
        <f t="shared" si="0"/>
        <v>9.7171590005814645E-4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4656656.9400000004</v>
      </c>
      <c r="D107" s="46">
        <f t="shared" si="0"/>
        <v>1.0691210449037019E-2</v>
      </c>
      <c r="E107" s="42"/>
    </row>
    <row r="108" spans="1:5" x14ac:dyDescent="0.2">
      <c r="A108" s="44">
        <v>5125</v>
      </c>
      <c r="B108" s="42" t="s">
        <v>291</v>
      </c>
      <c r="C108" s="45">
        <v>3421509.89</v>
      </c>
      <c r="D108" s="46">
        <f t="shared" si="0"/>
        <v>7.8554385171117E-3</v>
      </c>
      <c r="E108" s="42"/>
    </row>
    <row r="109" spans="1:5" x14ac:dyDescent="0.2">
      <c r="A109" s="44">
        <v>5126</v>
      </c>
      <c r="B109" s="42" t="s">
        <v>292</v>
      </c>
      <c r="C109" s="45">
        <v>10307904.789999999</v>
      </c>
      <c r="D109" s="46">
        <f t="shared" si="0"/>
        <v>2.3665900412781261E-2</v>
      </c>
      <c r="E109" s="42"/>
    </row>
    <row r="110" spans="1:5" x14ac:dyDescent="0.2">
      <c r="A110" s="44">
        <v>5127</v>
      </c>
      <c r="B110" s="42" t="s">
        <v>293</v>
      </c>
      <c r="C110" s="45">
        <v>1365973.5</v>
      </c>
      <c r="D110" s="46">
        <f t="shared" si="0"/>
        <v>3.1361361475573221E-3</v>
      </c>
      <c r="E110" s="42"/>
    </row>
    <row r="111" spans="1:5" x14ac:dyDescent="0.2">
      <c r="A111" s="44">
        <v>5128</v>
      </c>
      <c r="B111" s="42" t="s">
        <v>294</v>
      </c>
      <c r="C111" s="45">
        <v>118465.68</v>
      </c>
      <c r="D111" s="46">
        <f t="shared" si="0"/>
        <v>2.7198514560711353E-4</v>
      </c>
      <c r="E111" s="42"/>
    </row>
    <row r="112" spans="1:5" x14ac:dyDescent="0.2">
      <c r="A112" s="44">
        <v>5129</v>
      </c>
      <c r="B112" s="42" t="s">
        <v>295</v>
      </c>
      <c r="C112" s="45">
        <v>2330455.06</v>
      </c>
      <c r="D112" s="46">
        <f t="shared" si="0"/>
        <v>5.3504876587458453E-3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53844487.539999999</v>
      </c>
      <c r="D113" s="124">
        <f t="shared" si="0"/>
        <v>0.1236214639016744</v>
      </c>
      <c r="E113" s="42"/>
    </row>
    <row r="114" spans="1:5" x14ac:dyDescent="0.2">
      <c r="A114" s="44">
        <v>5131</v>
      </c>
      <c r="B114" s="42" t="s">
        <v>297</v>
      </c>
      <c r="C114" s="45">
        <v>11910760.310000001</v>
      </c>
      <c r="D114" s="46">
        <f t="shared" si="0"/>
        <v>2.7345893571933906E-2</v>
      </c>
      <c r="E114" s="42"/>
    </row>
    <row r="115" spans="1:5" x14ac:dyDescent="0.2">
      <c r="A115" s="44">
        <v>5132</v>
      </c>
      <c r="B115" s="42" t="s">
        <v>298</v>
      </c>
      <c r="C115" s="45">
        <v>718607.26</v>
      </c>
      <c r="D115" s="46">
        <f t="shared" si="0"/>
        <v>1.6498491398135638E-3</v>
      </c>
      <c r="E115" s="42"/>
    </row>
    <row r="116" spans="1:5" x14ac:dyDescent="0.2">
      <c r="A116" s="44">
        <v>5133</v>
      </c>
      <c r="B116" s="42" t="s">
        <v>299</v>
      </c>
      <c r="C116" s="45">
        <v>2960753.06</v>
      </c>
      <c r="D116" s="46">
        <f t="shared" si="0"/>
        <v>6.797587724400915E-3</v>
      </c>
      <c r="E116" s="42"/>
    </row>
    <row r="117" spans="1:5" x14ac:dyDescent="0.2">
      <c r="A117" s="44">
        <v>5134</v>
      </c>
      <c r="B117" s="42" t="s">
        <v>300</v>
      </c>
      <c r="C117" s="45">
        <v>1701710.04</v>
      </c>
      <c r="D117" s="46">
        <f t="shared" si="0"/>
        <v>3.9069530771315966E-3</v>
      </c>
      <c r="E117" s="42"/>
    </row>
    <row r="118" spans="1:5" x14ac:dyDescent="0.2">
      <c r="A118" s="44">
        <v>5135</v>
      </c>
      <c r="B118" s="42" t="s">
        <v>301</v>
      </c>
      <c r="C118" s="45">
        <v>4846157.01</v>
      </c>
      <c r="D118" s="46">
        <f t="shared" si="0"/>
        <v>1.1126283325261662E-2</v>
      </c>
      <c r="E118" s="42"/>
    </row>
    <row r="119" spans="1:5" x14ac:dyDescent="0.2">
      <c r="A119" s="44">
        <v>5136</v>
      </c>
      <c r="B119" s="42" t="s">
        <v>302</v>
      </c>
      <c r="C119" s="45">
        <v>1128888</v>
      </c>
      <c r="D119" s="46">
        <f t="shared" si="0"/>
        <v>2.5918119665891692E-3</v>
      </c>
      <c r="E119" s="42"/>
    </row>
    <row r="120" spans="1:5" x14ac:dyDescent="0.2">
      <c r="A120" s="44">
        <v>5137</v>
      </c>
      <c r="B120" s="42" t="s">
        <v>303</v>
      </c>
      <c r="C120" s="45">
        <v>404817.73</v>
      </c>
      <c r="D120" s="46">
        <f t="shared" si="0"/>
        <v>9.2942031175941562E-4</v>
      </c>
      <c r="E120" s="42"/>
    </row>
    <row r="121" spans="1:5" x14ac:dyDescent="0.2">
      <c r="A121" s="44">
        <v>5138</v>
      </c>
      <c r="B121" s="42" t="s">
        <v>304</v>
      </c>
      <c r="C121" s="45">
        <v>25554743.780000001</v>
      </c>
      <c r="D121" s="46">
        <f t="shared" si="0"/>
        <v>5.8671091137583301E-2</v>
      </c>
      <c r="E121" s="42"/>
    </row>
    <row r="122" spans="1:5" x14ac:dyDescent="0.2">
      <c r="A122" s="44">
        <v>5139</v>
      </c>
      <c r="B122" s="42" t="s">
        <v>305</v>
      </c>
      <c r="C122" s="45">
        <v>4618050.3499999996</v>
      </c>
      <c r="D122" s="46">
        <f t="shared" si="0"/>
        <v>1.0602573647200873E-2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62686787.949999996</v>
      </c>
      <c r="D123" s="124">
        <f t="shared" si="0"/>
        <v>0.14392248580536574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19986659.719999999</v>
      </c>
      <c r="D124" s="124">
        <f t="shared" si="0"/>
        <v>4.5887336772506865E-2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19986659.719999999</v>
      </c>
      <c r="D126" s="46">
        <f t="shared" si="0"/>
        <v>4.5887336772506865E-2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863266.84</v>
      </c>
      <c r="D130" s="124">
        <f t="shared" si="0"/>
        <v>1.981972814195578E-3</v>
      </c>
      <c r="E130" s="42"/>
    </row>
    <row r="131" spans="1:5" x14ac:dyDescent="0.2">
      <c r="A131" s="44">
        <v>5231</v>
      </c>
      <c r="B131" s="42" t="s">
        <v>313</v>
      </c>
      <c r="C131" s="45">
        <v>863266.84</v>
      </c>
      <c r="D131" s="46">
        <f t="shared" si="0"/>
        <v>1.981972814195578E-3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37072148.259999998</v>
      </c>
      <c r="D133" s="124">
        <f t="shared" si="0"/>
        <v>8.5113879753736271E-2</v>
      </c>
      <c r="E133" s="42"/>
    </row>
    <row r="134" spans="1:5" x14ac:dyDescent="0.2">
      <c r="A134" s="44">
        <v>5241</v>
      </c>
      <c r="B134" s="42" t="s">
        <v>315</v>
      </c>
      <c r="C134" s="45">
        <v>32895841.75</v>
      </c>
      <c r="D134" s="46">
        <f t="shared" si="0"/>
        <v>7.55255050090652E-2</v>
      </c>
      <c r="E134" s="42"/>
    </row>
    <row r="135" spans="1:5" x14ac:dyDescent="0.2">
      <c r="A135" s="44">
        <v>5242</v>
      </c>
      <c r="B135" s="42" t="s">
        <v>316</v>
      </c>
      <c r="C135" s="45">
        <v>2087070.82</v>
      </c>
      <c r="D135" s="46">
        <f t="shared" si="0"/>
        <v>4.7917022117296574E-3</v>
      </c>
      <c r="E135" s="42"/>
    </row>
    <row r="136" spans="1:5" x14ac:dyDescent="0.2">
      <c r="A136" s="44">
        <v>5243</v>
      </c>
      <c r="B136" s="42" t="s">
        <v>317</v>
      </c>
      <c r="C136" s="45">
        <v>1293287.68</v>
      </c>
      <c r="D136" s="46">
        <f t="shared" si="0"/>
        <v>2.9692569017177469E-3</v>
      </c>
      <c r="E136" s="42"/>
    </row>
    <row r="137" spans="1:5" x14ac:dyDescent="0.2">
      <c r="A137" s="44">
        <v>5244</v>
      </c>
      <c r="B137" s="42" t="s">
        <v>318</v>
      </c>
      <c r="C137" s="45">
        <v>795948.01</v>
      </c>
      <c r="D137" s="46">
        <f t="shared" si="0"/>
        <v>1.8274156312236781E-3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4764713.13</v>
      </c>
      <c r="D138" s="124">
        <f t="shared" si="0"/>
        <v>1.0939296464927022E-2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4764713.13</v>
      </c>
      <c r="D140" s="46">
        <f t="shared" si="0"/>
        <v>1.0939296464927022E-2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4188473.96</v>
      </c>
      <c r="D156" s="124">
        <f t="shared" si="0"/>
        <v>9.616309971649202E-3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4188473.96</v>
      </c>
      <c r="D163" s="124">
        <f t="shared" si="1"/>
        <v>9.616309971649202E-3</v>
      </c>
      <c r="E163" s="42"/>
    </row>
    <row r="164" spans="1:5" x14ac:dyDescent="0.2">
      <c r="A164" s="44">
        <v>5331</v>
      </c>
      <c r="B164" s="42" t="s">
        <v>341</v>
      </c>
      <c r="C164" s="45">
        <v>3960243.5</v>
      </c>
      <c r="D164" s="46">
        <f t="shared" si="1"/>
        <v>9.0923160613869351E-3</v>
      </c>
      <c r="E164" s="42"/>
    </row>
    <row r="165" spans="1:5" x14ac:dyDescent="0.2">
      <c r="A165" s="44">
        <v>5332</v>
      </c>
      <c r="B165" s="42" t="s">
        <v>342</v>
      </c>
      <c r="C165" s="45">
        <v>228230.46</v>
      </c>
      <c r="D165" s="46">
        <f t="shared" si="1"/>
        <v>5.2399391026226752E-4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5317848.71</v>
      </c>
      <c r="D181" s="124">
        <f t="shared" si="1"/>
        <v>1.2209239466704205E-2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5317848.71</v>
      </c>
      <c r="D182" s="124">
        <f t="shared" si="1"/>
        <v>1.2209239466704205E-2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2359265.87</v>
      </c>
      <c r="D185" s="46">
        <f t="shared" si="1"/>
        <v>5.4166343465706143E-3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2855962.21</v>
      </c>
      <c r="D187" s="46">
        <f t="shared" si="1"/>
        <v>6.5569985968532305E-3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52038.07</v>
      </c>
      <c r="D189" s="46">
        <f t="shared" si="1"/>
        <v>1.1947411306011299E-4</v>
      </c>
      <c r="E189" s="42"/>
    </row>
    <row r="190" spans="1:5" x14ac:dyDescent="0.2">
      <c r="A190" s="44">
        <v>5518</v>
      </c>
      <c r="B190" s="42" t="s">
        <v>41</v>
      </c>
      <c r="C190" s="45">
        <v>50582.559999999998</v>
      </c>
      <c r="D190" s="46">
        <f t="shared" si="1"/>
        <v>1.1613241022024738E-4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160725097.58000001</v>
      </c>
      <c r="D210" s="124">
        <f t="shared" si="1"/>
        <v>0.36900846783653996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160725097.58000001</v>
      </c>
      <c r="D211" s="124">
        <f t="shared" si="1"/>
        <v>0.36900846783653996</v>
      </c>
      <c r="E211" s="42"/>
    </row>
    <row r="212" spans="1:5" x14ac:dyDescent="0.2">
      <c r="A212" s="44">
        <v>5611</v>
      </c>
      <c r="B212" s="42" t="s">
        <v>383</v>
      </c>
      <c r="C212" s="45">
        <v>160725097.58000001</v>
      </c>
      <c r="D212" s="46">
        <f t="shared" si="1"/>
        <v>0.36900846783653996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601</v>
      </c>
      <c r="B1" s="171"/>
      <c r="C1" s="171"/>
      <c r="D1" s="171"/>
      <c r="E1" s="171"/>
      <c r="F1" s="171"/>
      <c r="G1" s="10" t="s">
        <v>498</v>
      </c>
      <c r="H1" s="19">
        <v>2024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9" t="s">
        <v>501</v>
      </c>
    </row>
    <row r="3" spans="1:8" s="11" customFormat="1" ht="18.95" customHeight="1" x14ac:dyDescent="0.25">
      <c r="A3" s="170" t="s">
        <v>602</v>
      </c>
      <c r="B3" s="171"/>
      <c r="C3" s="171"/>
      <c r="D3" s="171"/>
      <c r="E3" s="171"/>
      <c r="F3" s="171"/>
      <c r="G3" s="10" t="s">
        <v>500</v>
      </c>
      <c r="H3" s="19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35593917.390000001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121</v>
      </c>
      <c r="C15" s="18">
        <v>279591.56</v>
      </c>
      <c r="D15" s="18">
        <v>541982.42000000004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6511.2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18100</v>
      </c>
      <c r="D20" s="18">
        <v>18100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-5500</v>
      </c>
      <c r="D21" s="18">
        <v>-5500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317599.09000000003</v>
      </c>
      <c r="D23" s="18">
        <v>317599.09000000003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5779310.7999999998</v>
      </c>
      <c r="D27" s="18">
        <v>5779310.7999999998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135</v>
      </c>
      <c r="G31" s="15" t="s">
        <v>94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561</v>
      </c>
      <c r="G55" s="15" t="s">
        <v>562</v>
      </c>
      <c r="H55" s="15" t="s">
        <v>99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155786968.36000001</v>
      </c>
      <c r="D56" s="18">
        <f>SUM(D57:D63)</f>
        <v>4718531.74</v>
      </c>
      <c r="E56" s="18">
        <f>SUM(E57:E63)</f>
        <v>-32822690.120000001</v>
      </c>
    </row>
    <row r="57" spans="1:10" x14ac:dyDescent="0.2">
      <c r="A57" s="16">
        <v>1231</v>
      </c>
      <c r="B57" s="14" t="s">
        <v>150</v>
      </c>
      <c r="C57" s="18">
        <v>88826379.439999998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49377576.340000004</v>
      </c>
      <c r="D59" s="18">
        <v>2359265.87</v>
      </c>
      <c r="E59" s="18">
        <v>-16411345.060000001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17583012.579999998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2359265.87</v>
      </c>
      <c r="E63" s="18">
        <v>-16411345.060000001</v>
      </c>
    </row>
    <row r="64" spans="1:10" x14ac:dyDescent="0.2">
      <c r="A64" s="16">
        <v>1240</v>
      </c>
      <c r="B64" s="14" t="s">
        <v>157</v>
      </c>
      <c r="C64" s="18">
        <f>SUM(C65:C72)</f>
        <v>59972233.539999999</v>
      </c>
      <c r="D64" s="18">
        <f t="shared" ref="D64:E64" si="0">SUM(D65:D72)</f>
        <v>2855962.21</v>
      </c>
      <c r="E64" s="18">
        <f t="shared" si="0"/>
        <v>48578984.810000002</v>
      </c>
    </row>
    <row r="65" spans="1:9" x14ac:dyDescent="0.2">
      <c r="A65" s="16">
        <v>1241</v>
      </c>
      <c r="B65" s="14" t="s">
        <v>158</v>
      </c>
      <c r="C65" s="18">
        <v>8619021.2599999998</v>
      </c>
      <c r="D65" s="18">
        <v>661369.53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2178392.3199999998</v>
      </c>
      <c r="D66" s="18">
        <v>197265.98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860968.1</v>
      </c>
      <c r="D67" s="18">
        <v>149629.78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33197111.329999998</v>
      </c>
      <c r="D68" s="18">
        <v>1203183.45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660327.9</v>
      </c>
      <c r="D69" s="18">
        <v>66032.84</v>
      </c>
      <c r="E69" s="18">
        <v>48578984.810000002</v>
      </c>
    </row>
    <row r="70" spans="1:9" x14ac:dyDescent="0.2">
      <c r="A70" s="16">
        <v>1246</v>
      </c>
      <c r="B70" s="14" t="s">
        <v>163</v>
      </c>
      <c r="C70" s="18">
        <v>14456412.630000001</v>
      </c>
      <c r="D70" s="18">
        <v>578480.63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166</v>
      </c>
      <c r="F75" s="15" t="s">
        <v>564</v>
      </c>
      <c r="G75" s="15" t="s">
        <v>148</v>
      </c>
      <c r="H75" s="15" t="s">
        <v>99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5640189.4600000009</v>
      </c>
      <c r="D76" s="18">
        <f>SUM(D77:D81)</f>
        <v>52038.07</v>
      </c>
      <c r="E76" s="18">
        <f>SUM(E77:E81)</f>
        <v>5602627.1800000006</v>
      </c>
    </row>
    <row r="77" spans="1:9" x14ac:dyDescent="0.2">
      <c r="A77" s="16">
        <v>1251</v>
      </c>
      <c r="B77" s="14" t="s">
        <v>168</v>
      </c>
      <c r="C77" s="18">
        <v>5390367.7300000004</v>
      </c>
      <c r="D77" s="18">
        <v>38502.83</v>
      </c>
      <c r="E77" s="18">
        <v>5355493.45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249821.73</v>
      </c>
      <c r="D80" s="18">
        <v>13535.24</v>
      </c>
      <c r="E80" s="18">
        <v>247133.73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745601.53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745601.53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11954349.479999999</v>
      </c>
      <c r="D110" s="18">
        <f>SUM(D111:D119)</f>
        <v>11954349.479999999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110.18</v>
      </c>
      <c r="D111" s="18">
        <f>C111</f>
        <v>110.18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9908437.3599999994</v>
      </c>
      <c r="D112" s="18">
        <f t="shared" ref="D112:D119" si="1">C112</f>
        <v>9908437.3599999994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169100.7</v>
      </c>
      <c r="D115" s="18">
        <f t="shared" si="1"/>
        <v>169100.7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1284069.55</v>
      </c>
      <c r="D117" s="18">
        <f t="shared" si="1"/>
        <v>1284069.55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592631.68999999994</v>
      </c>
      <c r="D119" s="18">
        <f t="shared" si="1"/>
        <v>592631.68999999994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-3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-3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601</v>
      </c>
      <c r="B1" s="172"/>
      <c r="C1" s="172"/>
      <c r="D1" s="21" t="s">
        <v>498</v>
      </c>
      <c r="E1" s="22">
        <v>2024</v>
      </c>
    </row>
    <row r="2" spans="1:5" ht="18.95" customHeight="1" x14ac:dyDescent="0.2">
      <c r="A2" s="172" t="s">
        <v>504</v>
      </c>
      <c r="B2" s="172"/>
      <c r="C2" s="172"/>
      <c r="D2" s="21" t="s">
        <v>499</v>
      </c>
      <c r="E2" s="22" t="s">
        <v>501</v>
      </c>
    </row>
    <row r="3" spans="1:5" ht="18.95" customHeight="1" x14ac:dyDescent="0.2">
      <c r="A3" s="172" t="s">
        <v>602</v>
      </c>
      <c r="B3" s="172"/>
      <c r="C3" s="172"/>
      <c r="D3" s="21" t="s">
        <v>500</v>
      </c>
      <c r="E3" s="22">
        <v>4</v>
      </c>
    </row>
    <row r="4" spans="1:5" ht="18.95" customHeight="1" x14ac:dyDescent="0.2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253</v>
      </c>
      <c r="C9" s="28">
        <v>82188557.620000005</v>
      </c>
    </row>
    <row r="10" spans="1:5" x14ac:dyDescent="0.2">
      <c r="A10" s="27">
        <v>3120</v>
      </c>
      <c r="B10" s="23" t="s">
        <v>384</v>
      </c>
      <c r="C10" s="28">
        <v>14722910.57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-84675072.640000001</v>
      </c>
    </row>
    <row r="16" spans="1:5" x14ac:dyDescent="0.2">
      <c r="A16" s="27">
        <v>3220</v>
      </c>
      <c r="B16" s="23" t="s">
        <v>388</v>
      </c>
      <c r="C16" s="28">
        <v>177086005.53999999</v>
      </c>
    </row>
    <row r="17" spans="1:3" x14ac:dyDescent="0.2">
      <c r="A17" s="27">
        <v>3230</v>
      </c>
      <c r="B17" s="23" t="s">
        <v>389</v>
      </c>
      <c r="C17" s="28">
        <f>SUM(C18:C21)</f>
        <v>-1011000</v>
      </c>
    </row>
    <row r="18" spans="1:3" x14ac:dyDescent="0.2">
      <c r="A18" s="27">
        <v>3231</v>
      </c>
      <c r="B18" s="23" t="s">
        <v>390</v>
      </c>
      <c r="C18" s="28">
        <v>-1011000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37"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601</v>
      </c>
      <c r="B1" s="172"/>
      <c r="C1" s="172"/>
      <c r="D1" s="21" t="s">
        <v>498</v>
      </c>
      <c r="E1" s="22">
        <v>2024</v>
      </c>
    </row>
    <row r="2" spans="1:5" s="29" customFormat="1" ht="18.95" customHeight="1" x14ac:dyDescent="0.25">
      <c r="A2" s="172" t="s">
        <v>505</v>
      </c>
      <c r="B2" s="172"/>
      <c r="C2" s="172"/>
      <c r="D2" s="21" t="s">
        <v>499</v>
      </c>
      <c r="E2" s="22" t="s">
        <v>501</v>
      </c>
    </row>
    <row r="3" spans="1:5" s="29" customFormat="1" ht="18.95" customHeight="1" x14ac:dyDescent="0.25">
      <c r="A3" s="172" t="s">
        <v>602</v>
      </c>
      <c r="B3" s="172"/>
      <c r="C3" s="172"/>
      <c r="D3" s="21" t="s">
        <v>500</v>
      </c>
      <c r="E3" s="22">
        <v>4</v>
      </c>
    </row>
    <row r="4" spans="1:5" s="29" customFormat="1" ht="18.95" customHeight="1" x14ac:dyDescent="0.25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6724181.6900000004</v>
      </c>
      <c r="D10" s="28">
        <v>10277987.050000001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35593917.390000001</v>
      </c>
      <c r="D12" s="28">
        <v>85238109.519999996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42318099.079999998</v>
      </c>
      <c r="D16" s="84">
        <f>SUM(D9:D15)</f>
        <v>95516096.569999993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173709562.06</v>
      </c>
      <c r="D21" s="84">
        <f>SUM(D22:D28)</f>
        <v>68977752.540000007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173709562.06</v>
      </c>
      <c r="D26" s="28">
        <v>68977752.540000007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4563817.12</v>
      </c>
      <c r="D29" s="84">
        <f>SUM(D30:D37)</f>
        <v>2228790.4</v>
      </c>
    </row>
    <row r="30" spans="1:4" x14ac:dyDescent="0.2">
      <c r="A30" s="27">
        <v>1241</v>
      </c>
      <c r="B30" s="23" t="s">
        <v>158</v>
      </c>
      <c r="C30" s="28">
        <v>370297.16</v>
      </c>
      <c r="D30" s="28">
        <v>537034.65</v>
      </c>
    </row>
    <row r="31" spans="1:4" x14ac:dyDescent="0.2">
      <c r="A31" s="27">
        <v>1242</v>
      </c>
      <c r="B31" s="23" t="s">
        <v>159</v>
      </c>
      <c r="C31" s="28">
        <v>10200</v>
      </c>
      <c r="D31" s="28">
        <v>18400</v>
      </c>
    </row>
    <row r="32" spans="1:4" x14ac:dyDescent="0.2">
      <c r="A32" s="27">
        <v>1243</v>
      </c>
      <c r="B32" s="23" t="s">
        <v>160</v>
      </c>
      <c r="C32" s="28">
        <v>16000</v>
      </c>
      <c r="D32" s="28">
        <v>81934.8</v>
      </c>
    </row>
    <row r="33" spans="1:5" x14ac:dyDescent="0.2">
      <c r="A33" s="27">
        <v>1244</v>
      </c>
      <c r="B33" s="23" t="s">
        <v>161</v>
      </c>
      <c r="C33" s="28">
        <v>3799000</v>
      </c>
      <c r="D33" s="28">
        <v>1487733.95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368319.96</v>
      </c>
      <c r="D35" s="28">
        <v>103687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178273379.18000001</v>
      </c>
      <c r="D44" s="84">
        <f>D21+D29+D38</f>
        <v>71206542.940000013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-84675072.640000001</v>
      </c>
      <c r="D48" s="84">
        <v>65957196.979999997</v>
      </c>
      <c r="E48" s="156"/>
    </row>
    <row r="49" spans="1:4" x14ac:dyDescent="0.2">
      <c r="A49" s="27"/>
      <c r="B49" s="85" t="s">
        <v>510</v>
      </c>
      <c r="C49" s="84">
        <f>C54+C66+C94+C97+C50</f>
        <v>176233997.36000001</v>
      </c>
      <c r="D49" s="84">
        <f>D54+D66+D94+D97+D50</f>
        <v>59381977.960000001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5317848.71</v>
      </c>
      <c r="D66" s="84">
        <f>D67+D76+D79+D85</f>
        <v>4625857.2399999993</v>
      </c>
    </row>
    <row r="67" spans="1:4" x14ac:dyDescent="0.2">
      <c r="A67" s="27">
        <v>5510</v>
      </c>
      <c r="B67" s="23" t="s">
        <v>358</v>
      </c>
      <c r="C67" s="28">
        <f>SUM(C68:C75)</f>
        <v>5317848.71</v>
      </c>
      <c r="D67" s="28">
        <f>SUM(D68:D75)</f>
        <v>4625857.2399999993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2359265.87</v>
      </c>
      <c r="D70" s="28">
        <v>2236718.0099999998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2855962.21</v>
      </c>
      <c r="D72" s="28">
        <v>2100644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52038.07</v>
      </c>
      <c r="D74" s="28">
        <v>54471.06</v>
      </c>
    </row>
    <row r="75" spans="1:4" x14ac:dyDescent="0.2">
      <c r="A75" s="27">
        <v>5518</v>
      </c>
      <c r="B75" s="23" t="s">
        <v>41</v>
      </c>
      <c r="C75" s="28">
        <v>50582.559999999998</v>
      </c>
      <c r="D75" s="28">
        <v>234024.17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160725097.58000001</v>
      </c>
      <c r="D94" s="84">
        <f>D95</f>
        <v>48786364.850000001</v>
      </c>
    </row>
    <row r="95" spans="1:4" x14ac:dyDescent="0.2">
      <c r="A95" s="27">
        <v>5610</v>
      </c>
      <c r="B95" s="23" t="s">
        <v>382</v>
      </c>
      <c r="C95" s="28">
        <f>C96</f>
        <v>160725097.58000001</v>
      </c>
      <c r="D95" s="28">
        <f>D96</f>
        <v>48786364.850000001</v>
      </c>
    </row>
    <row r="96" spans="1:4" x14ac:dyDescent="0.2">
      <c r="A96" s="27">
        <v>5611</v>
      </c>
      <c r="B96" s="23" t="s">
        <v>383</v>
      </c>
      <c r="C96" s="28">
        <v>160725097.58000001</v>
      </c>
      <c r="D96" s="28">
        <v>48786364.850000001</v>
      </c>
    </row>
    <row r="97" spans="1:4" x14ac:dyDescent="0.2">
      <c r="A97" s="34">
        <v>2110</v>
      </c>
      <c r="B97" s="88" t="s">
        <v>522</v>
      </c>
      <c r="C97" s="84">
        <f>SUM(C98:C102)</f>
        <v>10191051.07</v>
      </c>
      <c r="D97" s="84">
        <f>SUM(D98:D102)</f>
        <v>5969755.8699999992</v>
      </c>
    </row>
    <row r="98" spans="1:4" x14ac:dyDescent="0.2">
      <c r="A98" s="27">
        <v>2111</v>
      </c>
      <c r="B98" s="23" t="s">
        <v>523</v>
      </c>
      <c r="C98" s="28">
        <v>105084.74</v>
      </c>
      <c r="D98" s="28">
        <v>14092.99</v>
      </c>
    </row>
    <row r="99" spans="1:4" x14ac:dyDescent="0.2">
      <c r="A99" s="27">
        <v>2112</v>
      </c>
      <c r="B99" s="23" t="s">
        <v>524</v>
      </c>
      <c r="C99" s="28">
        <v>25242.39</v>
      </c>
      <c r="D99" s="28">
        <v>16956.810000000001</v>
      </c>
    </row>
    <row r="100" spans="1:4" x14ac:dyDescent="0.2">
      <c r="A100" s="27">
        <v>2112</v>
      </c>
      <c r="B100" s="23" t="s">
        <v>525</v>
      </c>
      <c r="C100" s="28">
        <v>10047723.939999999</v>
      </c>
      <c r="D100" s="28">
        <v>5924549.8499999996</v>
      </c>
    </row>
    <row r="101" spans="1:4" x14ac:dyDescent="0.2">
      <c r="A101" s="27">
        <v>2115</v>
      </c>
      <c r="B101" s="23" t="s">
        <v>526</v>
      </c>
      <c r="C101" s="28">
        <v>13000</v>
      </c>
      <c r="D101" s="28">
        <v>14156.22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24663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24663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7799.5</v>
      </c>
      <c r="D136" s="28">
        <v>0.17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538.52</v>
      </c>
      <c r="D138" s="28">
        <v>-0.02</v>
      </c>
    </row>
    <row r="139" spans="1:4" x14ac:dyDescent="0.2">
      <c r="A139" s="27">
        <v>1124</v>
      </c>
      <c r="B139" s="89" t="s">
        <v>533</v>
      </c>
      <c r="C139" s="90">
        <v>14670.11</v>
      </c>
      <c r="D139" s="28">
        <v>-0.01</v>
      </c>
    </row>
    <row r="140" spans="1:4" x14ac:dyDescent="0.2">
      <c r="A140" s="27">
        <v>1124</v>
      </c>
      <c r="B140" s="89" t="s">
        <v>534</v>
      </c>
      <c r="C140" s="28">
        <v>28.98</v>
      </c>
      <c r="D140" s="28">
        <v>-0.04</v>
      </c>
    </row>
    <row r="141" spans="1:4" x14ac:dyDescent="0.2">
      <c r="A141" s="27">
        <v>1124</v>
      </c>
      <c r="B141" s="89" t="s">
        <v>535</v>
      </c>
      <c r="C141" s="28">
        <v>1625.89</v>
      </c>
      <c r="D141" s="28">
        <v>-0.1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91534261.720000014</v>
      </c>
      <c r="D145" s="84">
        <f>D48+D49+D103-D109-D112</f>
        <v>125339174.94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F12" sqref="F12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601</v>
      </c>
      <c r="B1" s="174"/>
      <c r="C1" s="175"/>
    </row>
    <row r="2" spans="1:3" s="30" customFormat="1" ht="18" customHeight="1" x14ac:dyDescent="0.25">
      <c r="A2" s="176" t="s">
        <v>506</v>
      </c>
      <c r="B2" s="177"/>
      <c r="C2" s="178"/>
    </row>
    <row r="3" spans="1:3" s="30" customFormat="1" ht="18" customHeight="1" x14ac:dyDescent="0.25">
      <c r="A3" s="176" t="s">
        <v>602</v>
      </c>
      <c r="B3" s="177"/>
      <c r="C3" s="178"/>
    </row>
    <row r="4" spans="1:3" s="32" customFormat="1" ht="18" customHeight="1" x14ac:dyDescent="0.2">
      <c r="A4" s="179" t="s">
        <v>507</v>
      </c>
      <c r="B4" s="180"/>
      <c r="C4" s="181"/>
    </row>
    <row r="5" spans="1:3" s="32" customFormat="1" ht="18" customHeight="1" x14ac:dyDescent="0.2">
      <c r="A5" s="182" t="s">
        <v>406</v>
      </c>
      <c r="B5" s="183"/>
      <c r="C5" s="147">
        <v>2024</v>
      </c>
    </row>
    <row r="6" spans="1:3" x14ac:dyDescent="0.2">
      <c r="A6" s="47" t="s">
        <v>435</v>
      </c>
      <c r="B6" s="47"/>
      <c r="C6" s="92">
        <v>350884302.25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350884302.25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14" sqref="B14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115</v>
      </c>
      <c r="B1" s="185"/>
      <c r="C1" s="186"/>
    </row>
    <row r="2" spans="1:3" s="33" customFormat="1" ht="18.95" customHeight="1" x14ac:dyDescent="0.25">
      <c r="A2" s="187" t="s">
        <v>508</v>
      </c>
      <c r="B2" s="188"/>
      <c r="C2" s="189"/>
    </row>
    <row r="3" spans="1:3" s="33" customFormat="1" ht="18.95" customHeight="1" x14ac:dyDescent="0.25">
      <c r="A3" s="187" t="s">
        <v>602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47">
        <v>2024</v>
      </c>
    </row>
    <row r="6" spans="1:3" x14ac:dyDescent="0.2">
      <c r="A6" s="72" t="s">
        <v>448</v>
      </c>
      <c r="B6" s="47"/>
      <c r="C6" s="96">
        <v>447789807.77999997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178273379.18000001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370297.16</v>
      </c>
    </row>
    <row r="12" spans="1:3" x14ac:dyDescent="0.2">
      <c r="A12" s="78">
        <v>2.4</v>
      </c>
      <c r="B12" s="65" t="s">
        <v>159</v>
      </c>
      <c r="C12" s="97">
        <v>10200</v>
      </c>
    </row>
    <row r="13" spans="1:3" x14ac:dyDescent="0.2">
      <c r="A13" s="78">
        <v>2.5</v>
      </c>
      <c r="B13" s="65" t="s">
        <v>160</v>
      </c>
      <c r="C13" s="97">
        <v>16000</v>
      </c>
    </row>
    <row r="14" spans="1:3" x14ac:dyDescent="0.2">
      <c r="A14" s="78">
        <v>2.6</v>
      </c>
      <c r="B14" s="65" t="s">
        <v>161</v>
      </c>
      <c r="C14" s="97">
        <v>3799000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368319.96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173709562.06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166042946.29000002</v>
      </c>
    </row>
    <row r="32" spans="1:3" x14ac:dyDescent="0.2">
      <c r="A32" s="78" t="s">
        <v>470</v>
      </c>
      <c r="B32" s="65" t="s">
        <v>358</v>
      </c>
      <c r="C32" s="97">
        <v>5317848.71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160725097.58000001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435559374.88999999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6" workbookViewId="0">
      <selection activeCell="B49" sqref="B49:C49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601</v>
      </c>
      <c r="B1" s="193"/>
      <c r="C1" s="193"/>
      <c r="D1" s="193"/>
      <c r="E1" s="193"/>
      <c r="F1" s="193"/>
      <c r="G1" s="21" t="s">
        <v>498</v>
      </c>
      <c r="H1" s="22">
        <v>2024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1" t="s">
        <v>499</v>
      </c>
      <c r="H2" s="22" t="s">
        <v>501</v>
      </c>
    </row>
    <row r="3" spans="1:10" ht="18.95" customHeight="1" x14ac:dyDescent="0.2">
      <c r="A3" s="194" t="s">
        <v>602</v>
      </c>
      <c r="B3" s="195"/>
      <c r="C3" s="195"/>
      <c r="D3" s="195"/>
      <c r="E3" s="195"/>
      <c r="F3" s="195"/>
      <c r="G3" s="21" t="s">
        <v>500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406</v>
      </c>
      <c r="C8" s="26" t="s">
        <v>109</v>
      </c>
      <c r="D8" s="26" t="s">
        <v>407</v>
      </c>
      <c r="E8" s="26" t="s">
        <v>408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40" t="s">
        <v>603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553</v>
      </c>
      <c r="C39" s="192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554</v>
      </c>
      <c r="C48" s="192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600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2019-02-13T21:19:08Z</cp:lastPrinted>
  <dcterms:created xsi:type="dcterms:W3CDTF">2012-12-11T20:36:24Z</dcterms:created>
  <dcterms:modified xsi:type="dcterms:W3CDTF">2025-01-30T18:51:32Z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