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CUARTO TRIMESTRE\"/>
    </mc:Choice>
  </mc:AlternateContent>
  <xr:revisionPtr revIDLastSave="0" documentId="13_ncr:1_{73283479-1A75-4880-9ED0-8270526841B1}" xr6:coauthVersionLast="47" xr6:coauthVersionMax="47" xr10:uidLastSave="{00000000-0000-0000-0000-000000000000}"/>
  <bookViews>
    <workbookView xWindow="-120" yWindow="-120" windowWidth="24240" windowHeight="1314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<sst xmlns="http://schemas.openxmlformats.org/spreadsheetml/2006/main" count="202" uniqueCount="142">
  <si>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</si>
  <si>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</si>
  <si>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</si>
  <si>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</si>
  <si>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</si>
  <si>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</si>
  <si>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</si>
  <si>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</si>
  <si>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</si>
  <si>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</si>
  <si>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</si>
  <si>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</si>
  <si>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</si>
  <si>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</si>
  <si>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</si>
  <si>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</si>
  <si>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</si>
  <si>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</si>
  <si>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</si>
  <si>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</si>
  <si>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</si>
  <si>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</si>
  <si>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</si>
  <si>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</si>
  <si>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</si>
  <si>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</si>
  <si>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</si>
  <si>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</si>
  <si>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</si>
  <si>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</si>
  <si>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</si>
  <si>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</si>
  <si>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</si>
  <si>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</si>
  <si>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</si>
  <si>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</si>
  <si>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</si>
  <si>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</si>
  <si>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</si>
  <si>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</si>
  <si>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</si>
  <si>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</si>
  <si>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</si>
  <si>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</si>
  <si>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</si>
  <si>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</si>
  <si>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</si>
  <si>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</si>
  <si>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</si>
  <si>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</si>
  <si>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</si>
  <si>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</si>
  <si>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</si>
  <si>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</si>
  <si>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</si>
  <si>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</si>
  <si>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</si>
  <si>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</si>
  <si>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</si>
  <si>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</si>
  <si>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</si>
  <si>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</si>
  <si>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</si>
  <si>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</si>
  <si>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</si>
  <si>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</si>
  <si>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</si>
  <si>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</si>
  <si>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</si>
  <si>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</si>
  <si>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</si>
  <si>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</si>
  <si>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</si>
  <si>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</si>
  <si>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</si>
  <si>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</si>
  <si>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</si>
  <si>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</si>
  <si>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</si>
  <si>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</si>
  <si>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</si>
  <si>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</si>
  <si>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</si>
  <si>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</si>
  <si>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</si>
  <si>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</si>
  <si>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</si>
  <si>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</si>
  <si>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</si>
  <si>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</si>
  <si>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</si>
  <si>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</si>
  <si>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</si>
  <si>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</si>
  <si>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</si>
  <si>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</si>
  <si>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</si>
  <si>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</si>
  <si>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</si>
  <si>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</si>
  <si>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</si>
  <si>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</si>
  <si>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</si>
  <si>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</si>
  <si>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</si>
  <si>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</si>
  <si>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</si>
  <si>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</si>
  <si>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</si>
  <si>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</si>
  <si>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</si>
  <si>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</si>
  <si>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</si>
  <si>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</si>
  <si>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</si>
  <si>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</si>
  <si>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</si>
  <si>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</si>
  <si>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</si>
  <si>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</si>
  <si>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</si>
  <si>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</si>
  <si>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</si>
  <si>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</si>
  <si>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</si>
  <si>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</si>
  <si>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</si>
  <si>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</si>
  <si>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</si>
  <si>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</si>
  <si>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</si>
  <si>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</si>
  <si>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Casa de la Cultura de Uriangato
Estado Analítico del Ejercicio del Presupuesto de Egresos
Clasificación por Objeto del Gasto (Capítulo y Concepto)
Del 1 de Enero al 31 de Diciembre de 2024</t>
  </si>
  <si>
    <t>Casa de la Cultura de Uriangato
Estado Analítico del Ejercicio del Presupuesto de Egresos
Clasificación Económica (por Tipo de Gasto)
Del 1 de Enero al 31 de Diciembre de 2024</t>
  </si>
  <si>
    <t>31120M41C010000 DEPARTAMENTO DE ADMINIST</t>
  </si>
  <si>
    <t>31120M41C020000 COORDINACION DE DIFUSION</t>
  </si>
  <si>
    <t>31120M41C030000 COORDINACION DE FORMACIO</t>
  </si>
  <si>
    <t>31120M41C040000 COORDINACION DE BIBLIOTE</t>
  </si>
  <si>
    <t>Casa de la Cultura de Uriangato
Estado Analítico del Ejercicio del Presupuesto de Egresos
Clasificación Administrativa
Del 1 de Enero al 31 de Diciembre de 2024</t>
  </si>
  <si>
    <t>Casa de la Cultura de Uriangato
Estado Analítico del Ejercicio del Presupuesto de Egresos
Clasificación Administrativa (Poderes)
Del 1 de Enero al 31 de Diciembre de 2024</t>
  </si>
  <si>
    <t>Casa de la Cultura de Uriangato
Estado Analítico del Ejercicio del Presupuesto de Egresos
Clasificación Administrativa (Sector Paraestatal)
Del 1 de Enero al 31 de Diciembre de 2024</t>
  </si>
  <si>
    <t>Casa de la Cultura de Uriangato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</si>
</sst>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topLeftCell="A7" workbookViewId="0">
      <selection activeCell="G23" sqref="G2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1" t="s">
        <v>132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59</v>
      </c>
      <c r="E2" s="29"/>
      <c r="F2" s="30"/>
      <c r="G2" s="43" t="s">
        <v>58</v>
      </c>
    </row>
    <row r="3" spans="1:8" ht="24.95" customHeight="1" x14ac:dyDescent="0.2">
      <c r="A3" s="27" t="s">
        <v>53</v>
      </c>
      <c r="B3" s="2" t="s">
        <v>54</v>
      </c>
      <c r="C3" s="2" t="s">
        <v>119</v>
      </c>
      <c r="D3" s="2" t="s">
        <v>55</v>
      </c>
      <c r="E3" s="2" t="s">
        <v>56</v>
      </c>
      <c r="F3" s="2" t="s">
        <v>57</v>
      </c>
      <c r="G3" s="44"/>
    </row>
    <row r="4" spans="1:8" x14ac:dyDescent="0.2">
      <c r="A4" s="32"/>
      <c r="B4" s="3">
        <v>1</v>
      </c>
      <c r="C4" s="3">
        <v>2</v>
      </c>
      <c r="D4" s="3" t="s">
        <v>120</v>
      </c>
      <c r="E4" s="3">
        <v>4</v>
      </c>
      <c r="F4" s="3">
        <v>5</v>
      </c>
      <c r="G4" s="3" t="s">
        <v>121</v>
      </c>
    </row>
    <row r="5" spans="1:8" x14ac:dyDescent="0.2">
      <c r="A5" s="17" t="s">
        <v>60</v>
      </c>
      <c r="B5" s="12">
        <f>SUM(B6:B12)</f>
        <v>3122499.1</v>
      </c>
      <c r="C5" s="12">
        <f>SUM(C6:C12)</f>
        <v>90182.51</v>
      </c>
      <c r="D5" s="12">
        <f>B5+C5</f>
        <v>3212681.61</v>
      </c>
      <c r="E5" s="12">
        <f>SUM(E6:E12)</f>
        <v>3176759.5</v>
      </c>
      <c r="F5" s="12">
        <f>SUM(F6:F12)</f>
        <v>3176759.5</v>
      </c>
      <c r="G5" s="12">
        <f>D5-E5</f>
        <v>35922.10999999987</v>
      </c>
    </row>
    <row r="6" spans="1:8" x14ac:dyDescent="0.2">
      <c r="A6" s="19" t="s">
        <v>64</v>
      </c>
      <c r="B6" s="5">
        <v>2357472.2400000002</v>
      </c>
      <c r="C6" s="5">
        <v>0</v>
      </c>
      <c r="D6" s="5">
        <f t="shared" ref="D6:D69" si="0">B6+C6</f>
        <v>2357472.2400000002</v>
      </c>
      <c r="E6" s="5">
        <v>2342272.7599999998</v>
      </c>
      <c r="F6" s="5">
        <v>2342272.7599999998</v>
      </c>
      <c r="G6" s="5">
        <f t="shared" ref="G6:G69" si="1">D6-E6</f>
        <v>15199.480000000447</v>
      </c>
      <c r="H6" s="9">
        <v>1100</v>
      </c>
    </row>
    <row r="7" spans="1:8" x14ac:dyDescent="0.2">
      <c r="A7" s="19" t="s">
        <v>65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9">
        <v>1200</v>
      </c>
    </row>
    <row r="8" spans="1:8" x14ac:dyDescent="0.2">
      <c r="A8" s="19" t="s">
        <v>66</v>
      </c>
      <c r="B8" s="5">
        <v>576223.02</v>
      </c>
      <c r="C8" s="5">
        <v>90182.51</v>
      </c>
      <c r="D8" s="5">
        <f t="shared" si="0"/>
        <v>666405.53</v>
      </c>
      <c r="E8" s="5">
        <v>647015.39</v>
      </c>
      <c r="F8" s="5">
        <v>647015.39</v>
      </c>
      <c r="G8" s="5">
        <f t="shared" si="1"/>
        <v>19390.140000000014</v>
      </c>
      <c r="H8" s="9">
        <v>1300</v>
      </c>
    </row>
    <row r="9" spans="1:8" x14ac:dyDescent="0.2">
      <c r="A9" s="19" t="s">
        <v>33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9">
        <v>1400</v>
      </c>
    </row>
    <row r="10" spans="1:8" x14ac:dyDescent="0.2">
      <c r="A10" s="19" t="s">
        <v>67</v>
      </c>
      <c r="B10" s="5">
        <v>188803.84</v>
      </c>
      <c r="C10" s="5">
        <v>0</v>
      </c>
      <c r="D10" s="5">
        <f t="shared" si="0"/>
        <v>188803.84</v>
      </c>
      <c r="E10" s="5">
        <v>187471.35</v>
      </c>
      <c r="F10" s="5">
        <v>187471.35</v>
      </c>
      <c r="G10" s="5">
        <f t="shared" si="1"/>
        <v>1332.4899999999907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68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126</v>
      </c>
      <c r="B13" s="13">
        <f>SUM(B14:B22)</f>
        <v>427000</v>
      </c>
      <c r="C13" s="13">
        <f>SUM(C14:C22)</f>
        <v>85462.890000000014</v>
      </c>
      <c r="D13" s="13">
        <f t="shared" si="0"/>
        <v>512462.89</v>
      </c>
      <c r="E13" s="13">
        <f>SUM(E14:E22)</f>
        <v>495496.19000000006</v>
      </c>
      <c r="F13" s="13">
        <f>SUM(F14:F22)</f>
        <v>495496.19000000006</v>
      </c>
      <c r="G13" s="13">
        <f t="shared" si="1"/>
        <v>16966.699999999953</v>
      </c>
      <c r="H13" s="18">
        <v>0</v>
      </c>
    </row>
    <row r="14" spans="1:8" x14ac:dyDescent="0.2">
      <c r="A14" s="19" t="s">
        <v>69</v>
      </c>
      <c r="B14" s="5">
        <v>130000</v>
      </c>
      <c r="C14" s="5">
        <v>-4686.13</v>
      </c>
      <c r="D14" s="5">
        <f t="shared" si="0"/>
        <v>125313.87</v>
      </c>
      <c r="E14" s="5">
        <v>123356.74</v>
      </c>
      <c r="F14" s="5">
        <v>123356.74</v>
      </c>
      <c r="G14" s="5">
        <f t="shared" si="1"/>
        <v>1957.1299999999901</v>
      </c>
      <c r="H14" s="9">
        <v>2100</v>
      </c>
    </row>
    <row r="15" spans="1:8" x14ac:dyDescent="0.2">
      <c r="A15" s="19" t="s">
        <v>70</v>
      </c>
      <c r="B15" s="5">
        <v>94000</v>
      </c>
      <c r="C15" s="5">
        <v>46023.58</v>
      </c>
      <c r="D15" s="5">
        <f t="shared" si="0"/>
        <v>140023.58000000002</v>
      </c>
      <c r="E15" s="5">
        <v>135508.54</v>
      </c>
      <c r="F15" s="5">
        <v>135508.54</v>
      </c>
      <c r="G15" s="5">
        <f t="shared" si="1"/>
        <v>4515.0400000000081</v>
      </c>
      <c r="H15" s="9">
        <v>2200</v>
      </c>
    </row>
    <row r="16" spans="1:8" x14ac:dyDescent="0.2">
      <c r="A16" s="19" t="s">
        <v>71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72</v>
      </c>
      <c r="B17" s="5">
        <v>15000</v>
      </c>
      <c r="C17" s="5">
        <v>5414.18</v>
      </c>
      <c r="D17" s="5">
        <f t="shared" si="0"/>
        <v>20414.18</v>
      </c>
      <c r="E17" s="5">
        <v>19139</v>
      </c>
      <c r="F17" s="5">
        <v>19139</v>
      </c>
      <c r="G17" s="5">
        <f t="shared" si="1"/>
        <v>1275.1800000000003</v>
      </c>
      <c r="H17" s="9">
        <v>2400</v>
      </c>
    </row>
    <row r="18" spans="1:8" x14ac:dyDescent="0.2">
      <c r="A18" s="19" t="s">
        <v>73</v>
      </c>
      <c r="B18" s="5">
        <v>50000</v>
      </c>
      <c r="C18" s="5">
        <v>-21306.42</v>
      </c>
      <c r="D18" s="5">
        <f t="shared" si="0"/>
        <v>28693.58</v>
      </c>
      <c r="E18" s="5">
        <v>28340.78</v>
      </c>
      <c r="F18" s="5">
        <v>28340.78</v>
      </c>
      <c r="G18" s="5">
        <f t="shared" si="1"/>
        <v>352.80000000000291</v>
      </c>
      <c r="H18" s="9">
        <v>2500</v>
      </c>
    </row>
    <row r="19" spans="1:8" x14ac:dyDescent="0.2">
      <c r="A19" s="19" t="s">
        <v>74</v>
      </c>
      <c r="B19" s="5">
        <v>75000</v>
      </c>
      <c r="C19" s="5">
        <v>-3459.12</v>
      </c>
      <c r="D19" s="5">
        <f t="shared" si="0"/>
        <v>71540.88</v>
      </c>
      <c r="E19" s="5">
        <v>71540.77</v>
      </c>
      <c r="F19" s="5">
        <v>71540.77</v>
      </c>
      <c r="G19" s="5">
        <f t="shared" si="1"/>
        <v>0.11000000000058208</v>
      </c>
      <c r="H19" s="9">
        <v>2600</v>
      </c>
    </row>
    <row r="20" spans="1:8" x14ac:dyDescent="0.2">
      <c r="A20" s="19" t="s">
        <v>75</v>
      </c>
      <c r="B20" s="5">
        <v>38000</v>
      </c>
      <c r="C20" s="5">
        <v>-2413</v>
      </c>
      <c r="D20" s="5">
        <f t="shared" si="0"/>
        <v>35587</v>
      </c>
      <c r="E20" s="5">
        <v>33587</v>
      </c>
      <c r="F20" s="5">
        <v>33587</v>
      </c>
      <c r="G20" s="5">
        <f t="shared" si="1"/>
        <v>2000</v>
      </c>
      <c r="H20" s="9">
        <v>2700</v>
      </c>
    </row>
    <row r="21" spans="1:8" x14ac:dyDescent="0.2">
      <c r="A21" s="19" t="s">
        <v>76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77</v>
      </c>
      <c r="B22" s="5">
        <v>25000</v>
      </c>
      <c r="C22" s="5">
        <v>65889.8</v>
      </c>
      <c r="D22" s="5">
        <f t="shared" si="0"/>
        <v>90889.8</v>
      </c>
      <c r="E22" s="5">
        <v>84023.360000000001</v>
      </c>
      <c r="F22" s="5">
        <v>84023.360000000001</v>
      </c>
      <c r="G22" s="5">
        <f t="shared" si="1"/>
        <v>6866.4400000000023</v>
      </c>
      <c r="H22" s="9">
        <v>2900</v>
      </c>
    </row>
    <row r="23" spans="1:8" x14ac:dyDescent="0.2">
      <c r="A23" s="17" t="s">
        <v>61</v>
      </c>
      <c r="B23" s="13">
        <f>SUM(B24:B32)</f>
        <v>927638.45</v>
      </c>
      <c r="C23" s="13">
        <f>SUM(C24:C32)</f>
        <v>854093.08000000007</v>
      </c>
      <c r="D23" s="13">
        <f t="shared" si="0"/>
        <v>1781731.53</v>
      </c>
      <c r="E23" s="13">
        <f>SUM(E24:E32)</f>
        <v>1736012.6400000001</v>
      </c>
      <c r="F23" s="13">
        <f>SUM(F24:F32)</f>
        <v>1736012.6400000001</v>
      </c>
      <c r="G23" s="13">
        <f t="shared" si="1"/>
        <v>45718.889999999898</v>
      </c>
      <c r="H23" s="18">
        <v>0</v>
      </c>
    </row>
    <row r="24" spans="1:8" x14ac:dyDescent="0.2">
      <c r="A24" s="19" t="s">
        <v>78</v>
      </c>
      <c r="B24" s="5">
        <v>64000</v>
      </c>
      <c r="C24" s="5">
        <v>2494.7399999999998</v>
      </c>
      <c r="D24" s="5">
        <f t="shared" si="0"/>
        <v>66494.740000000005</v>
      </c>
      <c r="E24" s="5">
        <v>60313.13</v>
      </c>
      <c r="F24" s="5">
        <v>60313.13</v>
      </c>
      <c r="G24" s="5">
        <f t="shared" si="1"/>
        <v>6181.6100000000079</v>
      </c>
      <c r="H24" s="9">
        <v>3100</v>
      </c>
    </row>
    <row r="25" spans="1:8" x14ac:dyDescent="0.2">
      <c r="A25" s="19" t="s">
        <v>79</v>
      </c>
      <c r="B25" s="5">
        <v>111000</v>
      </c>
      <c r="C25" s="5">
        <v>130000</v>
      </c>
      <c r="D25" s="5">
        <f t="shared" si="0"/>
        <v>241000</v>
      </c>
      <c r="E25" s="5">
        <v>237932.3</v>
      </c>
      <c r="F25" s="5">
        <v>237932.3</v>
      </c>
      <c r="G25" s="5">
        <f t="shared" si="1"/>
        <v>3067.7000000000116</v>
      </c>
      <c r="H25" s="9">
        <v>3200</v>
      </c>
    </row>
    <row r="26" spans="1:8" x14ac:dyDescent="0.2">
      <c r="A26" s="19" t="s">
        <v>80</v>
      </c>
      <c r="B26" s="5">
        <v>399887.45</v>
      </c>
      <c r="C26" s="5">
        <v>441925.53</v>
      </c>
      <c r="D26" s="5">
        <f t="shared" si="0"/>
        <v>841812.98</v>
      </c>
      <c r="E26" s="5">
        <v>829204.42</v>
      </c>
      <c r="F26" s="5">
        <v>829204.42</v>
      </c>
      <c r="G26" s="5">
        <f t="shared" si="1"/>
        <v>12608.559999999939</v>
      </c>
      <c r="H26" s="9">
        <v>3300</v>
      </c>
    </row>
    <row r="27" spans="1:8" x14ac:dyDescent="0.2">
      <c r="A27" s="19" t="s">
        <v>81</v>
      </c>
      <c r="B27" s="5">
        <v>45000</v>
      </c>
      <c r="C27" s="5">
        <v>617.16999999999996</v>
      </c>
      <c r="D27" s="5">
        <f t="shared" si="0"/>
        <v>45617.17</v>
      </c>
      <c r="E27" s="5">
        <v>36135.89</v>
      </c>
      <c r="F27" s="5">
        <v>36135.89</v>
      </c>
      <c r="G27" s="5">
        <f t="shared" si="1"/>
        <v>9481.2799999999988</v>
      </c>
      <c r="H27" s="9">
        <v>3400</v>
      </c>
    </row>
    <row r="28" spans="1:8" x14ac:dyDescent="0.2">
      <c r="A28" s="19" t="s">
        <v>82</v>
      </c>
      <c r="B28" s="5">
        <v>45000</v>
      </c>
      <c r="C28" s="5">
        <v>27969.599999999999</v>
      </c>
      <c r="D28" s="5">
        <f t="shared" si="0"/>
        <v>72969.600000000006</v>
      </c>
      <c r="E28" s="5">
        <v>72011.58</v>
      </c>
      <c r="F28" s="5">
        <v>72011.58</v>
      </c>
      <c r="G28" s="5">
        <f t="shared" si="1"/>
        <v>958.02000000000407</v>
      </c>
      <c r="H28" s="9">
        <v>3500</v>
      </c>
    </row>
    <row r="29" spans="1:8" x14ac:dyDescent="0.2">
      <c r="A29" s="19" t="s">
        <v>83</v>
      </c>
      <c r="B29" s="5">
        <v>44000</v>
      </c>
      <c r="C29" s="5">
        <v>18094.8</v>
      </c>
      <c r="D29" s="5">
        <f t="shared" si="0"/>
        <v>62094.8</v>
      </c>
      <c r="E29" s="5">
        <v>62094.8</v>
      </c>
      <c r="F29" s="5">
        <v>62094.8</v>
      </c>
      <c r="G29" s="5">
        <f t="shared" si="1"/>
        <v>0</v>
      </c>
      <c r="H29" s="9">
        <v>3600</v>
      </c>
    </row>
    <row r="30" spans="1:8" x14ac:dyDescent="0.2">
      <c r="A30" s="19" t="s">
        <v>84</v>
      </c>
      <c r="B30" s="5">
        <v>63000</v>
      </c>
      <c r="C30" s="5">
        <v>66747.34</v>
      </c>
      <c r="D30" s="5">
        <f t="shared" si="0"/>
        <v>129747.34</v>
      </c>
      <c r="E30" s="5">
        <v>118214.62</v>
      </c>
      <c r="F30" s="5">
        <v>118214.62</v>
      </c>
      <c r="G30" s="5">
        <f t="shared" si="1"/>
        <v>11532.720000000001</v>
      </c>
      <c r="H30" s="9">
        <v>3700</v>
      </c>
    </row>
    <row r="31" spans="1:8" x14ac:dyDescent="0.2">
      <c r="A31" s="19" t="s">
        <v>85</v>
      </c>
      <c r="B31" s="5">
        <v>66651</v>
      </c>
      <c r="C31" s="5">
        <v>131271.9</v>
      </c>
      <c r="D31" s="5">
        <f t="shared" si="0"/>
        <v>197922.9</v>
      </c>
      <c r="E31" s="5">
        <v>196033.9</v>
      </c>
      <c r="F31" s="5">
        <v>196033.9</v>
      </c>
      <c r="G31" s="5">
        <f t="shared" si="1"/>
        <v>1889</v>
      </c>
      <c r="H31" s="9">
        <v>3800</v>
      </c>
    </row>
    <row r="32" spans="1:8" x14ac:dyDescent="0.2">
      <c r="A32" s="19" t="s">
        <v>18</v>
      </c>
      <c r="B32" s="5">
        <v>89100</v>
      </c>
      <c r="C32" s="5">
        <v>34972</v>
      </c>
      <c r="D32" s="5">
        <f t="shared" si="0"/>
        <v>124072</v>
      </c>
      <c r="E32" s="5">
        <v>124072</v>
      </c>
      <c r="F32" s="5">
        <v>124072</v>
      </c>
      <c r="G32" s="5">
        <f t="shared" si="1"/>
        <v>0</v>
      </c>
      <c r="H32" s="9">
        <v>3900</v>
      </c>
    </row>
    <row r="33" spans="1:8" x14ac:dyDescent="0.2">
      <c r="A33" s="17" t="s">
        <v>127</v>
      </c>
      <c r="B33" s="13">
        <f>SUM(B34:B42)</f>
        <v>52600</v>
      </c>
      <c r="C33" s="13">
        <f>SUM(C34:C42)</f>
        <v>15500</v>
      </c>
      <c r="D33" s="13">
        <f t="shared" si="0"/>
        <v>68100</v>
      </c>
      <c r="E33" s="13">
        <f>SUM(E34:E42)</f>
        <v>68100</v>
      </c>
      <c r="F33" s="13">
        <f>SUM(F34:F42)</f>
        <v>68100</v>
      </c>
      <c r="G33" s="13">
        <f t="shared" si="1"/>
        <v>0</v>
      </c>
      <c r="H33" s="18">
        <v>0</v>
      </c>
    </row>
    <row r="34" spans="1:8" x14ac:dyDescent="0.2">
      <c r="A34" s="19" t="s">
        <v>86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87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88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89</v>
      </c>
      <c r="B37" s="5">
        <v>52600</v>
      </c>
      <c r="C37" s="5">
        <v>15500</v>
      </c>
      <c r="D37" s="5">
        <f t="shared" si="0"/>
        <v>68100</v>
      </c>
      <c r="E37" s="5">
        <v>68100</v>
      </c>
      <c r="F37" s="5">
        <v>68100</v>
      </c>
      <c r="G37" s="5">
        <f t="shared" si="1"/>
        <v>0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90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91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92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128</v>
      </c>
      <c r="B43" s="13">
        <f>SUM(B44:B52)</f>
        <v>0</v>
      </c>
      <c r="C43" s="13">
        <f>SUM(C44:C52)</f>
        <v>20000</v>
      </c>
      <c r="D43" s="13">
        <f t="shared" si="0"/>
        <v>20000</v>
      </c>
      <c r="E43" s="13">
        <f>SUM(E44:E52)</f>
        <v>19842.96</v>
      </c>
      <c r="F43" s="13">
        <f>SUM(F44:F52)</f>
        <v>19842.96</v>
      </c>
      <c r="G43" s="13">
        <f t="shared" si="1"/>
        <v>157.04000000000087</v>
      </c>
      <c r="H43" s="18">
        <v>0</v>
      </c>
    </row>
    <row r="44" spans="1:8" x14ac:dyDescent="0.2">
      <c r="A44" s="4" t="s">
        <v>93</v>
      </c>
      <c r="B44" s="5">
        <v>0</v>
      </c>
      <c r="C44" s="5">
        <v>20000</v>
      </c>
      <c r="D44" s="5">
        <f t="shared" si="0"/>
        <v>20000</v>
      </c>
      <c r="E44" s="5">
        <v>19842.96</v>
      </c>
      <c r="F44" s="5">
        <v>19842.96</v>
      </c>
      <c r="G44" s="5">
        <f t="shared" si="1"/>
        <v>157.04000000000087</v>
      </c>
      <c r="H44" s="9">
        <v>5100</v>
      </c>
    </row>
    <row r="45" spans="1:8" x14ac:dyDescent="0.2">
      <c r="A45" s="19" t="s">
        <v>94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95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96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97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98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19" t="s">
        <v>99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100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101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62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102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103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104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129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105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106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107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108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109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110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111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130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63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112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113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114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115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116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117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118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52</v>
      </c>
      <c r="B77" s="15">
        <f t="shared" ref="B77:G77" si="4">SUM(B5+B13+B23+B33+B43+B53+B57+B65+B69)</f>
        <v>4529737.55</v>
      </c>
      <c r="C77" s="15">
        <f t="shared" si="4"/>
        <v>1065238.48</v>
      </c>
      <c r="D77" s="15">
        <f t="shared" si="4"/>
        <v>5594976.0300000003</v>
      </c>
      <c r="E77" s="15">
        <f t="shared" si="4"/>
        <v>5496211.29</v>
      </c>
      <c r="F77" s="15">
        <f t="shared" si="4"/>
        <v>5496211.29</v>
      </c>
      <c r="G77" s="15">
        <f t="shared" si="4"/>
        <v>98764.739999999729</v>
      </c>
    </row>
    <row r="79" spans="1:8" x14ac:dyDescent="0.2">
      <c r="A79" s="1" t="s">
        <v>122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activeCell="A8" sqref="A8:XFD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133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59</v>
      </c>
      <c r="E2" s="29"/>
      <c r="F2" s="30"/>
      <c r="G2" s="43" t="s">
        <v>58</v>
      </c>
    </row>
    <row r="3" spans="1:7" ht="24.95" customHeight="1" x14ac:dyDescent="0.2">
      <c r="A3" s="27" t="s">
        <v>53</v>
      </c>
      <c r="B3" s="2" t="s">
        <v>54</v>
      </c>
      <c r="C3" s="2" t="s">
        <v>119</v>
      </c>
      <c r="D3" s="2" t="s">
        <v>55</v>
      </c>
      <c r="E3" s="2" t="s">
        <v>56</v>
      </c>
      <c r="F3" s="2" t="s">
        <v>57</v>
      </c>
      <c r="G3" s="44"/>
    </row>
    <row r="4" spans="1:7" x14ac:dyDescent="0.2">
      <c r="A4" s="32"/>
      <c r="B4" s="3">
        <v>1</v>
      </c>
      <c r="C4" s="3">
        <v>2</v>
      </c>
      <c r="D4" s="3" t="s">
        <v>120</v>
      </c>
      <c r="E4" s="3">
        <v>4</v>
      </c>
      <c r="F4" s="3">
        <v>5</v>
      </c>
      <c r="G4" s="3" t="s">
        <v>121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4529737.55</v>
      </c>
      <c r="C6" s="5">
        <v>1045238.48</v>
      </c>
      <c r="D6" s="5">
        <f>B6+C6</f>
        <v>5574976.0299999993</v>
      </c>
      <c r="E6" s="5">
        <v>5476368.3300000001</v>
      </c>
      <c r="F6" s="5">
        <v>5476368.3300000001</v>
      </c>
      <c r="G6" s="5">
        <f>D6-E6</f>
        <v>98607.699999999255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0</v>
      </c>
      <c r="C8" s="5">
        <v>20000</v>
      </c>
      <c r="D8" s="5">
        <f>B8+C8</f>
        <v>20000</v>
      </c>
      <c r="E8" s="5">
        <v>19842.96</v>
      </c>
      <c r="F8" s="5">
        <v>19842.96</v>
      </c>
      <c r="G8" s="5">
        <f>D8-E8</f>
        <v>157.04000000000087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52</v>
      </c>
      <c r="B16" s="15">
        <f t="shared" ref="B16:G16" si="0">SUM(B6+B8+B10+B12+B14)</f>
        <v>4529737.55</v>
      </c>
      <c r="C16" s="15">
        <f t="shared" si="0"/>
        <v>1065238.48</v>
      </c>
      <c r="D16" s="15">
        <f t="shared" si="0"/>
        <v>5594976.0299999993</v>
      </c>
      <c r="E16" s="15">
        <f t="shared" si="0"/>
        <v>5496211.29</v>
      </c>
      <c r="F16" s="15">
        <f t="shared" si="0"/>
        <v>5496211.29</v>
      </c>
      <c r="G16" s="15">
        <f t="shared" si="0"/>
        <v>98764.739999999263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opLeftCell="A32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138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59</v>
      </c>
      <c r="E3" s="29"/>
      <c r="F3" s="30"/>
      <c r="G3" s="43" t="s">
        <v>58</v>
      </c>
    </row>
    <row r="4" spans="1:7" ht="24.95" customHeight="1" x14ac:dyDescent="0.2">
      <c r="A4" s="27" t="s">
        <v>53</v>
      </c>
      <c r="B4" s="2" t="s">
        <v>54</v>
      </c>
      <c r="C4" s="2" t="s">
        <v>119</v>
      </c>
      <c r="D4" s="2" t="s">
        <v>55</v>
      </c>
      <c r="E4" s="2" t="s">
        <v>56</v>
      </c>
      <c r="F4" s="2" t="s">
        <v>57</v>
      </c>
      <c r="G4" s="44"/>
    </row>
    <row r="5" spans="1:7" x14ac:dyDescent="0.2">
      <c r="A5" s="32"/>
      <c r="B5" s="3">
        <v>1</v>
      </c>
      <c r="C5" s="3">
        <v>2</v>
      </c>
      <c r="D5" s="3" t="s">
        <v>120</v>
      </c>
      <c r="E5" s="3">
        <v>4</v>
      </c>
      <c r="F5" s="3">
        <v>5</v>
      </c>
      <c r="G5" s="3" t="s">
        <v>121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134</v>
      </c>
      <c r="B7" s="5">
        <v>3701599.1</v>
      </c>
      <c r="C7" s="5">
        <v>264560.19</v>
      </c>
      <c r="D7" s="5">
        <f>B7+C7</f>
        <v>3966159.29</v>
      </c>
      <c r="E7" s="5">
        <v>3878255.32</v>
      </c>
      <c r="F7" s="5">
        <v>3878255.32</v>
      </c>
      <c r="G7" s="5">
        <f>D7-E7</f>
        <v>87903.970000000205</v>
      </c>
    </row>
    <row r="8" spans="1:7" x14ac:dyDescent="0.2">
      <c r="A8" s="22" t="s">
        <v>135</v>
      </c>
      <c r="B8" s="5">
        <v>488138.45</v>
      </c>
      <c r="C8" s="5">
        <v>583062.76</v>
      </c>
      <c r="D8" s="5">
        <f t="shared" ref="D8:D13" si="0">B8+C8</f>
        <v>1071201.21</v>
      </c>
      <c r="E8" s="5">
        <v>1066244.51</v>
      </c>
      <c r="F8" s="5">
        <v>1066244.51</v>
      </c>
      <c r="G8" s="5">
        <f t="shared" ref="G8:G13" si="1">D8-E8</f>
        <v>4956.6999999999534</v>
      </c>
    </row>
    <row r="9" spans="1:7" x14ac:dyDescent="0.2">
      <c r="A9" s="22" t="s">
        <v>136</v>
      </c>
      <c r="B9" s="5">
        <v>290000</v>
      </c>
      <c r="C9" s="5">
        <v>217615.53</v>
      </c>
      <c r="D9" s="5">
        <f t="shared" si="0"/>
        <v>507615.53</v>
      </c>
      <c r="E9" s="5">
        <v>501711.46</v>
      </c>
      <c r="F9" s="5">
        <v>501711.46</v>
      </c>
      <c r="G9" s="5">
        <f t="shared" si="1"/>
        <v>5904.070000000007</v>
      </c>
    </row>
    <row r="10" spans="1:7" x14ac:dyDescent="0.2">
      <c r="A10" s="22" t="s">
        <v>137</v>
      </c>
      <c r="B10" s="5">
        <v>50000</v>
      </c>
      <c r="C10" s="5">
        <v>0</v>
      </c>
      <c r="D10" s="5">
        <f t="shared" si="0"/>
        <v>50000</v>
      </c>
      <c r="E10" s="5">
        <v>50000</v>
      </c>
      <c r="F10" s="5">
        <v>50000</v>
      </c>
      <c r="G10" s="5">
        <f t="shared" si="1"/>
        <v>0</v>
      </c>
    </row>
    <row r="11" spans="1:7" x14ac:dyDescent="0.2">
      <c r="A11" s="22" t="s">
        <v>124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50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51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52</v>
      </c>
      <c r="B15" s="16">
        <f t="shared" ref="B15:G15" si="2">SUM(B7:B14)</f>
        <v>4529737.5500000007</v>
      </c>
      <c r="C15" s="16">
        <f t="shared" si="2"/>
        <v>1065238.48</v>
      </c>
      <c r="D15" s="16">
        <f t="shared" si="2"/>
        <v>5594976.0300000003</v>
      </c>
      <c r="E15" s="16">
        <f t="shared" si="2"/>
        <v>5496211.29</v>
      </c>
      <c r="F15" s="16">
        <f t="shared" si="2"/>
        <v>5496211.29</v>
      </c>
      <c r="G15" s="16">
        <f t="shared" si="2"/>
        <v>98764.740000000165</v>
      </c>
    </row>
    <row r="18" spans="1:7" ht="45" customHeight="1" x14ac:dyDescent="0.2">
      <c r="A18" s="46" t="s">
        <v>139</v>
      </c>
      <c r="B18" s="47"/>
      <c r="C18" s="47"/>
      <c r="D18" s="47"/>
      <c r="E18" s="47"/>
      <c r="F18" s="47"/>
      <c r="G18" s="48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40" t="s">
        <v>59</v>
      </c>
      <c r="E20" s="29"/>
      <c r="F20" s="30"/>
      <c r="G20" s="43" t="s">
        <v>58</v>
      </c>
    </row>
    <row r="21" spans="1:7" ht="22.5" x14ac:dyDescent="0.2">
      <c r="A21" s="27" t="s">
        <v>53</v>
      </c>
      <c r="B21" s="2" t="s">
        <v>54</v>
      </c>
      <c r="C21" s="2" t="s">
        <v>119</v>
      </c>
      <c r="D21" s="2" t="s">
        <v>55</v>
      </c>
      <c r="E21" s="2" t="s">
        <v>56</v>
      </c>
      <c r="F21" s="2" t="s">
        <v>57</v>
      </c>
      <c r="G21" s="44"/>
    </row>
    <row r="22" spans="1:7" x14ac:dyDescent="0.2">
      <c r="A22" s="32"/>
      <c r="B22" s="3">
        <v>1</v>
      </c>
      <c r="C22" s="3">
        <v>2</v>
      </c>
      <c r="D22" s="3" t="s">
        <v>120</v>
      </c>
      <c r="E22" s="3">
        <v>4</v>
      </c>
      <c r="F22" s="3">
        <v>5</v>
      </c>
      <c r="G22" s="3" t="s">
        <v>121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123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52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5" t="s">
        <v>140</v>
      </c>
      <c r="B32" s="41"/>
      <c r="C32" s="41"/>
      <c r="D32" s="41"/>
      <c r="E32" s="41"/>
      <c r="F32" s="41"/>
      <c r="G32" s="42"/>
    </row>
    <row r="33" spans="1:7" x14ac:dyDescent="0.2">
      <c r="A33" s="31"/>
      <c r="B33" s="28"/>
      <c r="C33" s="29"/>
      <c r="D33" s="40" t="s">
        <v>59</v>
      </c>
      <c r="E33" s="29"/>
      <c r="F33" s="30"/>
      <c r="G33" s="43" t="s">
        <v>58</v>
      </c>
    </row>
    <row r="34" spans="1:7" ht="22.5" x14ac:dyDescent="0.2">
      <c r="A34" s="27" t="s">
        <v>53</v>
      </c>
      <c r="B34" s="2" t="s">
        <v>54</v>
      </c>
      <c r="C34" s="2" t="s">
        <v>119</v>
      </c>
      <c r="D34" s="2" t="s">
        <v>55</v>
      </c>
      <c r="E34" s="2" t="s">
        <v>56</v>
      </c>
      <c r="F34" s="2" t="s">
        <v>57</v>
      </c>
      <c r="G34" s="44"/>
    </row>
    <row r="35" spans="1:7" x14ac:dyDescent="0.2">
      <c r="A35" s="32"/>
      <c r="B35" s="3">
        <v>1</v>
      </c>
      <c r="C35" s="3">
        <v>2</v>
      </c>
      <c r="D35" s="3" t="s">
        <v>120</v>
      </c>
      <c r="E35" s="3">
        <v>4</v>
      </c>
      <c r="F35" s="3">
        <v>5</v>
      </c>
      <c r="G35" s="3" t="s">
        <v>121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4529737.55</v>
      </c>
      <c r="C37" s="5">
        <v>1065238.48</v>
      </c>
      <c r="D37" s="5">
        <f t="shared" ref="D37:D49" si="6">B37+C37</f>
        <v>5594976.0299999993</v>
      </c>
      <c r="E37" s="5">
        <v>5496211.29</v>
      </c>
      <c r="F37" s="5">
        <v>5496211.29</v>
      </c>
      <c r="G37" s="5">
        <f t="shared" ref="G37:G49" si="7">D37-E37</f>
        <v>98764.739999999292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2.5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131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52</v>
      </c>
      <c r="B51" s="16">
        <f t="shared" ref="B51:G51" si="8">SUM(B37:B49)</f>
        <v>4529737.55</v>
      </c>
      <c r="C51" s="16">
        <f t="shared" si="8"/>
        <v>1065238.48</v>
      </c>
      <c r="D51" s="16">
        <f t="shared" si="8"/>
        <v>5594976.0299999993</v>
      </c>
      <c r="E51" s="16">
        <f t="shared" si="8"/>
        <v>5496211.29</v>
      </c>
      <c r="F51" s="16">
        <f t="shared" si="8"/>
        <v>5496211.29</v>
      </c>
      <c r="G51" s="16">
        <f t="shared" si="8"/>
        <v>98764.739999999292</v>
      </c>
    </row>
    <row r="53" spans="1:7" x14ac:dyDescent="0.2">
      <c r="A53" s="1" t="s">
        <v>122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141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59</v>
      </c>
      <c r="E2" s="29"/>
      <c r="F2" s="30"/>
      <c r="G2" s="43" t="s">
        <v>58</v>
      </c>
    </row>
    <row r="3" spans="1:7" ht="24.95" customHeight="1" x14ac:dyDescent="0.2">
      <c r="A3" s="27" t="s">
        <v>53</v>
      </c>
      <c r="B3" s="2" t="s">
        <v>54</v>
      </c>
      <c r="C3" s="2" t="s">
        <v>119</v>
      </c>
      <c r="D3" s="2" t="s">
        <v>55</v>
      </c>
      <c r="E3" s="2" t="s">
        <v>56</v>
      </c>
      <c r="F3" s="2" t="s">
        <v>57</v>
      </c>
      <c r="G3" s="44"/>
    </row>
    <row r="4" spans="1:7" x14ac:dyDescent="0.2">
      <c r="A4" s="32"/>
      <c r="B4" s="3">
        <v>1</v>
      </c>
      <c r="C4" s="3">
        <v>2</v>
      </c>
      <c r="D4" s="3" t="s">
        <v>120</v>
      </c>
      <c r="E4" s="3">
        <v>4</v>
      </c>
      <c r="F4" s="3">
        <v>5</v>
      </c>
      <c r="G4" s="3" t="s">
        <v>121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3701599.1</v>
      </c>
      <c r="C6" s="13">
        <f t="shared" si="0"/>
        <v>264560.19</v>
      </c>
      <c r="D6" s="13">
        <f t="shared" si="0"/>
        <v>3966159.29</v>
      </c>
      <c r="E6" s="13">
        <f t="shared" si="0"/>
        <v>3878255.32</v>
      </c>
      <c r="F6" s="13">
        <f t="shared" si="0"/>
        <v>3878255.32</v>
      </c>
      <c r="G6" s="13">
        <f t="shared" si="0"/>
        <v>87903.970000000205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125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3701599.1</v>
      </c>
      <c r="C11" s="5">
        <v>264560.19</v>
      </c>
      <c r="D11" s="5">
        <f t="shared" si="1"/>
        <v>3966159.29</v>
      </c>
      <c r="E11" s="5">
        <v>3878255.32</v>
      </c>
      <c r="F11" s="5">
        <v>3878255.32</v>
      </c>
      <c r="G11" s="5">
        <f t="shared" si="2"/>
        <v>87903.970000000205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828138.45</v>
      </c>
      <c r="C16" s="13">
        <f t="shared" si="3"/>
        <v>800678.29</v>
      </c>
      <c r="D16" s="13">
        <f t="shared" si="3"/>
        <v>1628816.74</v>
      </c>
      <c r="E16" s="13">
        <f t="shared" si="3"/>
        <v>1617955.97</v>
      </c>
      <c r="F16" s="13">
        <f t="shared" si="3"/>
        <v>1617955.97</v>
      </c>
      <c r="G16" s="13">
        <f t="shared" si="3"/>
        <v>10860.770000000019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828138.45</v>
      </c>
      <c r="C20" s="5">
        <v>800678.29</v>
      </c>
      <c r="D20" s="5">
        <f t="shared" si="5"/>
        <v>1628816.74</v>
      </c>
      <c r="E20" s="5">
        <v>1617955.97</v>
      </c>
      <c r="F20" s="5">
        <v>1617955.97</v>
      </c>
      <c r="G20" s="5">
        <f t="shared" si="4"/>
        <v>10860.770000000019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52</v>
      </c>
      <c r="B42" s="16">
        <f t="shared" ref="B42:G42" si="12">SUM(B36+B25+B16+B6)</f>
        <v>4529737.55</v>
      </c>
      <c r="C42" s="16">
        <f t="shared" si="12"/>
        <v>1065238.48</v>
      </c>
      <c r="D42" s="16">
        <f t="shared" si="12"/>
        <v>5594976.0300000003</v>
      </c>
      <c r="E42" s="16">
        <f t="shared" si="12"/>
        <v>5496211.29</v>
      </c>
      <c r="F42" s="16">
        <f t="shared" si="12"/>
        <v>5496211.29</v>
      </c>
      <c r="G42" s="16">
        <f t="shared" si="12"/>
        <v>98764.740000000224</v>
      </c>
    </row>
    <row r="44" spans="1:7" x14ac:dyDescent="0.2">
      <c r="A44" s="1" t="s">
        <v>122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2018-07-14T22:21:14Z</cp:lastPrinted>
  <dcterms:created xsi:type="dcterms:W3CDTF">2014-02-10T03:37:14Z</dcterms:created>
  <dcterms:modified xsi:type="dcterms:W3CDTF">2025-01-21T17:38:37Z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