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-120" yWindow="-120" windowWidth="38640" windowHeight="15720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4" l="1"/>
  <c r="G33" i="4" s="1"/>
  <c r="G47" i="4"/>
  <c r="D47" i="4"/>
  <c r="G41" i="5" l="1"/>
  <c r="E41" i="5"/>
  <c r="D41" i="5"/>
  <c r="C41" i="5"/>
  <c r="B41" i="5"/>
  <c r="G35" i="5"/>
  <c r="F35" i="5"/>
  <c r="E35" i="5"/>
  <c r="D35" i="5"/>
  <c r="C35" i="5"/>
  <c r="B35" i="5"/>
  <c r="G24" i="5"/>
  <c r="F24" i="5"/>
  <c r="E24" i="5"/>
  <c r="D24" i="5"/>
  <c r="C24" i="5"/>
  <c r="B24" i="5"/>
  <c r="G18" i="5"/>
  <c r="F15" i="5"/>
  <c r="F41" i="5" s="1"/>
  <c r="E15" i="5"/>
  <c r="D15" i="5"/>
  <c r="G15" i="5" s="1"/>
  <c r="D16" i="5"/>
  <c r="G16" i="5" s="1"/>
  <c r="D17" i="5"/>
  <c r="G17" i="5" s="1"/>
  <c r="D18" i="5"/>
  <c r="D19" i="5"/>
  <c r="G19" i="5" s="1"/>
  <c r="D20" i="5"/>
  <c r="G20" i="5" s="1"/>
  <c r="D21" i="5"/>
  <c r="G21" i="5" s="1"/>
  <c r="D22" i="5"/>
  <c r="G22" i="5" s="1"/>
  <c r="C15" i="5"/>
  <c r="B15" i="5"/>
  <c r="G12" i="5"/>
  <c r="G13" i="5"/>
  <c r="G6" i="5"/>
  <c r="E5" i="5"/>
  <c r="D13" i="5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F5" i="5"/>
  <c r="C5" i="5"/>
  <c r="B5" i="5"/>
  <c r="D5" i="5" s="1"/>
  <c r="G5" i="5" s="1"/>
  <c r="G76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13" i="6"/>
  <c r="G12" i="6"/>
  <c r="G11" i="6"/>
  <c r="G10" i="6"/>
  <c r="G9" i="6"/>
  <c r="G8" i="6"/>
  <c r="G7" i="6"/>
  <c r="G6" i="6"/>
  <c r="G5" i="6"/>
  <c r="G4" i="6"/>
  <c r="F76" i="6"/>
  <c r="F68" i="6"/>
  <c r="F64" i="6"/>
  <c r="F56" i="6"/>
  <c r="F52" i="6"/>
  <c r="F42" i="6"/>
  <c r="F32" i="6"/>
  <c r="F22" i="6"/>
  <c r="F12" i="6"/>
  <c r="F4" i="6"/>
  <c r="E76" i="6"/>
  <c r="E68" i="6"/>
  <c r="E64" i="6"/>
  <c r="E56" i="6"/>
  <c r="E52" i="6"/>
  <c r="E42" i="6"/>
  <c r="E32" i="6"/>
  <c r="E22" i="6"/>
  <c r="E12" i="6"/>
  <c r="E4" i="6"/>
  <c r="D76" i="6"/>
  <c r="D68" i="6"/>
  <c r="D64" i="6"/>
  <c r="D56" i="6"/>
  <c r="D52" i="6"/>
  <c r="D42" i="6"/>
  <c r="D32" i="6"/>
  <c r="D22" i="6"/>
  <c r="D12" i="6"/>
  <c r="D4" i="6"/>
  <c r="C76" i="6"/>
  <c r="C4" i="6"/>
  <c r="B68" i="6"/>
  <c r="B64" i="6"/>
  <c r="B56" i="6"/>
  <c r="B52" i="6"/>
  <c r="B42" i="6"/>
  <c r="B32" i="6"/>
  <c r="B22" i="6"/>
  <c r="B12" i="6"/>
  <c r="B4" i="6"/>
  <c r="C68" i="6"/>
  <c r="C64" i="6"/>
  <c r="C56" i="6"/>
  <c r="C52" i="6"/>
  <c r="C42" i="6"/>
  <c r="C32" i="6"/>
  <c r="C22" i="6"/>
  <c r="C12" i="6"/>
  <c r="B76" i="6"/>
  <c r="G5" i="4"/>
  <c r="G15" i="8"/>
  <c r="F15" i="8"/>
  <c r="E15" i="8"/>
  <c r="D15" i="8"/>
  <c r="C15" i="8"/>
  <c r="B15" i="8"/>
  <c r="G13" i="8"/>
  <c r="G11" i="8"/>
  <c r="G9" i="8"/>
  <c r="G7" i="8"/>
  <c r="G5" i="8"/>
  <c r="D5" i="8"/>
  <c r="D13" i="8"/>
  <c r="D11" i="8"/>
  <c r="D9" i="8"/>
  <c r="D7" i="8"/>
  <c r="G49" i="4"/>
  <c r="F49" i="4"/>
  <c r="G45" i="4"/>
  <c r="G43" i="4"/>
  <c r="G41" i="4"/>
  <c r="G39" i="4"/>
  <c r="G37" i="4"/>
  <c r="G35" i="4"/>
  <c r="E49" i="4"/>
  <c r="C49" i="4"/>
  <c r="D49" i="4"/>
  <c r="D45" i="4"/>
  <c r="D43" i="4"/>
  <c r="D41" i="4"/>
  <c r="D39" i="4"/>
  <c r="D37" i="4"/>
  <c r="D35" i="4"/>
  <c r="B49" i="4"/>
  <c r="G26" i="4"/>
  <c r="F26" i="4"/>
  <c r="E26" i="4"/>
  <c r="D26" i="4"/>
  <c r="C26" i="4"/>
  <c r="B26" i="4"/>
  <c r="G14" i="4"/>
  <c r="F14" i="4"/>
  <c r="E14" i="4"/>
  <c r="D14" i="4"/>
  <c r="C14" i="4"/>
  <c r="B14" i="4"/>
  <c r="G24" i="4"/>
  <c r="G23" i="4"/>
  <c r="G22" i="4"/>
  <c r="G21" i="4"/>
  <c r="D24" i="4"/>
  <c r="D23" i="4"/>
  <c r="D22" i="4"/>
  <c r="D21" i="4"/>
  <c r="G11" i="4"/>
  <c r="G10" i="4"/>
  <c r="G9" i="4"/>
  <c r="G8" i="4"/>
  <c r="G7" i="4"/>
  <c r="G6" i="4"/>
  <c r="D11" i="4"/>
  <c r="D10" i="4"/>
  <c r="D9" i="4"/>
  <c r="D8" i="4"/>
  <c r="D7" i="4"/>
  <c r="D6" i="4"/>
  <c r="D5" i="4"/>
</calcChain>
</file>

<file path=xl/sharedStrings.xml><?xml version="1.0" encoding="utf-8"?>
<sst xmlns="http://schemas.openxmlformats.org/spreadsheetml/2006/main" count="188" uniqueCount="140">
  <si>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</si>
  <si>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</si>
  <si>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</si>
  <si>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</si>
  <si>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</si>
  <si>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</si>
  <si>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</si>
  <si>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</si>
  <si>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</si>
  <si>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</si>
  <si>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</si>
  <si>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</si>
  <si>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</si>
  <si>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</si>
  <si>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</si>
  <si>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</si>
  <si>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</si>
  <si>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</si>
  <si>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</si>
  <si>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</si>
  <si>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</si>
  <si>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</si>
  <si>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</si>
  <si>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</si>
  <si>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</si>
  <si>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</si>
  <si>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</si>
  <si>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</si>
  <si>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</si>
  <si>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</si>
  <si>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</si>
  <si>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</si>
  <si>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</si>
  <si>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</si>
  <si>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</si>
  <si>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</si>
  <si>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</si>
  <si>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</si>
  <si>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</si>
  <si>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</si>
  <si>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</si>
  <si>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</si>
  <si>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</si>
  <si>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</si>
  <si>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</si>
  <si>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</si>
  <si>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</si>
  <si>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</si>
  <si>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</si>
  <si>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</si>
  <si>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</si>
  <si>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</si>
  <si>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</si>
  <si>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</si>
  <si>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</si>
  <si>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</si>
  <si>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</si>
  <si>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</si>
  <si>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</si>
  <si>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</si>
  <si>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</si>
  <si>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</si>
  <si>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</si>
  <si>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</si>
  <si>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</si>
  <si>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</si>
  <si>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</si>
  <si>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</si>
  <si>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</si>
  <si>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</si>
  <si>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</si>
  <si>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</si>
  <si>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</si>
  <si>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</si>
  <si>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</si>
  <si>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</si>
  <si>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</si>
  <si>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</si>
  <si>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</si>
  <si>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</si>
  <si>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</si>
  <si>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</si>
  <si>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</si>
  <si>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</si>
  <si>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</si>
  <si>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</si>
  <si>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</si>
  <si>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</si>
  <si>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</si>
  <si>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</si>
  <si>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</si>
  <si>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</si>
  <si>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</si>
  <si>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</si>
  <si>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</si>
  <si>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</si>
  <si>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</si>
  <si>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</si>
  <si>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</si>
  <si>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</si>
  <si>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</si>
  <si>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</si>
  <si>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</si>
  <si>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</si>
  <si>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</si>
  <si>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</si>
  <si>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</si>
  <si>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</si>
  <si>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</si>
  <si>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</si>
  <si>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</si>
  <si>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</si>
  <si>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</si>
  <si>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</si>
  <si>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</si>
  <si>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</si>
  <si>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</si>
  <si>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</si>
  <si>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</si>
  <si>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</si>
  <si>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</si>
  <si>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</si>
  <si>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</si>
  <si>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</si>
  <si>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</si>
  <si>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</si>
  <si>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</si>
  <si>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</si>
  <si>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</si>
  <si>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</si>
  <si>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</si>
  <si>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</si>
  <si>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Sistema para el Desarrollo Integral de la Familia del Municipio de Uriangato, Gto.
Estado Analítico del Ejercicio del Presupuesto de Egresos
Clasificación Administrativa
Del 1 de Enero al 31 de Marzo de 2025</t>
  </si>
  <si>
    <t>31120M41D010000 DIRECCION ADMINISTRATIVA</t>
  </si>
  <si>
    <t>Dependencia o Unidad Administrativa 5</t>
  </si>
  <si>
    <t>Sistema para el Desarrollo Integral de la Familia del Municipio de Uriangato, Gto.
Estado Analítico del Ejercicio del Presupuesto de Egresos
Clasificación Administrativa (Poderes)
Del 1 de Enero al 31 de Marzo de 2025</t>
  </si>
  <si>
    <t>Sistema para el Desarrollo Integral de la Familia del Municipio de Uriangato, Gto.
Estado Analítico del Ejercicio del Presupuesto de Egresos
Clasificación Administrativa (Sector Paraestatal)
Del 1 de Enero al 31 de Marzo de 2025</t>
  </si>
  <si>
    <t>Sistema para el Desarrollo Integral de la Familia del Municipio de Uriangato, Gto.
Estado Analítico del Ejercicio del Presupuesto de Egresos
Clasificación Económica (por Tipo de Gasto)
Del 1 de Enero al 31 de Marzo de 2025</t>
  </si>
  <si>
    <t>Sistema para el Desarrollo Integral de la Familia del Municipio de Uriangato, Gto.
Estado Analítico del Ejercicio del Presupuesto de Egresos
Clasificación por Objeto del Gasto (Capítulo y Concepto)
Del 1 de Enero al 31 de Marzo de 2025</t>
  </si>
  <si>
    <t>Sistema para el Desarrollo Integral de la Familia del Municipio de Uriangato, Gto.
Estado Analítico del Ejercicio del Presupuesto de Egresos
Clasificación Funcional (Finalidad y Función)
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</si>
</sst>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2" fillId="0" borderId="11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4" xfId="9" applyFont="1" applyFill="1" applyBorder="1" applyAlignment="1">
      <alignment horizontal="center" vertical="center"/>
    </xf>
    <xf numFmtId="0" fontId="2" fillId="0" borderId="13" xfId="0" applyFont="1" applyBorder="1" applyProtection="1">
      <protection locked="0"/>
    </xf>
    <xf numFmtId="0" fontId="6" fillId="0" borderId="0" xfId="0" applyFont="1" applyAlignment="1">
      <alignment horizontal="left" indent="1"/>
    </xf>
    <xf numFmtId="0" fontId="2" fillId="0" borderId="4" xfId="0" applyFont="1" applyBorder="1" applyAlignment="1" applyProtection="1">
      <alignment horizontal="left" indent="1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0" fillId="0" borderId="13" xfId="0" applyNumberFormat="1" applyBorder="1" applyAlignment="1" applyProtection="1">
      <alignment horizontal="center"/>
      <protection locked="0"/>
    </xf>
    <xf numFmtId="4" fontId="2" fillId="0" borderId="12" xfId="0" applyNumberFormat="1" applyFont="1" applyBorder="1" applyAlignment="1" applyProtection="1">
      <alignment horizontal="center"/>
      <protection locked="0"/>
    </xf>
    <xf numFmtId="4" fontId="6" fillId="0" borderId="6" xfId="0" applyNumberFormat="1" applyFont="1" applyBorder="1" applyAlignment="1" applyProtection="1">
      <alignment horizontal="center"/>
      <protection locked="0"/>
    </xf>
    <xf numFmtId="4" fontId="0" fillId="0" borderId="12" xfId="0" applyNumberFormat="1" applyBorder="1" applyAlignment="1" applyProtection="1">
      <alignment horizontal="center"/>
      <protection locked="0"/>
    </xf>
    <xf numFmtId="4" fontId="6" fillId="0" borderId="12" xfId="0" applyNumberFormat="1" applyFont="1" applyBorder="1" applyAlignment="1" applyProtection="1">
      <alignment horizontal="center"/>
      <protection locked="0"/>
    </xf>
    <xf numFmtId="44" fontId="0" fillId="0" borderId="0" xfId="16" applyFont="1" applyProtection="1">
      <protection locked="0"/>
    </xf>
    <xf numFmtId="4" fontId="6" fillId="0" borderId="11" xfId="0" applyNumberFormat="1" applyFont="1" applyBorder="1" applyAlignment="1" applyProtection="1">
      <alignment horizontal="center"/>
      <protection locked="0"/>
    </xf>
    <xf numFmtId="4" fontId="6" fillId="0" borderId="13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" fontId="6" fillId="0" borderId="2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4" fontId="6" fillId="0" borderId="1" xfId="0" applyNumberFormat="1" applyFont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center"/>
      <protection locked="0"/>
    </xf>
    <xf numFmtId="4" fontId="2" fillId="0" borderId="6" xfId="0" applyNumberFormat="1" applyFont="1" applyBorder="1" applyAlignment="1" applyProtection="1">
      <alignment horizontal="center"/>
      <protection locked="0"/>
    </xf>
    <xf numFmtId="44" fontId="0" fillId="0" borderId="0" xfId="16" applyFont="1" applyAlignment="1" applyProtection="1">
      <alignment horizontal="center"/>
      <protection locked="0"/>
    </xf>
    <xf numFmtId="4" fontId="7" fillId="0" borderId="0" xfId="0" applyNumberFormat="1" applyFont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 vertical="center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 wrapText="1" indent="1"/>
      <protection locked="0"/>
    </xf>
    <xf numFmtId="4" fontId="2" fillId="0" borderId="13" xfId="0" applyNumberFormat="1" applyFont="1" applyFill="1" applyBorder="1" applyAlignment="1" applyProtection="1">
      <alignment horizontal="center"/>
      <protection locked="0"/>
    </xf>
    <xf numFmtId="4" fontId="0" fillId="0" borderId="13" xfId="0" applyNumberFormat="1" applyFill="1" applyBorder="1" applyAlignment="1" applyProtection="1">
      <alignment horizontal="center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tabSelected="1" topLeftCell="A13" workbookViewId="0">
      <selection activeCell="L33" sqref="L33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58" t="s">
        <v>132</v>
      </c>
      <c r="B1" s="59"/>
      <c r="C1" s="59"/>
      <c r="D1" s="59"/>
      <c r="E1" s="59"/>
      <c r="F1" s="59"/>
      <c r="G1" s="60"/>
    </row>
    <row r="2" spans="1:7" x14ac:dyDescent="0.2">
      <c r="A2" s="16"/>
      <c r="B2" s="18" t="s">
        <v>0</v>
      </c>
      <c r="C2" s="19"/>
      <c r="D2" s="19"/>
      <c r="E2" s="19"/>
      <c r="F2" s="20"/>
      <c r="G2" s="56" t="s">
        <v>1</v>
      </c>
    </row>
    <row r="3" spans="1:7" ht="24.95" customHeight="1" x14ac:dyDescent="0.2">
      <c r="A3" s="17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7"/>
    </row>
    <row r="4" spans="1:7" x14ac:dyDescent="0.2">
      <c r="A4" s="7"/>
      <c r="B4" s="12"/>
      <c r="C4" s="12"/>
      <c r="D4" s="12"/>
      <c r="E4" s="12"/>
      <c r="F4" s="12"/>
      <c r="G4" s="12"/>
    </row>
    <row r="5" spans="1:7" x14ac:dyDescent="0.2">
      <c r="A5" s="37" t="s">
        <v>133</v>
      </c>
      <c r="B5" s="38">
        <v>9760654.3699999992</v>
      </c>
      <c r="C5" s="38">
        <v>1501488.4</v>
      </c>
      <c r="D5" s="38">
        <f t="shared" ref="D5:D11" si="0">B5+C5</f>
        <v>11262142.77</v>
      </c>
      <c r="E5" s="38">
        <v>2859012.04</v>
      </c>
      <c r="F5" s="38">
        <v>2853395</v>
      </c>
      <c r="G5" s="38">
        <f t="shared" ref="G5:G11" si="1">D5-E5</f>
        <v>8403130.7300000004</v>
      </c>
    </row>
    <row r="6" spans="1:7" x14ac:dyDescent="0.2">
      <c r="A6" s="37" t="s">
        <v>8</v>
      </c>
      <c r="B6" s="38">
        <v>0</v>
      </c>
      <c r="C6" s="38">
        <v>0</v>
      </c>
      <c r="D6" s="38">
        <f t="shared" si="0"/>
        <v>0</v>
      </c>
      <c r="E6" s="38">
        <v>0</v>
      </c>
      <c r="F6" s="38">
        <v>0</v>
      </c>
      <c r="G6" s="38">
        <f t="shared" si="1"/>
        <v>0</v>
      </c>
    </row>
    <row r="7" spans="1:7" x14ac:dyDescent="0.2">
      <c r="A7" s="37" t="s">
        <v>9</v>
      </c>
      <c r="B7" s="38">
        <v>0</v>
      </c>
      <c r="C7" s="38">
        <v>0</v>
      </c>
      <c r="D7" s="38">
        <f t="shared" si="0"/>
        <v>0</v>
      </c>
      <c r="E7" s="38">
        <v>0</v>
      </c>
      <c r="F7" s="38">
        <v>0</v>
      </c>
      <c r="G7" s="38">
        <f t="shared" si="1"/>
        <v>0</v>
      </c>
    </row>
    <row r="8" spans="1:7" x14ac:dyDescent="0.2">
      <c r="A8" s="37" t="s">
        <v>10</v>
      </c>
      <c r="B8" s="38">
        <v>0</v>
      </c>
      <c r="C8" s="38">
        <v>0</v>
      </c>
      <c r="D8" s="38">
        <f t="shared" si="0"/>
        <v>0</v>
      </c>
      <c r="E8" s="38">
        <v>0</v>
      </c>
      <c r="F8" s="38">
        <v>0</v>
      </c>
      <c r="G8" s="38">
        <f t="shared" si="1"/>
        <v>0</v>
      </c>
    </row>
    <row r="9" spans="1:7" x14ac:dyDescent="0.2">
      <c r="A9" s="37" t="s">
        <v>134</v>
      </c>
      <c r="B9" s="38">
        <v>0</v>
      </c>
      <c r="C9" s="38">
        <v>0</v>
      </c>
      <c r="D9" s="38">
        <f t="shared" si="0"/>
        <v>0</v>
      </c>
      <c r="E9" s="38">
        <v>0</v>
      </c>
      <c r="F9" s="38">
        <v>0</v>
      </c>
      <c r="G9" s="38">
        <f t="shared" si="1"/>
        <v>0</v>
      </c>
    </row>
    <row r="10" spans="1:7" x14ac:dyDescent="0.2">
      <c r="A10" s="37" t="s">
        <v>11</v>
      </c>
      <c r="B10" s="38">
        <v>0</v>
      </c>
      <c r="C10" s="38">
        <v>0</v>
      </c>
      <c r="D10" s="38">
        <f t="shared" si="0"/>
        <v>0</v>
      </c>
      <c r="E10" s="38">
        <v>0</v>
      </c>
      <c r="F10" s="38">
        <v>0</v>
      </c>
      <c r="G10" s="38">
        <f t="shared" si="1"/>
        <v>0</v>
      </c>
    </row>
    <row r="11" spans="1:7" x14ac:dyDescent="0.2">
      <c r="A11" s="37" t="s">
        <v>12</v>
      </c>
      <c r="B11" s="38">
        <v>0</v>
      </c>
      <c r="C11" s="38">
        <v>0</v>
      </c>
      <c r="D11" s="38">
        <f t="shared" si="0"/>
        <v>0</v>
      </c>
      <c r="E11" s="38">
        <v>0</v>
      </c>
      <c r="F11" s="38">
        <v>0</v>
      </c>
      <c r="G11" s="38">
        <f t="shared" si="1"/>
        <v>0</v>
      </c>
    </row>
    <row r="12" spans="1:7" x14ac:dyDescent="0.2">
      <c r="A12" s="22"/>
      <c r="B12" s="38"/>
      <c r="C12" s="38"/>
      <c r="D12" s="38"/>
      <c r="E12" s="38"/>
      <c r="F12" s="38"/>
      <c r="G12" s="38"/>
    </row>
    <row r="13" spans="1:7" x14ac:dyDescent="0.2">
      <c r="A13" s="22"/>
      <c r="B13" s="40"/>
      <c r="C13" s="40"/>
      <c r="D13" s="40"/>
      <c r="E13" s="40"/>
      <c r="F13" s="40"/>
      <c r="G13" s="40"/>
    </row>
    <row r="14" spans="1:7" x14ac:dyDescent="0.2">
      <c r="A14" s="23" t="s">
        <v>13</v>
      </c>
      <c r="B14" s="65">
        <f t="shared" ref="B14:G14" si="2">SUM(B5:B11)</f>
        <v>9760654.3699999992</v>
      </c>
      <c r="C14" s="65">
        <f t="shared" si="2"/>
        <v>1501488.4</v>
      </c>
      <c r="D14" s="65">
        <f t="shared" si="2"/>
        <v>11262142.77</v>
      </c>
      <c r="E14" s="65">
        <f t="shared" si="2"/>
        <v>2859012.04</v>
      </c>
      <c r="F14" s="65">
        <f t="shared" si="2"/>
        <v>2853395</v>
      </c>
      <c r="G14" s="65">
        <f t="shared" si="2"/>
        <v>8403130.7300000004</v>
      </c>
    </row>
    <row r="17" spans="1:7" ht="54.95" customHeight="1" x14ac:dyDescent="0.2">
      <c r="A17" s="58" t="s">
        <v>135</v>
      </c>
      <c r="B17" s="59"/>
      <c r="C17" s="59"/>
      <c r="D17" s="59"/>
      <c r="E17" s="59"/>
      <c r="F17" s="59"/>
      <c r="G17" s="60"/>
    </row>
    <row r="18" spans="1:7" x14ac:dyDescent="0.2">
      <c r="A18" s="16"/>
      <c r="B18" s="18" t="s">
        <v>0</v>
      </c>
      <c r="C18" s="19"/>
      <c r="D18" s="19"/>
      <c r="E18" s="19"/>
      <c r="F18" s="20"/>
      <c r="G18" s="56" t="s">
        <v>1</v>
      </c>
    </row>
    <row r="19" spans="1:7" ht="22.5" x14ac:dyDescent="0.2">
      <c r="A19" s="17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57"/>
    </row>
    <row r="20" spans="1:7" x14ac:dyDescent="0.2">
      <c r="A20" s="8"/>
      <c r="B20" s="9"/>
      <c r="C20" s="9"/>
      <c r="D20" s="9"/>
      <c r="E20" s="9"/>
      <c r="F20" s="9"/>
      <c r="G20" s="9"/>
    </row>
    <row r="21" spans="1:7" x14ac:dyDescent="0.2">
      <c r="A21" s="22" t="s">
        <v>14</v>
      </c>
      <c r="B21" s="38">
        <v>0</v>
      </c>
      <c r="C21" s="38">
        <v>0</v>
      </c>
      <c r="D21" s="38">
        <f>B21+C21</f>
        <v>0</v>
      </c>
      <c r="E21" s="38">
        <v>0</v>
      </c>
      <c r="F21" s="38">
        <v>0</v>
      </c>
      <c r="G21" s="39">
        <f>D21-E21</f>
        <v>0</v>
      </c>
    </row>
    <row r="22" spans="1:7" x14ac:dyDescent="0.2">
      <c r="A22" s="22" t="s">
        <v>15</v>
      </c>
      <c r="B22" s="38">
        <v>0</v>
      </c>
      <c r="C22" s="38">
        <v>0</v>
      </c>
      <c r="D22" s="38">
        <f>B22+C22</f>
        <v>0</v>
      </c>
      <c r="E22" s="38">
        <v>0</v>
      </c>
      <c r="F22" s="38">
        <v>0</v>
      </c>
      <c r="G22" s="39">
        <f>D22-E22</f>
        <v>0</v>
      </c>
    </row>
    <row r="23" spans="1:7" x14ac:dyDescent="0.2">
      <c r="A23" s="22" t="s">
        <v>16</v>
      </c>
      <c r="B23" s="38">
        <v>0</v>
      </c>
      <c r="C23" s="38">
        <v>0</v>
      </c>
      <c r="D23" s="38">
        <f>B23+C23</f>
        <v>0</v>
      </c>
      <c r="E23" s="38">
        <v>0</v>
      </c>
      <c r="F23" s="38">
        <v>0</v>
      </c>
      <c r="G23" s="39">
        <f>D23-E23</f>
        <v>0</v>
      </c>
    </row>
    <row r="24" spans="1:7" x14ac:dyDescent="0.2">
      <c r="A24" s="22" t="s">
        <v>17</v>
      </c>
      <c r="B24" s="38">
        <v>0</v>
      </c>
      <c r="C24" s="38">
        <v>0</v>
      </c>
      <c r="D24" s="38">
        <f>B24+C24</f>
        <v>0</v>
      </c>
      <c r="E24" s="38">
        <v>0</v>
      </c>
      <c r="F24" s="38">
        <v>0</v>
      </c>
      <c r="G24" s="39">
        <f>D24-E24</f>
        <v>0</v>
      </c>
    </row>
    <row r="25" spans="1:7" x14ac:dyDescent="0.2">
      <c r="A25" s="2"/>
      <c r="B25" s="11"/>
      <c r="C25" s="11"/>
      <c r="D25" s="11"/>
      <c r="E25" s="11"/>
      <c r="F25" s="11"/>
      <c r="G25" s="11"/>
    </row>
    <row r="26" spans="1:7" x14ac:dyDescent="0.2">
      <c r="A26" s="23" t="s">
        <v>13</v>
      </c>
      <c r="B26" s="65">
        <f t="shared" ref="B26:G26" si="3">SUM(B21:B24)</f>
        <v>0</v>
      </c>
      <c r="C26" s="65">
        <f t="shared" si="3"/>
        <v>0</v>
      </c>
      <c r="D26" s="65">
        <f t="shared" si="3"/>
        <v>0</v>
      </c>
      <c r="E26" s="65">
        <f t="shared" si="3"/>
        <v>0</v>
      </c>
      <c r="F26" s="65">
        <f t="shared" si="3"/>
        <v>0</v>
      </c>
      <c r="G26" s="65">
        <f t="shared" si="3"/>
        <v>0</v>
      </c>
    </row>
    <row r="29" spans="1:7" ht="54.95" customHeight="1" x14ac:dyDescent="0.2">
      <c r="A29" s="61" t="s">
        <v>136</v>
      </c>
      <c r="B29" s="62"/>
      <c r="C29" s="62"/>
      <c r="D29" s="62"/>
      <c r="E29" s="62"/>
      <c r="F29" s="62"/>
      <c r="G29" s="63"/>
    </row>
    <row r="30" spans="1:7" x14ac:dyDescent="0.2">
      <c r="A30" s="16"/>
      <c r="B30" s="18" t="s">
        <v>0</v>
      </c>
      <c r="C30" s="19"/>
      <c r="D30" s="19"/>
      <c r="E30" s="19"/>
      <c r="F30" s="20"/>
      <c r="G30" s="56" t="s">
        <v>1</v>
      </c>
    </row>
    <row r="31" spans="1:7" ht="22.5" x14ac:dyDescent="0.2">
      <c r="A31" s="17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57"/>
    </row>
    <row r="32" spans="1:7" x14ac:dyDescent="0.2">
      <c r="A32" s="8"/>
      <c r="B32" s="9"/>
      <c r="C32" s="9"/>
      <c r="D32" s="9"/>
      <c r="E32" s="9"/>
      <c r="F32" s="9"/>
      <c r="G32" s="9"/>
    </row>
    <row r="33" spans="1:7" ht="22.5" x14ac:dyDescent="0.2">
      <c r="A33" s="66" t="s">
        <v>18</v>
      </c>
      <c r="B33" s="67">
        <v>0</v>
      </c>
      <c r="C33" s="68">
        <v>0</v>
      </c>
      <c r="D33" s="68">
        <f>B33+C33</f>
        <v>0</v>
      </c>
      <c r="E33" s="68">
        <v>0</v>
      </c>
      <c r="F33" s="68">
        <v>0</v>
      </c>
      <c r="G33" s="68">
        <f>D33-E33</f>
        <v>0</v>
      </c>
    </row>
    <row r="34" spans="1:7" x14ac:dyDescent="0.2">
      <c r="A34" s="24"/>
      <c r="B34" s="4"/>
      <c r="C34" s="10"/>
      <c r="D34" s="10"/>
      <c r="E34" s="10"/>
      <c r="F34" s="10"/>
      <c r="G34" s="10"/>
    </row>
    <row r="35" spans="1:7" x14ac:dyDescent="0.2">
      <c r="A35" s="24" t="s">
        <v>19</v>
      </c>
      <c r="B35" s="38">
        <v>0</v>
      </c>
      <c r="C35" s="39">
        <v>0</v>
      </c>
      <c r="D35" s="39">
        <f>B35+C35</f>
        <v>0</v>
      </c>
      <c r="E35" s="39">
        <v>0</v>
      </c>
      <c r="F35" s="39">
        <v>0</v>
      </c>
      <c r="G35" s="39">
        <f>D35-E35</f>
        <v>0</v>
      </c>
    </row>
    <row r="36" spans="1:7" x14ac:dyDescent="0.2">
      <c r="A36" s="24"/>
      <c r="B36" s="4"/>
      <c r="C36" s="10"/>
      <c r="D36" s="10"/>
      <c r="E36" s="10"/>
      <c r="F36" s="39"/>
      <c r="G36" s="10"/>
    </row>
    <row r="37" spans="1:7" ht="22.5" x14ac:dyDescent="0.2">
      <c r="A37" s="24" t="s">
        <v>20</v>
      </c>
      <c r="B37" s="38">
        <v>0</v>
      </c>
      <c r="C37" s="39">
        <v>0</v>
      </c>
      <c r="D37" s="39">
        <f>B37+C37</f>
        <v>0</v>
      </c>
      <c r="E37" s="39">
        <v>0</v>
      </c>
      <c r="F37" s="39">
        <v>0</v>
      </c>
      <c r="G37" s="39">
        <f>D37-F37</f>
        <v>0</v>
      </c>
    </row>
    <row r="38" spans="1:7" x14ac:dyDescent="0.2">
      <c r="A38" s="24"/>
      <c r="B38" s="4"/>
      <c r="C38" s="10"/>
      <c r="D38" s="10"/>
      <c r="E38" s="10"/>
      <c r="F38" s="39"/>
      <c r="G38" s="10"/>
    </row>
    <row r="39" spans="1:7" ht="22.5" x14ac:dyDescent="0.2">
      <c r="A39" s="24" t="s">
        <v>21</v>
      </c>
      <c r="B39" s="38">
        <v>0</v>
      </c>
      <c r="C39" s="39">
        <v>0</v>
      </c>
      <c r="D39" s="39">
        <f>B39+C39</f>
        <v>0</v>
      </c>
      <c r="E39" s="39">
        <v>0</v>
      </c>
      <c r="F39" s="39">
        <v>0</v>
      </c>
      <c r="G39" s="39">
        <f>D39-F39</f>
        <v>0</v>
      </c>
    </row>
    <row r="40" spans="1:7" x14ac:dyDescent="0.2">
      <c r="A40" s="24"/>
      <c r="B40" s="4"/>
      <c r="C40" s="10"/>
      <c r="D40" s="10"/>
      <c r="E40" s="10"/>
      <c r="F40" s="39"/>
      <c r="G40" s="10"/>
    </row>
    <row r="41" spans="1:7" ht="22.5" x14ac:dyDescent="0.2">
      <c r="A41" s="24" t="s">
        <v>22</v>
      </c>
      <c r="B41" s="38">
        <v>0</v>
      </c>
      <c r="C41" s="39">
        <v>0</v>
      </c>
      <c r="D41" s="39">
        <f>B41+C41</f>
        <v>0</v>
      </c>
      <c r="E41" s="39">
        <v>0</v>
      </c>
      <c r="F41" s="39">
        <v>0</v>
      </c>
      <c r="G41" s="39">
        <f>D41-F41</f>
        <v>0</v>
      </c>
    </row>
    <row r="42" spans="1:7" x14ac:dyDescent="0.2">
      <c r="A42" s="24"/>
      <c r="B42" s="4"/>
      <c r="C42" s="10"/>
      <c r="D42" s="10"/>
      <c r="E42" s="10"/>
      <c r="F42" s="39"/>
      <c r="G42" s="10"/>
    </row>
    <row r="43" spans="1:7" ht="22.5" x14ac:dyDescent="0.2">
      <c r="A43" s="33" t="s">
        <v>23</v>
      </c>
      <c r="B43" s="38">
        <v>0</v>
      </c>
      <c r="C43" s="39">
        <v>0</v>
      </c>
      <c r="D43" s="39">
        <f>B43+C43</f>
        <v>0</v>
      </c>
      <c r="E43" s="39">
        <v>0</v>
      </c>
      <c r="F43" s="39">
        <v>0</v>
      </c>
      <c r="G43" s="39">
        <f>D43-F43</f>
        <v>0</v>
      </c>
    </row>
    <row r="44" spans="1:7" x14ac:dyDescent="0.2">
      <c r="A44" s="24"/>
      <c r="B44" s="4"/>
      <c r="C44" s="10"/>
      <c r="D44" s="10"/>
      <c r="E44" s="10"/>
      <c r="F44" s="39"/>
      <c r="G44" s="10"/>
    </row>
    <row r="45" spans="1:7" x14ac:dyDescent="0.2">
      <c r="A45" s="24" t="s">
        <v>24</v>
      </c>
      <c r="B45" s="38">
        <v>0</v>
      </c>
      <c r="C45" s="39">
        <v>0</v>
      </c>
      <c r="D45" s="39">
        <f>B45+C45</f>
        <v>0</v>
      </c>
      <c r="E45" s="39">
        <v>0</v>
      </c>
      <c r="F45" s="39">
        <v>0</v>
      </c>
      <c r="G45" s="39">
        <f>D45-F45</f>
        <v>0</v>
      </c>
    </row>
    <row r="46" spans="1:7" x14ac:dyDescent="0.2">
      <c r="A46" s="24"/>
      <c r="B46" s="4"/>
      <c r="C46" s="10"/>
      <c r="D46" s="10"/>
      <c r="E46" s="10"/>
      <c r="F46" s="39"/>
      <c r="G46" s="10"/>
    </row>
    <row r="47" spans="1:7" x14ac:dyDescent="0.2">
      <c r="A47" s="66" t="s">
        <v>25</v>
      </c>
      <c r="B47" s="67">
        <v>9760654.3699999992</v>
      </c>
      <c r="C47" s="67">
        <v>1501488.4</v>
      </c>
      <c r="D47" s="67">
        <f>B47+C47</f>
        <v>11262142.77</v>
      </c>
      <c r="E47" s="68">
        <v>2859012.04</v>
      </c>
      <c r="F47" s="68">
        <v>2853395.9</v>
      </c>
      <c r="G47" s="68">
        <f>D47-E47</f>
        <v>8403130.7300000004</v>
      </c>
    </row>
    <row r="48" spans="1:7" x14ac:dyDescent="0.2">
      <c r="A48" s="25"/>
      <c r="B48" s="11"/>
      <c r="C48" s="11"/>
      <c r="D48" s="11"/>
      <c r="E48" s="11"/>
      <c r="F48" s="42"/>
      <c r="G48" s="11"/>
    </row>
    <row r="49" spans="1:7" x14ac:dyDescent="0.2">
      <c r="A49" s="23" t="s">
        <v>13</v>
      </c>
      <c r="B49" s="65">
        <f t="shared" ref="B49:G49" si="4">SUM(B33:B48)</f>
        <v>9760654.3699999992</v>
      </c>
      <c r="C49" s="65">
        <f t="shared" si="4"/>
        <v>1501488.4</v>
      </c>
      <c r="D49" s="65">
        <f t="shared" si="4"/>
        <v>11262142.77</v>
      </c>
      <c r="E49" s="65">
        <f t="shared" si="4"/>
        <v>2859012.04</v>
      </c>
      <c r="F49" s="65">
        <f t="shared" si="4"/>
        <v>2853395.9</v>
      </c>
      <c r="G49" s="65">
        <f t="shared" si="4"/>
        <v>8403130.7300000004</v>
      </c>
    </row>
    <row r="57" spans="1:7" x14ac:dyDescent="0.2">
      <c r="A57" s="24"/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F29" sqref="F29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61" t="s">
        <v>137</v>
      </c>
      <c r="B1" s="62"/>
      <c r="C1" s="62"/>
      <c r="D1" s="62"/>
      <c r="E1" s="62"/>
      <c r="F1" s="62"/>
      <c r="G1" s="63"/>
    </row>
    <row r="2" spans="1:7" x14ac:dyDescent="0.2">
      <c r="A2" s="16"/>
      <c r="B2" s="18" t="s">
        <v>0</v>
      </c>
      <c r="C2" s="19"/>
      <c r="D2" s="19"/>
      <c r="E2" s="19"/>
      <c r="F2" s="20"/>
      <c r="G2" s="56" t="s">
        <v>1</v>
      </c>
    </row>
    <row r="3" spans="1:7" ht="24.95" customHeight="1" x14ac:dyDescent="0.2">
      <c r="A3" s="3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7"/>
    </row>
    <row r="4" spans="1:7" x14ac:dyDescent="0.2">
      <c r="A4" s="26"/>
      <c r="B4" s="6"/>
      <c r="C4" s="6"/>
      <c r="D4" s="6"/>
      <c r="E4" s="6"/>
      <c r="F4" s="6"/>
      <c r="G4" s="6"/>
    </row>
    <row r="5" spans="1:7" x14ac:dyDescent="0.2">
      <c r="A5" s="36" t="s">
        <v>26</v>
      </c>
      <c r="B5" s="38">
        <v>8992255.7699999996</v>
      </c>
      <c r="C5" s="38">
        <v>1254197.44</v>
      </c>
      <c r="D5" s="38">
        <f>B5+C5</f>
        <v>10246453.209999999</v>
      </c>
      <c r="E5" s="38">
        <v>2514935.64</v>
      </c>
      <c r="F5" s="38">
        <v>2509319.5</v>
      </c>
      <c r="G5" s="38">
        <f>D5-E5</f>
        <v>7731517.5699999984</v>
      </c>
    </row>
    <row r="6" spans="1:7" x14ac:dyDescent="0.2">
      <c r="A6" s="36"/>
      <c r="B6" s="38"/>
      <c r="C6" s="38"/>
      <c r="D6" s="38"/>
      <c r="E6" s="38"/>
      <c r="F6" s="38"/>
      <c r="G6" s="4"/>
    </row>
    <row r="7" spans="1:7" x14ac:dyDescent="0.2">
      <c r="A7" s="36" t="s">
        <v>27</v>
      </c>
      <c r="B7" s="38">
        <v>359000</v>
      </c>
      <c r="C7" s="38">
        <v>247290.96</v>
      </c>
      <c r="D7" s="38">
        <f>B7+C7</f>
        <v>606290.96</v>
      </c>
      <c r="E7" s="38">
        <v>243127.96</v>
      </c>
      <c r="F7" s="38">
        <v>243127.96</v>
      </c>
      <c r="G7" s="38">
        <f>D7-E7</f>
        <v>363163</v>
      </c>
    </row>
    <row r="8" spans="1:7" x14ac:dyDescent="0.2">
      <c r="A8" s="36"/>
      <c r="B8" s="38"/>
      <c r="C8" s="38"/>
      <c r="D8" s="38"/>
      <c r="E8" s="38"/>
      <c r="F8" s="38"/>
      <c r="G8" s="4"/>
    </row>
    <row r="9" spans="1:7" x14ac:dyDescent="0.2">
      <c r="A9" s="36" t="s">
        <v>28</v>
      </c>
      <c r="B9" s="38">
        <v>0</v>
      </c>
      <c r="C9" s="38">
        <v>0</v>
      </c>
      <c r="D9" s="38">
        <f>B9+C9</f>
        <v>0</v>
      </c>
      <c r="E9" s="38">
        <v>0</v>
      </c>
      <c r="F9" s="38">
        <v>0</v>
      </c>
      <c r="G9" s="38">
        <f>D9-E9</f>
        <v>0</v>
      </c>
    </row>
    <row r="10" spans="1:7" x14ac:dyDescent="0.2">
      <c r="A10" s="36"/>
      <c r="B10" s="38"/>
      <c r="C10" s="38"/>
      <c r="D10" s="38"/>
      <c r="E10" s="38"/>
      <c r="F10" s="38"/>
      <c r="G10" s="4"/>
    </row>
    <row r="11" spans="1:7" x14ac:dyDescent="0.2">
      <c r="A11" s="36" t="s">
        <v>29</v>
      </c>
      <c r="B11" s="38">
        <v>409398.6</v>
      </c>
      <c r="C11" s="38">
        <v>0</v>
      </c>
      <c r="D11" s="38">
        <f>B11+C11</f>
        <v>409398.6</v>
      </c>
      <c r="E11" s="38">
        <v>100948.44</v>
      </c>
      <c r="F11" s="38">
        <v>100948.44</v>
      </c>
      <c r="G11" s="38">
        <f>D11-E11</f>
        <v>308450.15999999997</v>
      </c>
    </row>
    <row r="12" spans="1:7" x14ac:dyDescent="0.2">
      <c r="A12" s="36"/>
      <c r="B12" s="38"/>
      <c r="C12" s="38"/>
      <c r="D12" s="38"/>
      <c r="E12" s="38"/>
      <c r="F12" s="38"/>
      <c r="G12" s="4"/>
    </row>
    <row r="13" spans="1:7" x14ac:dyDescent="0.2">
      <c r="A13" s="36" t="s">
        <v>30</v>
      </c>
      <c r="B13" s="38">
        <v>0</v>
      </c>
      <c r="C13" s="38">
        <v>0</v>
      </c>
      <c r="D13" s="38">
        <f>B13+C13</f>
        <v>0</v>
      </c>
      <c r="E13" s="38">
        <v>0</v>
      </c>
      <c r="F13" s="38">
        <v>0</v>
      </c>
      <c r="G13" s="38">
        <f>D13-E13</f>
        <v>0</v>
      </c>
    </row>
    <row r="14" spans="1:7" x14ac:dyDescent="0.2">
      <c r="A14" s="27"/>
      <c r="B14" s="5"/>
      <c r="C14" s="5"/>
      <c r="D14" s="5"/>
      <c r="E14" s="5"/>
      <c r="F14" s="5"/>
      <c r="G14" s="5"/>
    </row>
    <row r="15" spans="1:7" x14ac:dyDescent="0.2">
      <c r="A15" s="28" t="s">
        <v>13</v>
      </c>
      <c r="B15" s="43">
        <f t="shared" ref="B15:G15" si="0">SUM(B5:B13)</f>
        <v>9760654.3699999992</v>
      </c>
      <c r="C15" s="43">
        <f t="shared" si="0"/>
        <v>1501488.4</v>
      </c>
      <c r="D15" s="43">
        <f t="shared" si="0"/>
        <v>11262142.769999998</v>
      </c>
      <c r="E15" s="43">
        <f t="shared" si="0"/>
        <v>2859012.04</v>
      </c>
      <c r="F15" s="43">
        <f t="shared" si="0"/>
        <v>2853395.9</v>
      </c>
      <c r="G15" s="43">
        <f t="shared" si="0"/>
        <v>8403130.7299999986</v>
      </c>
    </row>
    <row r="21" spans="2:7" x14ac:dyDescent="0.2">
      <c r="B21" s="44"/>
      <c r="C21" s="44"/>
      <c r="D21" s="44"/>
      <c r="E21" s="44"/>
      <c r="F21" s="44"/>
      <c r="G21" s="44"/>
    </row>
    <row r="22" spans="2:7" x14ac:dyDescent="0.2">
      <c r="B22" s="44"/>
      <c r="C22" s="44"/>
      <c r="D22" s="44"/>
      <c r="E22" s="44"/>
      <c r="F22" s="44"/>
      <c r="G22" s="44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opLeftCell="A41" workbookViewId="0">
      <selection activeCell="B79" sqref="B79:G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6" width="18.33203125" style="1" customWidth="1"/>
    <col min="7" max="7" width="18.33203125" style="47" customWidth="1"/>
    <col min="8" max="16384" width="12" style="1"/>
  </cols>
  <sheetData>
    <row r="1" spans="1:7" ht="54.95" customHeight="1" x14ac:dyDescent="0.2">
      <c r="A1" s="62" t="s">
        <v>138</v>
      </c>
      <c r="B1" s="62"/>
      <c r="C1" s="62"/>
      <c r="D1" s="62"/>
      <c r="E1" s="62"/>
      <c r="F1" s="62"/>
      <c r="G1" s="63"/>
    </row>
    <row r="2" spans="1:7" x14ac:dyDescent="0.2">
      <c r="A2" s="16"/>
      <c r="B2" s="18" t="s">
        <v>0</v>
      </c>
      <c r="C2" s="19"/>
      <c r="D2" s="19"/>
      <c r="E2" s="19"/>
      <c r="F2" s="20"/>
      <c r="G2" s="56" t="s">
        <v>1</v>
      </c>
    </row>
    <row r="3" spans="1:7" ht="24.95" customHeight="1" x14ac:dyDescent="0.2">
      <c r="A3" s="3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4"/>
    </row>
    <row r="4" spans="1:7" x14ac:dyDescent="0.2">
      <c r="A4" s="32" t="s">
        <v>31</v>
      </c>
      <c r="B4" s="45">
        <f>SUM(B5:B11)</f>
        <v>7384168.3600000003</v>
      </c>
      <c r="C4" s="45">
        <f>SUM(C5:C11)</f>
        <v>550637.71</v>
      </c>
      <c r="D4" s="45">
        <f>SUM(D5:D11)</f>
        <v>7934806.0700000003</v>
      </c>
      <c r="E4" s="45">
        <f>SUM(E5:E11)</f>
        <v>1998924</v>
      </c>
      <c r="F4" s="48">
        <f>SUM(F5:F11)</f>
        <v>1998924</v>
      </c>
      <c r="G4" s="45">
        <f t="shared" ref="G4:G13" si="0">D4-E4</f>
        <v>5935882.0700000003</v>
      </c>
    </row>
    <row r="5" spans="1:7" x14ac:dyDescent="0.2">
      <c r="A5" s="29" t="s">
        <v>32</v>
      </c>
      <c r="B5" s="38">
        <v>6054174.1299999999</v>
      </c>
      <c r="C5" s="38">
        <v>0</v>
      </c>
      <c r="D5" s="38">
        <v>6054174.1299999999</v>
      </c>
      <c r="E5" s="38">
        <v>1459877.97</v>
      </c>
      <c r="F5" s="49">
        <v>1459877.97</v>
      </c>
      <c r="G5" s="38">
        <f t="shared" si="0"/>
        <v>4594296.16</v>
      </c>
    </row>
    <row r="6" spans="1:7" x14ac:dyDescent="0.2">
      <c r="A6" s="29" t="s">
        <v>33</v>
      </c>
      <c r="B6" s="38">
        <v>0</v>
      </c>
      <c r="C6" s="38">
        <v>0</v>
      </c>
      <c r="D6" s="38">
        <v>0</v>
      </c>
      <c r="E6" s="38">
        <v>0</v>
      </c>
      <c r="F6" s="49">
        <v>0</v>
      </c>
      <c r="G6" s="38">
        <f t="shared" si="0"/>
        <v>0</v>
      </c>
    </row>
    <row r="7" spans="1:7" x14ac:dyDescent="0.2">
      <c r="A7" s="29" t="s">
        <v>34</v>
      </c>
      <c r="B7" s="38">
        <v>845925.69</v>
      </c>
      <c r="C7" s="38">
        <v>270473.8</v>
      </c>
      <c r="D7" s="38">
        <v>1116399.49</v>
      </c>
      <c r="E7" s="38">
        <v>229407.71</v>
      </c>
      <c r="F7" s="49">
        <v>229407.71</v>
      </c>
      <c r="G7" s="38">
        <f t="shared" si="0"/>
        <v>886991.78</v>
      </c>
    </row>
    <row r="8" spans="1:7" x14ac:dyDescent="0.2">
      <c r="A8" s="29" t="s">
        <v>35</v>
      </c>
      <c r="B8" s="38">
        <v>0</v>
      </c>
      <c r="C8" s="38">
        <v>0</v>
      </c>
      <c r="D8" s="38">
        <v>0</v>
      </c>
      <c r="E8" s="38">
        <v>0</v>
      </c>
      <c r="F8" s="49">
        <v>0</v>
      </c>
      <c r="G8" s="38">
        <f t="shared" si="0"/>
        <v>0</v>
      </c>
    </row>
    <row r="9" spans="1:7" x14ac:dyDescent="0.2">
      <c r="A9" s="29" t="s">
        <v>36</v>
      </c>
      <c r="B9" s="38">
        <v>484068.54</v>
      </c>
      <c r="C9" s="38">
        <v>280163.90999999997</v>
      </c>
      <c r="D9" s="38">
        <v>764232.45</v>
      </c>
      <c r="E9" s="38">
        <v>309638.32</v>
      </c>
      <c r="F9" s="49">
        <v>309638.32</v>
      </c>
      <c r="G9" s="38">
        <f t="shared" si="0"/>
        <v>454594.12999999995</v>
      </c>
    </row>
    <row r="10" spans="1:7" x14ac:dyDescent="0.2">
      <c r="A10" s="29" t="s">
        <v>37</v>
      </c>
      <c r="B10" s="38">
        <v>0</v>
      </c>
      <c r="C10" s="38">
        <v>0</v>
      </c>
      <c r="D10" s="38">
        <v>0</v>
      </c>
      <c r="E10" s="38">
        <v>0</v>
      </c>
      <c r="F10" s="49">
        <v>0</v>
      </c>
      <c r="G10" s="38">
        <f t="shared" si="0"/>
        <v>0</v>
      </c>
    </row>
    <row r="11" spans="1:7" x14ac:dyDescent="0.2">
      <c r="A11" s="29" t="s">
        <v>38</v>
      </c>
      <c r="B11" s="38">
        <v>0</v>
      </c>
      <c r="C11" s="38">
        <v>0</v>
      </c>
      <c r="D11" s="38">
        <v>0</v>
      </c>
      <c r="E11" s="38">
        <v>0</v>
      </c>
      <c r="F11" s="49">
        <v>0</v>
      </c>
      <c r="G11" s="38">
        <f t="shared" si="0"/>
        <v>0</v>
      </c>
    </row>
    <row r="12" spans="1:7" x14ac:dyDescent="0.2">
      <c r="A12" s="32" t="s">
        <v>39</v>
      </c>
      <c r="B12" s="46">
        <f>SUM(B13:B21)</f>
        <v>857335</v>
      </c>
      <c r="C12" s="46">
        <f>SUM(C13:C21)</f>
        <v>299732.88</v>
      </c>
      <c r="D12" s="46">
        <f>SUM(D13:D21)</f>
        <v>1157067.8799999999</v>
      </c>
      <c r="E12" s="46">
        <f>SUM(E13:E21)</f>
        <v>291861.45</v>
      </c>
      <c r="F12" s="50">
        <f>SUM(F13:F21)</f>
        <v>290928.52</v>
      </c>
      <c r="G12" s="46">
        <f t="shared" si="0"/>
        <v>865206.42999999993</v>
      </c>
    </row>
    <row r="13" spans="1:7" x14ac:dyDescent="0.2">
      <c r="A13" s="29" t="s">
        <v>40</v>
      </c>
      <c r="B13" s="38">
        <v>147500</v>
      </c>
      <c r="C13" s="38">
        <v>-6864.12</v>
      </c>
      <c r="D13" s="38">
        <v>140635.88</v>
      </c>
      <c r="E13" s="38">
        <v>12912.59</v>
      </c>
      <c r="F13" s="49">
        <v>12912.59</v>
      </c>
      <c r="G13" s="38">
        <f t="shared" si="0"/>
        <v>127723.29000000001</v>
      </c>
    </row>
    <row r="14" spans="1:7" x14ac:dyDescent="0.2">
      <c r="A14" s="29" t="s">
        <v>41</v>
      </c>
      <c r="B14" s="38">
        <v>47000</v>
      </c>
      <c r="C14" s="38">
        <v>-3000</v>
      </c>
      <c r="D14" s="38">
        <v>44000</v>
      </c>
      <c r="E14" s="38">
        <v>3506</v>
      </c>
      <c r="F14" s="49">
        <v>3506</v>
      </c>
      <c r="G14" s="38">
        <f t="shared" ref="G14:G75" si="1">D14-E14</f>
        <v>40494</v>
      </c>
    </row>
    <row r="15" spans="1:7" x14ac:dyDescent="0.2">
      <c r="A15" s="29" t="s">
        <v>42</v>
      </c>
      <c r="B15" s="38">
        <v>0</v>
      </c>
      <c r="C15" s="38">
        <v>0</v>
      </c>
      <c r="D15" s="38">
        <v>0</v>
      </c>
      <c r="E15" s="38">
        <v>0</v>
      </c>
      <c r="F15" s="49">
        <v>0</v>
      </c>
      <c r="G15" s="38">
        <f t="shared" si="1"/>
        <v>0</v>
      </c>
    </row>
    <row r="16" spans="1:7" x14ac:dyDescent="0.2">
      <c r="A16" s="29" t="s">
        <v>43</v>
      </c>
      <c r="B16" s="38">
        <v>44000</v>
      </c>
      <c r="C16" s="38">
        <v>-5000</v>
      </c>
      <c r="D16" s="38">
        <v>39000</v>
      </c>
      <c r="E16" s="38">
        <v>1205</v>
      </c>
      <c r="F16" s="49">
        <v>1205</v>
      </c>
      <c r="G16" s="38">
        <f t="shared" si="1"/>
        <v>37795</v>
      </c>
    </row>
    <row r="17" spans="1:7" x14ac:dyDescent="0.2">
      <c r="A17" s="29" t="s">
        <v>44</v>
      </c>
      <c r="B17" s="38">
        <v>62000</v>
      </c>
      <c r="C17" s="38">
        <v>20000</v>
      </c>
      <c r="D17" s="38">
        <v>82000</v>
      </c>
      <c r="E17" s="38">
        <v>25938.04</v>
      </c>
      <c r="F17" s="49">
        <v>25005.11</v>
      </c>
      <c r="G17" s="38">
        <f t="shared" si="1"/>
        <v>56061.96</v>
      </c>
    </row>
    <row r="18" spans="1:7" x14ac:dyDescent="0.2">
      <c r="A18" s="29" t="s">
        <v>45</v>
      </c>
      <c r="B18" s="38">
        <v>484835</v>
      </c>
      <c r="C18" s="38">
        <v>220437</v>
      </c>
      <c r="D18" s="38">
        <v>705272</v>
      </c>
      <c r="E18" s="38">
        <v>137159.82</v>
      </c>
      <c r="F18" s="49">
        <v>137159.82</v>
      </c>
      <c r="G18" s="38">
        <f t="shared" si="1"/>
        <v>568112.17999999993</v>
      </c>
    </row>
    <row r="19" spans="1:7" x14ac:dyDescent="0.2">
      <c r="A19" s="29" t="s">
        <v>46</v>
      </c>
      <c r="B19" s="38">
        <v>5000</v>
      </c>
      <c r="C19" s="38">
        <v>0</v>
      </c>
      <c r="D19" s="38">
        <v>5000</v>
      </c>
      <c r="E19" s="38">
        <v>0</v>
      </c>
      <c r="F19" s="49">
        <v>0</v>
      </c>
      <c r="G19" s="38">
        <f t="shared" si="1"/>
        <v>5000</v>
      </c>
    </row>
    <row r="20" spans="1:7" x14ac:dyDescent="0.2">
      <c r="A20" s="29" t="s">
        <v>47</v>
      </c>
      <c r="B20" s="38">
        <v>0</v>
      </c>
      <c r="C20" s="38">
        <v>0</v>
      </c>
      <c r="D20" s="38">
        <v>0</v>
      </c>
      <c r="E20" s="38">
        <v>0</v>
      </c>
      <c r="F20" s="49">
        <v>0</v>
      </c>
      <c r="G20" s="38">
        <f t="shared" si="1"/>
        <v>0</v>
      </c>
    </row>
    <row r="21" spans="1:7" x14ac:dyDescent="0.2">
      <c r="A21" s="29" t="s">
        <v>48</v>
      </c>
      <c r="B21" s="38">
        <v>67000</v>
      </c>
      <c r="C21" s="38">
        <v>74160</v>
      </c>
      <c r="D21" s="38">
        <v>141160</v>
      </c>
      <c r="E21" s="38">
        <v>111140</v>
      </c>
      <c r="F21" s="49">
        <v>111140</v>
      </c>
      <c r="G21" s="38">
        <f t="shared" si="1"/>
        <v>30020</v>
      </c>
    </row>
    <row r="22" spans="1:7" x14ac:dyDescent="0.2">
      <c r="A22" s="32" t="s">
        <v>49</v>
      </c>
      <c r="B22" s="46">
        <f>SUM(B23:B31)</f>
        <v>629752.41</v>
      </c>
      <c r="C22" s="46">
        <f>SUM(C23:C31)</f>
        <v>267158.58</v>
      </c>
      <c r="D22" s="46">
        <f>SUM(D23:D31)</f>
        <v>896910.99</v>
      </c>
      <c r="E22" s="46">
        <f>SUM(E23:E31)</f>
        <v>210979.39</v>
      </c>
      <c r="F22" s="50">
        <f>SUM(F23:F31)</f>
        <v>206296.18</v>
      </c>
      <c r="G22" s="46">
        <f t="shared" si="1"/>
        <v>685931.6</v>
      </c>
    </row>
    <row r="23" spans="1:7" x14ac:dyDescent="0.2">
      <c r="A23" s="29" t="s">
        <v>50</v>
      </c>
      <c r="B23" s="38">
        <v>77600</v>
      </c>
      <c r="C23" s="38">
        <v>0</v>
      </c>
      <c r="D23" s="38">
        <v>77600</v>
      </c>
      <c r="E23" s="38">
        <v>23199.05</v>
      </c>
      <c r="F23" s="49">
        <v>23199.05</v>
      </c>
      <c r="G23" s="38">
        <f t="shared" si="1"/>
        <v>54400.95</v>
      </c>
    </row>
    <row r="24" spans="1:7" x14ac:dyDescent="0.2">
      <c r="A24" s="29" t="s">
        <v>51</v>
      </c>
      <c r="B24" s="38">
        <v>9500</v>
      </c>
      <c r="C24" s="38">
        <v>0</v>
      </c>
      <c r="D24" s="38">
        <v>9500</v>
      </c>
      <c r="E24" s="38">
        <v>0</v>
      </c>
      <c r="F24" s="49">
        <v>0</v>
      </c>
      <c r="G24" s="38">
        <f t="shared" si="1"/>
        <v>9500</v>
      </c>
    </row>
    <row r="25" spans="1:7" x14ac:dyDescent="0.2">
      <c r="A25" s="29" t="s">
        <v>52</v>
      </c>
      <c r="B25" s="38">
        <v>55000</v>
      </c>
      <c r="C25" s="38">
        <v>0</v>
      </c>
      <c r="D25" s="38">
        <v>55000</v>
      </c>
      <c r="E25" s="38">
        <v>15195.98</v>
      </c>
      <c r="F25" s="49">
        <v>10512.77</v>
      </c>
      <c r="G25" s="38">
        <f t="shared" si="1"/>
        <v>39804.020000000004</v>
      </c>
    </row>
    <row r="26" spans="1:7" x14ac:dyDescent="0.2">
      <c r="A26" s="29" t="s">
        <v>53</v>
      </c>
      <c r="B26" s="38">
        <v>49437</v>
      </c>
      <c r="C26" s="38">
        <v>109163</v>
      </c>
      <c r="D26" s="38">
        <v>158600</v>
      </c>
      <c r="E26" s="38">
        <v>86361.99</v>
      </c>
      <c r="F26" s="49">
        <v>86361.99</v>
      </c>
      <c r="G26" s="38">
        <f t="shared" si="1"/>
        <v>72238.009999999995</v>
      </c>
    </row>
    <row r="27" spans="1:7" x14ac:dyDescent="0.2">
      <c r="A27" s="29" t="s">
        <v>54</v>
      </c>
      <c r="B27" s="38">
        <v>129400</v>
      </c>
      <c r="C27" s="38">
        <v>-12400</v>
      </c>
      <c r="D27" s="38">
        <v>117000</v>
      </c>
      <c r="E27" s="38">
        <v>19049.55</v>
      </c>
      <c r="F27" s="49">
        <v>19049.55</v>
      </c>
      <c r="G27" s="38">
        <f t="shared" si="1"/>
        <v>97950.45</v>
      </c>
    </row>
    <row r="28" spans="1:7" x14ac:dyDescent="0.2">
      <c r="A28" s="29" t="s">
        <v>55</v>
      </c>
      <c r="B28" s="38">
        <v>3000</v>
      </c>
      <c r="C28" s="38">
        <v>0</v>
      </c>
      <c r="D28" s="38">
        <v>3000</v>
      </c>
      <c r="E28" s="38">
        <v>0</v>
      </c>
      <c r="F28" s="49">
        <v>0</v>
      </c>
      <c r="G28" s="38">
        <f t="shared" si="1"/>
        <v>3000</v>
      </c>
    </row>
    <row r="29" spans="1:7" x14ac:dyDescent="0.2">
      <c r="A29" s="29" t="s">
        <v>56</v>
      </c>
      <c r="B29" s="38">
        <v>13000</v>
      </c>
      <c r="C29" s="38">
        <v>0</v>
      </c>
      <c r="D29" s="38">
        <v>13000</v>
      </c>
      <c r="E29" s="38">
        <v>2051.9299999999998</v>
      </c>
      <c r="F29" s="49">
        <v>2051.9299999999998</v>
      </c>
      <c r="G29" s="38">
        <f t="shared" si="1"/>
        <v>10948.07</v>
      </c>
    </row>
    <row r="30" spans="1:7" x14ac:dyDescent="0.2">
      <c r="A30" s="29" t="s">
        <v>57</v>
      </c>
      <c r="B30" s="38">
        <v>102815.41</v>
      </c>
      <c r="C30" s="38">
        <v>94395.58</v>
      </c>
      <c r="D30" s="38">
        <v>197210.99</v>
      </c>
      <c r="E30" s="38">
        <v>10902.89</v>
      </c>
      <c r="F30" s="49">
        <v>10902.89</v>
      </c>
      <c r="G30" s="38">
        <f t="shared" si="1"/>
        <v>186308.09999999998</v>
      </c>
    </row>
    <row r="31" spans="1:7" x14ac:dyDescent="0.2">
      <c r="A31" s="29" t="s">
        <v>58</v>
      </c>
      <c r="B31" s="38">
        <v>190000</v>
      </c>
      <c r="C31" s="38">
        <v>76000</v>
      </c>
      <c r="D31" s="38">
        <v>266000</v>
      </c>
      <c r="E31" s="38">
        <v>54218</v>
      </c>
      <c r="F31" s="49">
        <v>54218</v>
      </c>
      <c r="G31" s="38">
        <f t="shared" si="1"/>
        <v>211782</v>
      </c>
    </row>
    <row r="32" spans="1:7" x14ac:dyDescent="0.2">
      <c r="A32" s="32" t="s">
        <v>59</v>
      </c>
      <c r="B32" s="46">
        <f>SUM(B33:B41)</f>
        <v>530398.6</v>
      </c>
      <c r="C32" s="46">
        <f>SUM(C33:C41)</f>
        <v>136668.26999999999</v>
      </c>
      <c r="D32" s="46">
        <f>SUM(D33:D41)</f>
        <v>667066.87</v>
      </c>
      <c r="E32" s="46">
        <f>SUM(E33:E41)</f>
        <v>114119.24</v>
      </c>
      <c r="F32" s="50">
        <f>SUM(F33:F41)</f>
        <v>114119.24</v>
      </c>
      <c r="G32" s="46">
        <f t="shared" si="1"/>
        <v>552947.63</v>
      </c>
    </row>
    <row r="33" spans="1:7" x14ac:dyDescent="0.2">
      <c r="A33" s="29" t="s">
        <v>60</v>
      </c>
      <c r="B33" s="38">
        <v>0</v>
      </c>
      <c r="C33" s="38">
        <v>0</v>
      </c>
      <c r="D33" s="38">
        <v>0</v>
      </c>
      <c r="E33" s="38">
        <v>0</v>
      </c>
      <c r="F33" s="49">
        <v>0</v>
      </c>
      <c r="G33" s="38">
        <f t="shared" si="1"/>
        <v>0</v>
      </c>
    </row>
    <row r="34" spans="1:7" x14ac:dyDescent="0.2">
      <c r="A34" s="29" t="s">
        <v>61</v>
      </c>
      <c r="B34" s="38">
        <v>0</v>
      </c>
      <c r="C34" s="38">
        <v>0</v>
      </c>
      <c r="D34" s="38">
        <v>0</v>
      </c>
      <c r="E34" s="38">
        <v>0</v>
      </c>
      <c r="F34" s="49">
        <v>0</v>
      </c>
      <c r="G34" s="38">
        <f t="shared" si="1"/>
        <v>0</v>
      </c>
    </row>
    <row r="35" spans="1:7" x14ac:dyDescent="0.2">
      <c r="A35" s="29" t="s">
        <v>62</v>
      </c>
      <c r="B35" s="38">
        <v>0</v>
      </c>
      <c r="C35" s="38">
        <v>0</v>
      </c>
      <c r="D35" s="38">
        <v>0</v>
      </c>
      <c r="E35" s="38">
        <v>0</v>
      </c>
      <c r="F35" s="49">
        <v>0</v>
      </c>
      <c r="G35" s="38">
        <f t="shared" si="1"/>
        <v>0</v>
      </c>
    </row>
    <row r="36" spans="1:7" x14ac:dyDescent="0.2">
      <c r="A36" s="29" t="s">
        <v>63</v>
      </c>
      <c r="B36" s="38">
        <v>121000</v>
      </c>
      <c r="C36" s="38">
        <v>136668.26999999999</v>
      </c>
      <c r="D36" s="38">
        <v>257668.27</v>
      </c>
      <c r="E36" s="38">
        <v>13170.8</v>
      </c>
      <c r="F36" s="49">
        <v>13170.8</v>
      </c>
      <c r="G36" s="38">
        <f t="shared" si="1"/>
        <v>244497.47</v>
      </c>
    </row>
    <row r="37" spans="1:7" x14ac:dyDescent="0.2">
      <c r="A37" s="29" t="s">
        <v>29</v>
      </c>
      <c r="B37" s="38">
        <v>409398.6</v>
      </c>
      <c r="C37" s="38">
        <v>0</v>
      </c>
      <c r="D37" s="38">
        <v>409398.6</v>
      </c>
      <c r="E37" s="38">
        <v>100948.44</v>
      </c>
      <c r="F37" s="49">
        <v>100948.44</v>
      </c>
      <c r="G37" s="38">
        <f t="shared" si="1"/>
        <v>308450.15999999997</v>
      </c>
    </row>
    <row r="38" spans="1:7" x14ac:dyDescent="0.2">
      <c r="A38" s="29" t="s">
        <v>64</v>
      </c>
      <c r="B38" s="38">
        <v>0</v>
      </c>
      <c r="C38" s="38">
        <v>0</v>
      </c>
      <c r="D38" s="38">
        <v>0</v>
      </c>
      <c r="E38" s="38">
        <v>0</v>
      </c>
      <c r="F38" s="49">
        <v>0</v>
      </c>
      <c r="G38" s="38">
        <f t="shared" si="1"/>
        <v>0</v>
      </c>
    </row>
    <row r="39" spans="1:7" x14ac:dyDescent="0.2">
      <c r="A39" s="29" t="s">
        <v>65</v>
      </c>
      <c r="B39" s="38">
        <v>0</v>
      </c>
      <c r="C39" s="38">
        <v>0</v>
      </c>
      <c r="D39" s="38">
        <v>0</v>
      </c>
      <c r="E39" s="38">
        <v>0</v>
      </c>
      <c r="F39" s="49">
        <v>0</v>
      </c>
      <c r="G39" s="38">
        <f t="shared" si="1"/>
        <v>0</v>
      </c>
    </row>
    <row r="40" spans="1:7" x14ac:dyDescent="0.2">
      <c r="A40" s="29" t="s">
        <v>66</v>
      </c>
      <c r="B40" s="38">
        <v>0</v>
      </c>
      <c r="C40" s="38">
        <v>0</v>
      </c>
      <c r="D40" s="38">
        <v>0</v>
      </c>
      <c r="E40" s="38">
        <v>0</v>
      </c>
      <c r="F40" s="49">
        <v>0</v>
      </c>
      <c r="G40" s="38">
        <f t="shared" si="1"/>
        <v>0</v>
      </c>
    </row>
    <row r="41" spans="1:7" x14ac:dyDescent="0.2">
      <c r="A41" s="29" t="s">
        <v>67</v>
      </c>
      <c r="B41" s="38">
        <v>0</v>
      </c>
      <c r="C41" s="38">
        <v>0</v>
      </c>
      <c r="D41" s="38">
        <v>0</v>
      </c>
      <c r="E41" s="38">
        <v>0</v>
      </c>
      <c r="F41" s="49">
        <v>0</v>
      </c>
      <c r="G41" s="38">
        <f t="shared" si="1"/>
        <v>0</v>
      </c>
    </row>
    <row r="42" spans="1:7" x14ac:dyDescent="0.2">
      <c r="A42" s="32" t="s">
        <v>68</v>
      </c>
      <c r="B42" s="46">
        <f>SUM(B43:B51)</f>
        <v>0</v>
      </c>
      <c r="C42" s="46">
        <f>SUM(C43:C51)</f>
        <v>154840</v>
      </c>
      <c r="D42" s="46">
        <f>SUM(D43:D51)</f>
        <v>154840</v>
      </c>
      <c r="E42" s="46">
        <f>SUM(E43:E51)</f>
        <v>154840</v>
      </c>
      <c r="F42" s="50">
        <f>SUM(F43:F51)</f>
        <v>154840</v>
      </c>
      <c r="G42" s="46">
        <f t="shared" si="1"/>
        <v>0</v>
      </c>
    </row>
    <row r="43" spans="1:7" x14ac:dyDescent="0.2">
      <c r="A43" s="29" t="s">
        <v>69</v>
      </c>
      <c r="B43" s="38">
        <v>0</v>
      </c>
      <c r="C43" s="38">
        <v>77440</v>
      </c>
      <c r="D43" s="38">
        <v>77440</v>
      </c>
      <c r="E43" s="38">
        <v>77440</v>
      </c>
      <c r="F43" s="49">
        <v>77440</v>
      </c>
      <c r="G43" s="38">
        <f t="shared" si="1"/>
        <v>0</v>
      </c>
    </row>
    <row r="44" spans="1:7" x14ac:dyDescent="0.2">
      <c r="A44" s="29" t="s">
        <v>70</v>
      </c>
      <c r="B44" s="38">
        <v>0</v>
      </c>
      <c r="C44" s="38">
        <v>0</v>
      </c>
      <c r="D44" s="38">
        <v>0</v>
      </c>
      <c r="E44" s="38">
        <v>0</v>
      </c>
      <c r="F44" s="49">
        <v>0</v>
      </c>
      <c r="G44" s="38">
        <f t="shared" si="1"/>
        <v>0</v>
      </c>
    </row>
    <row r="45" spans="1:7" x14ac:dyDescent="0.2">
      <c r="A45" s="29" t="s">
        <v>71</v>
      </c>
      <c r="B45" s="38">
        <v>0</v>
      </c>
      <c r="C45" s="38">
        <v>77400</v>
      </c>
      <c r="D45" s="38">
        <v>77400</v>
      </c>
      <c r="E45" s="38">
        <v>77400</v>
      </c>
      <c r="F45" s="49">
        <v>77400</v>
      </c>
      <c r="G45" s="38">
        <f t="shared" si="1"/>
        <v>0</v>
      </c>
    </row>
    <row r="46" spans="1:7" x14ac:dyDescent="0.2">
      <c r="A46" s="29" t="s">
        <v>72</v>
      </c>
      <c r="B46" s="38">
        <v>0</v>
      </c>
      <c r="C46" s="38">
        <v>0</v>
      </c>
      <c r="D46" s="38">
        <v>0</v>
      </c>
      <c r="E46" s="38">
        <v>0</v>
      </c>
      <c r="F46" s="49">
        <v>0</v>
      </c>
      <c r="G46" s="38">
        <f t="shared" si="1"/>
        <v>0</v>
      </c>
    </row>
    <row r="47" spans="1:7" x14ac:dyDescent="0.2">
      <c r="A47" s="29" t="s">
        <v>73</v>
      </c>
      <c r="B47" s="38">
        <v>0</v>
      </c>
      <c r="C47" s="38">
        <v>0</v>
      </c>
      <c r="D47" s="38">
        <v>0</v>
      </c>
      <c r="E47" s="38">
        <v>0</v>
      </c>
      <c r="F47" s="49">
        <v>0</v>
      </c>
      <c r="G47" s="38">
        <f t="shared" si="1"/>
        <v>0</v>
      </c>
    </row>
    <row r="48" spans="1:7" x14ac:dyDescent="0.2">
      <c r="A48" s="29" t="s">
        <v>74</v>
      </c>
      <c r="B48" s="38">
        <v>0</v>
      </c>
      <c r="C48" s="38">
        <v>0</v>
      </c>
      <c r="D48" s="38">
        <v>0</v>
      </c>
      <c r="E48" s="38">
        <v>0</v>
      </c>
      <c r="F48" s="49">
        <v>0</v>
      </c>
      <c r="G48" s="38">
        <f t="shared" si="1"/>
        <v>0</v>
      </c>
    </row>
    <row r="49" spans="1:7" x14ac:dyDescent="0.2">
      <c r="A49" s="29" t="s">
        <v>75</v>
      </c>
      <c r="B49" s="38">
        <v>0</v>
      </c>
      <c r="C49" s="38">
        <v>0</v>
      </c>
      <c r="D49" s="38">
        <v>0</v>
      </c>
      <c r="E49" s="38">
        <v>0</v>
      </c>
      <c r="F49" s="49">
        <v>0</v>
      </c>
      <c r="G49" s="38">
        <f t="shared" si="1"/>
        <v>0</v>
      </c>
    </row>
    <row r="50" spans="1:7" x14ac:dyDescent="0.2">
      <c r="A50" s="29" t="s">
        <v>76</v>
      </c>
      <c r="B50" s="38">
        <v>0</v>
      </c>
      <c r="C50" s="38">
        <v>0</v>
      </c>
      <c r="D50" s="38">
        <v>0</v>
      </c>
      <c r="E50" s="38">
        <v>0</v>
      </c>
      <c r="F50" s="49">
        <v>0</v>
      </c>
      <c r="G50" s="38">
        <f t="shared" si="1"/>
        <v>0</v>
      </c>
    </row>
    <row r="51" spans="1:7" x14ac:dyDescent="0.2">
      <c r="A51" s="29" t="s">
        <v>77</v>
      </c>
      <c r="B51" s="38">
        <v>0</v>
      </c>
      <c r="C51" s="38">
        <v>0</v>
      </c>
      <c r="D51" s="38">
        <v>0</v>
      </c>
      <c r="E51" s="38">
        <v>0</v>
      </c>
      <c r="F51" s="49">
        <v>0</v>
      </c>
      <c r="G51" s="38">
        <f t="shared" si="1"/>
        <v>0</v>
      </c>
    </row>
    <row r="52" spans="1:7" x14ac:dyDescent="0.2">
      <c r="A52" s="32" t="s">
        <v>78</v>
      </c>
      <c r="B52" s="46">
        <f>SUM(B53:B55)</f>
        <v>0</v>
      </c>
      <c r="C52" s="46">
        <f>SUM(C53:C55)</f>
        <v>0</v>
      </c>
      <c r="D52" s="46">
        <f>SUM(D53:D55)</f>
        <v>0</v>
      </c>
      <c r="E52" s="46">
        <f>SUM(E53:E55)</f>
        <v>0</v>
      </c>
      <c r="F52" s="50">
        <f>SUM(F53:F55)</f>
        <v>0</v>
      </c>
      <c r="G52" s="46">
        <f t="shared" si="1"/>
        <v>0</v>
      </c>
    </row>
    <row r="53" spans="1:7" x14ac:dyDescent="0.2">
      <c r="A53" s="29" t="s">
        <v>79</v>
      </c>
      <c r="B53" s="38">
        <v>0</v>
      </c>
      <c r="C53" s="38">
        <v>0</v>
      </c>
      <c r="D53" s="38">
        <v>0</v>
      </c>
      <c r="E53" s="38">
        <v>0</v>
      </c>
      <c r="F53" s="49">
        <v>0</v>
      </c>
      <c r="G53" s="38">
        <f t="shared" si="1"/>
        <v>0</v>
      </c>
    </row>
    <row r="54" spans="1:7" x14ac:dyDescent="0.2">
      <c r="A54" s="29" t="s">
        <v>80</v>
      </c>
      <c r="B54" s="38">
        <v>0</v>
      </c>
      <c r="C54" s="38">
        <v>0</v>
      </c>
      <c r="D54" s="38">
        <v>0</v>
      </c>
      <c r="E54" s="38">
        <v>0</v>
      </c>
      <c r="F54" s="49">
        <v>0</v>
      </c>
      <c r="G54" s="38">
        <f t="shared" si="1"/>
        <v>0</v>
      </c>
    </row>
    <row r="55" spans="1:7" x14ac:dyDescent="0.2">
      <c r="A55" s="29" t="s">
        <v>81</v>
      </c>
      <c r="B55" s="38">
        <v>0</v>
      </c>
      <c r="C55" s="38">
        <v>0</v>
      </c>
      <c r="D55" s="38">
        <v>0</v>
      </c>
      <c r="E55" s="38">
        <v>0</v>
      </c>
      <c r="F55" s="49">
        <v>0</v>
      </c>
      <c r="G55" s="38">
        <f t="shared" si="1"/>
        <v>0</v>
      </c>
    </row>
    <row r="56" spans="1:7" x14ac:dyDescent="0.2">
      <c r="A56" s="32" t="s">
        <v>82</v>
      </c>
      <c r="B56" s="46">
        <f>SUM(B57:B63)</f>
        <v>0</v>
      </c>
      <c r="C56" s="46">
        <f>SUM(C57:C63)</f>
        <v>0</v>
      </c>
      <c r="D56" s="46">
        <f>SUM(D57:D63)</f>
        <v>0</v>
      </c>
      <c r="E56" s="46">
        <f>SUM(E57:E63)</f>
        <v>0</v>
      </c>
      <c r="F56" s="50">
        <f>SUM(F57:F63)</f>
        <v>0</v>
      </c>
      <c r="G56" s="46">
        <f t="shared" si="1"/>
        <v>0</v>
      </c>
    </row>
    <row r="57" spans="1:7" x14ac:dyDescent="0.2">
      <c r="A57" s="29" t="s">
        <v>83</v>
      </c>
      <c r="B57" s="38">
        <v>0</v>
      </c>
      <c r="C57" s="38">
        <v>0</v>
      </c>
      <c r="D57" s="38">
        <v>0</v>
      </c>
      <c r="E57" s="38">
        <v>0</v>
      </c>
      <c r="F57" s="49">
        <v>0</v>
      </c>
      <c r="G57" s="38">
        <f t="shared" si="1"/>
        <v>0</v>
      </c>
    </row>
    <row r="58" spans="1:7" x14ac:dyDescent="0.2">
      <c r="A58" s="29" t="s">
        <v>84</v>
      </c>
      <c r="B58" s="38">
        <v>0</v>
      </c>
      <c r="C58" s="38">
        <v>0</v>
      </c>
      <c r="D58" s="38">
        <v>0</v>
      </c>
      <c r="E58" s="38">
        <v>0</v>
      </c>
      <c r="F58" s="49">
        <v>0</v>
      </c>
      <c r="G58" s="38">
        <f t="shared" si="1"/>
        <v>0</v>
      </c>
    </row>
    <row r="59" spans="1:7" x14ac:dyDescent="0.2">
      <c r="A59" s="29" t="s">
        <v>85</v>
      </c>
      <c r="B59" s="38">
        <v>0</v>
      </c>
      <c r="C59" s="38">
        <v>0</v>
      </c>
      <c r="D59" s="38">
        <v>0</v>
      </c>
      <c r="E59" s="38">
        <v>0</v>
      </c>
      <c r="F59" s="49">
        <v>0</v>
      </c>
      <c r="G59" s="38">
        <f t="shared" si="1"/>
        <v>0</v>
      </c>
    </row>
    <row r="60" spans="1:7" x14ac:dyDescent="0.2">
      <c r="A60" s="29" t="s">
        <v>86</v>
      </c>
      <c r="B60" s="38">
        <v>0</v>
      </c>
      <c r="C60" s="38">
        <v>0</v>
      </c>
      <c r="D60" s="38">
        <v>0</v>
      </c>
      <c r="E60" s="38">
        <v>0</v>
      </c>
      <c r="F60" s="49">
        <v>0</v>
      </c>
      <c r="G60" s="38">
        <f t="shared" si="1"/>
        <v>0</v>
      </c>
    </row>
    <row r="61" spans="1:7" x14ac:dyDescent="0.2">
      <c r="A61" s="29" t="s">
        <v>87</v>
      </c>
      <c r="B61" s="38">
        <v>0</v>
      </c>
      <c r="C61" s="38">
        <v>0</v>
      </c>
      <c r="D61" s="38">
        <v>0</v>
      </c>
      <c r="E61" s="38">
        <v>0</v>
      </c>
      <c r="F61" s="49">
        <v>0</v>
      </c>
      <c r="G61" s="38">
        <f t="shared" si="1"/>
        <v>0</v>
      </c>
    </row>
    <row r="62" spans="1:7" x14ac:dyDescent="0.2">
      <c r="A62" s="29" t="s">
        <v>88</v>
      </c>
      <c r="B62" s="38">
        <v>0</v>
      </c>
      <c r="C62" s="38">
        <v>0</v>
      </c>
      <c r="D62" s="38">
        <v>0</v>
      </c>
      <c r="E62" s="38">
        <v>0</v>
      </c>
      <c r="F62" s="49">
        <v>0</v>
      </c>
      <c r="G62" s="38">
        <f t="shared" si="1"/>
        <v>0</v>
      </c>
    </row>
    <row r="63" spans="1:7" x14ac:dyDescent="0.2">
      <c r="A63" s="29" t="s">
        <v>89</v>
      </c>
      <c r="B63" s="38">
        <v>0</v>
      </c>
      <c r="C63" s="38">
        <v>0</v>
      </c>
      <c r="D63" s="38">
        <v>0</v>
      </c>
      <c r="E63" s="38">
        <v>0</v>
      </c>
      <c r="F63" s="49">
        <v>0</v>
      </c>
      <c r="G63" s="38">
        <f t="shared" si="1"/>
        <v>0</v>
      </c>
    </row>
    <row r="64" spans="1:7" x14ac:dyDescent="0.2">
      <c r="A64" s="32" t="s">
        <v>90</v>
      </c>
      <c r="B64" s="46">
        <f>SUM(B65:B67)</f>
        <v>359000</v>
      </c>
      <c r="C64" s="46">
        <f>SUM(C65:C67)</f>
        <v>92450.96</v>
      </c>
      <c r="D64" s="46">
        <f>SUM(D65:D67)</f>
        <v>451450.96</v>
      </c>
      <c r="E64" s="46">
        <f>SUM(E65:E67)</f>
        <v>88287.96</v>
      </c>
      <c r="F64" s="50">
        <f>SUM(F65:F67)</f>
        <v>88287.96</v>
      </c>
      <c r="G64" s="46">
        <f t="shared" si="1"/>
        <v>363163</v>
      </c>
    </row>
    <row r="65" spans="1:7" x14ac:dyDescent="0.2">
      <c r="A65" s="29" t="s">
        <v>30</v>
      </c>
      <c r="B65" s="38">
        <v>0</v>
      </c>
      <c r="C65" s="38">
        <v>0</v>
      </c>
      <c r="D65" s="38">
        <v>0</v>
      </c>
      <c r="E65" s="38">
        <v>0</v>
      </c>
      <c r="F65" s="49">
        <v>0</v>
      </c>
      <c r="G65" s="38">
        <f t="shared" si="1"/>
        <v>0</v>
      </c>
    </row>
    <row r="66" spans="1:7" x14ac:dyDescent="0.2">
      <c r="A66" s="29" t="s">
        <v>91</v>
      </c>
      <c r="B66" s="38">
        <v>0</v>
      </c>
      <c r="C66" s="38">
        <v>0</v>
      </c>
      <c r="D66" s="38">
        <v>0</v>
      </c>
      <c r="E66" s="38">
        <v>0</v>
      </c>
      <c r="F66" s="49">
        <v>0</v>
      </c>
      <c r="G66" s="38">
        <f t="shared" si="1"/>
        <v>0</v>
      </c>
    </row>
    <row r="67" spans="1:7" x14ac:dyDescent="0.2">
      <c r="A67" s="29" t="s">
        <v>92</v>
      </c>
      <c r="B67" s="38">
        <v>359000</v>
      </c>
      <c r="C67" s="38">
        <v>92450.96</v>
      </c>
      <c r="D67" s="38">
        <v>451450.96</v>
      </c>
      <c r="E67" s="38">
        <v>88287.96</v>
      </c>
      <c r="F67" s="49">
        <v>88287.96</v>
      </c>
      <c r="G67" s="38">
        <f t="shared" si="1"/>
        <v>363163</v>
      </c>
    </row>
    <row r="68" spans="1:7" x14ac:dyDescent="0.2">
      <c r="A68" s="32" t="s">
        <v>93</v>
      </c>
      <c r="B68" s="46">
        <f>SUM(B69:B75)</f>
        <v>0</v>
      </c>
      <c r="C68" s="46">
        <f>SUM(C69:C75)</f>
        <v>0</v>
      </c>
      <c r="D68" s="46">
        <f>SUM(D69:D75)</f>
        <v>0</v>
      </c>
      <c r="E68" s="46">
        <f>SUM(E69:E75)</f>
        <v>0</v>
      </c>
      <c r="F68" s="50">
        <f>SUM(F69:F75)</f>
        <v>0</v>
      </c>
      <c r="G68" s="46">
        <f t="shared" si="1"/>
        <v>0</v>
      </c>
    </row>
    <row r="69" spans="1:7" x14ac:dyDescent="0.2">
      <c r="A69" s="29" t="s">
        <v>94</v>
      </c>
      <c r="B69" s="38">
        <v>0</v>
      </c>
      <c r="C69" s="38">
        <v>0</v>
      </c>
      <c r="D69" s="38">
        <v>0</v>
      </c>
      <c r="E69" s="38">
        <v>0</v>
      </c>
      <c r="F69" s="49">
        <v>0</v>
      </c>
      <c r="G69" s="38">
        <f t="shared" si="1"/>
        <v>0</v>
      </c>
    </row>
    <row r="70" spans="1:7" x14ac:dyDescent="0.2">
      <c r="A70" s="29" t="s">
        <v>95</v>
      </c>
      <c r="B70" s="38">
        <v>0</v>
      </c>
      <c r="C70" s="38">
        <v>0</v>
      </c>
      <c r="D70" s="38">
        <v>0</v>
      </c>
      <c r="E70" s="38">
        <v>0</v>
      </c>
      <c r="F70" s="49">
        <v>0</v>
      </c>
      <c r="G70" s="38">
        <f t="shared" si="1"/>
        <v>0</v>
      </c>
    </row>
    <row r="71" spans="1:7" x14ac:dyDescent="0.2">
      <c r="A71" s="29" t="s">
        <v>96</v>
      </c>
      <c r="B71" s="38">
        <v>0</v>
      </c>
      <c r="C71" s="38">
        <v>0</v>
      </c>
      <c r="D71" s="38">
        <v>0</v>
      </c>
      <c r="E71" s="38">
        <v>0</v>
      </c>
      <c r="F71" s="49">
        <v>0</v>
      </c>
      <c r="G71" s="38">
        <f t="shared" si="1"/>
        <v>0</v>
      </c>
    </row>
    <row r="72" spans="1:7" x14ac:dyDescent="0.2">
      <c r="A72" s="29" t="s">
        <v>97</v>
      </c>
      <c r="B72" s="38">
        <v>0</v>
      </c>
      <c r="C72" s="38">
        <v>0</v>
      </c>
      <c r="D72" s="38">
        <v>0</v>
      </c>
      <c r="E72" s="38">
        <v>0</v>
      </c>
      <c r="F72" s="49">
        <v>0</v>
      </c>
      <c r="G72" s="38">
        <f t="shared" si="1"/>
        <v>0</v>
      </c>
    </row>
    <row r="73" spans="1:7" x14ac:dyDescent="0.2">
      <c r="A73" s="29" t="s">
        <v>98</v>
      </c>
      <c r="B73" s="38">
        <v>0</v>
      </c>
      <c r="C73" s="38">
        <v>0</v>
      </c>
      <c r="D73" s="38">
        <v>0</v>
      </c>
      <c r="E73" s="38">
        <v>0</v>
      </c>
      <c r="F73" s="49">
        <v>0</v>
      </c>
      <c r="G73" s="38">
        <f t="shared" si="1"/>
        <v>0</v>
      </c>
    </row>
    <row r="74" spans="1:7" x14ac:dyDescent="0.2">
      <c r="A74" s="29" t="s">
        <v>99</v>
      </c>
      <c r="B74" s="38">
        <v>0</v>
      </c>
      <c r="C74" s="38">
        <v>0</v>
      </c>
      <c r="D74" s="38">
        <v>0</v>
      </c>
      <c r="E74" s="38">
        <v>0</v>
      </c>
      <c r="F74" s="49">
        <v>0</v>
      </c>
      <c r="G74" s="38">
        <f t="shared" si="1"/>
        <v>0</v>
      </c>
    </row>
    <row r="75" spans="1:7" x14ac:dyDescent="0.2">
      <c r="A75" s="30" t="s">
        <v>100</v>
      </c>
      <c r="B75" s="40">
        <v>0</v>
      </c>
      <c r="C75" s="40">
        <v>0</v>
      </c>
      <c r="D75" s="40">
        <v>0</v>
      </c>
      <c r="E75" s="40">
        <v>0</v>
      </c>
      <c r="F75" s="51">
        <v>0</v>
      </c>
      <c r="G75" s="40">
        <f t="shared" si="1"/>
        <v>0</v>
      </c>
    </row>
    <row r="76" spans="1:7" x14ac:dyDescent="0.2">
      <c r="A76" s="31" t="s">
        <v>13</v>
      </c>
      <c r="B76" s="43">
        <f>B4+B12+B22+B32+B42+B52+B56+B64</f>
        <v>9760654.3699999992</v>
      </c>
      <c r="C76" s="43">
        <f>C4+C12+C22+C32+C42+C52+C56+C64</f>
        <v>1501488.4</v>
      </c>
      <c r="D76" s="43">
        <f>D4+D12+D22+D32+D42+D64</f>
        <v>11262142.77</v>
      </c>
      <c r="E76" s="43">
        <f>E4+E12+E22+E32+E42+E52+E56+E64</f>
        <v>2859012.0400000005</v>
      </c>
      <c r="F76" s="43">
        <f>F4+F12+F22+F32+F42+F52+F56+F64</f>
        <v>2853395.9000000004</v>
      </c>
      <c r="G76" s="52">
        <f>G4+G12+G22+G32+G42+G52+G56+G64</f>
        <v>8403130.7300000004</v>
      </c>
    </row>
    <row r="79" spans="1:7" x14ac:dyDescent="0.2">
      <c r="B79" s="44"/>
      <c r="C79" s="44"/>
      <c r="D79" s="44"/>
      <c r="E79" s="44"/>
      <c r="F79" s="44"/>
      <c r="G79" s="53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>
      <selection activeCell="A46" sqref="A46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61" t="s">
        <v>139</v>
      </c>
      <c r="B1" s="62"/>
      <c r="C1" s="62"/>
      <c r="D1" s="62"/>
      <c r="E1" s="62"/>
      <c r="F1" s="62"/>
      <c r="G1" s="63"/>
    </row>
    <row r="2" spans="1:7" x14ac:dyDescent="0.2">
      <c r="A2" s="16"/>
      <c r="B2" s="18" t="s">
        <v>0</v>
      </c>
      <c r="C2" s="19"/>
      <c r="D2" s="19"/>
      <c r="E2" s="19"/>
      <c r="F2" s="20"/>
      <c r="G2" s="56" t="s">
        <v>1</v>
      </c>
    </row>
    <row r="3" spans="1:7" ht="24.95" customHeight="1" x14ac:dyDescent="0.2">
      <c r="A3" s="3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7"/>
    </row>
    <row r="4" spans="1:7" x14ac:dyDescent="0.2">
      <c r="A4" s="15"/>
      <c r="B4" s="6"/>
      <c r="C4" s="6"/>
      <c r="D4" s="6"/>
      <c r="E4" s="6"/>
      <c r="F4" s="6"/>
      <c r="G4" s="6"/>
    </row>
    <row r="5" spans="1:7" x14ac:dyDescent="0.2">
      <c r="A5" s="13" t="s">
        <v>101</v>
      </c>
      <c r="B5" s="46">
        <f>SUM(B6:B13)</f>
        <v>1318608.3999999999</v>
      </c>
      <c r="C5" s="46">
        <f>SUM(C6:C13)</f>
        <v>86557.69</v>
      </c>
      <c r="D5" s="46">
        <f t="shared" ref="D5:D13" si="0">B5+C5</f>
        <v>1405166.0899999999</v>
      </c>
      <c r="E5" s="46">
        <f>SUM(E6:E13)</f>
        <v>296572.81</v>
      </c>
      <c r="F5" s="46">
        <f>SUM(F6:F13)</f>
        <v>296572.81</v>
      </c>
      <c r="G5" s="46">
        <f>D5-E5</f>
        <v>1108593.2799999998</v>
      </c>
    </row>
    <row r="6" spans="1:7" x14ac:dyDescent="0.2">
      <c r="A6" s="21" t="s">
        <v>102</v>
      </c>
      <c r="B6" s="38">
        <v>0</v>
      </c>
      <c r="C6" s="38">
        <v>0</v>
      </c>
      <c r="D6" s="38">
        <f t="shared" si="0"/>
        <v>0</v>
      </c>
      <c r="E6" s="38">
        <v>0</v>
      </c>
      <c r="F6" s="38">
        <v>0</v>
      </c>
      <c r="G6" s="38">
        <f>D6-E6</f>
        <v>0</v>
      </c>
    </row>
    <row r="7" spans="1:7" x14ac:dyDescent="0.2">
      <c r="A7" s="21" t="s">
        <v>103</v>
      </c>
      <c r="B7" s="38">
        <v>0</v>
      </c>
      <c r="C7" s="38">
        <v>0</v>
      </c>
      <c r="D7" s="38">
        <f t="shared" si="0"/>
        <v>0</v>
      </c>
      <c r="E7" s="38">
        <v>0</v>
      </c>
      <c r="F7" s="38">
        <v>0</v>
      </c>
      <c r="G7" s="38">
        <f t="shared" ref="G7:G13" si="1">D7-E7</f>
        <v>0</v>
      </c>
    </row>
    <row r="8" spans="1:7" x14ac:dyDescent="0.2">
      <c r="A8" s="21" t="s">
        <v>104</v>
      </c>
      <c r="B8" s="38">
        <v>0</v>
      </c>
      <c r="C8" s="38">
        <v>0</v>
      </c>
      <c r="D8" s="38">
        <f t="shared" si="0"/>
        <v>0</v>
      </c>
      <c r="E8" s="38">
        <v>0</v>
      </c>
      <c r="F8" s="38">
        <v>0</v>
      </c>
      <c r="G8" s="38">
        <f t="shared" si="1"/>
        <v>0</v>
      </c>
    </row>
    <row r="9" spans="1:7" x14ac:dyDescent="0.2">
      <c r="A9" s="21" t="s">
        <v>105</v>
      </c>
      <c r="B9" s="38">
        <v>0</v>
      </c>
      <c r="C9" s="38">
        <v>0</v>
      </c>
      <c r="D9" s="38">
        <f t="shared" si="0"/>
        <v>0</v>
      </c>
      <c r="E9" s="38">
        <v>0</v>
      </c>
      <c r="F9" s="38">
        <v>0</v>
      </c>
      <c r="G9" s="38">
        <f t="shared" si="1"/>
        <v>0</v>
      </c>
    </row>
    <row r="10" spans="1:7" x14ac:dyDescent="0.2">
      <c r="A10" s="21" t="s">
        <v>106</v>
      </c>
      <c r="B10" s="38">
        <v>1318608.3999999999</v>
      </c>
      <c r="C10" s="38">
        <v>86557.69</v>
      </c>
      <c r="D10" s="38">
        <f t="shared" si="0"/>
        <v>1405166.0899999999</v>
      </c>
      <c r="E10" s="38">
        <v>296572.81</v>
      </c>
      <c r="F10" s="38">
        <v>296572.81</v>
      </c>
      <c r="G10" s="38">
        <f t="shared" si="1"/>
        <v>1108593.2799999998</v>
      </c>
    </row>
    <row r="11" spans="1:7" x14ac:dyDescent="0.2">
      <c r="A11" s="21" t="s">
        <v>107</v>
      </c>
      <c r="B11" s="38">
        <v>0</v>
      </c>
      <c r="C11" s="38">
        <v>0</v>
      </c>
      <c r="D11" s="38">
        <f t="shared" si="0"/>
        <v>0</v>
      </c>
      <c r="E11" s="38">
        <v>0</v>
      </c>
      <c r="F11" s="38">
        <v>0</v>
      </c>
      <c r="G11" s="38">
        <f t="shared" si="1"/>
        <v>0</v>
      </c>
    </row>
    <row r="12" spans="1:7" x14ac:dyDescent="0.2">
      <c r="A12" s="21" t="s">
        <v>108</v>
      </c>
      <c r="B12" s="38">
        <v>0</v>
      </c>
      <c r="C12" s="38">
        <v>0</v>
      </c>
      <c r="D12" s="38">
        <f t="shared" si="0"/>
        <v>0</v>
      </c>
      <c r="E12" s="38">
        <v>0</v>
      </c>
      <c r="F12" s="38">
        <v>0</v>
      </c>
      <c r="G12" s="38">
        <f t="shared" si="1"/>
        <v>0</v>
      </c>
    </row>
    <row r="13" spans="1:7" x14ac:dyDescent="0.2">
      <c r="A13" s="21" t="s">
        <v>58</v>
      </c>
      <c r="B13" s="38">
        <v>0</v>
      </c>
      <c r="C13" s="38">
        <v>0</v>
      </c>
      <c r="D13" s="38">
        <f t="shared" si="0"/>
        <v>0</v>
      </c>
      <c r="E13" s="38">
        <v>0</v>
      </c>
      <c r="F13" s="38">
        <v>0</v>
      </c>
      <c r="G13" s="38">
        <f t="shared" si="1"/>
        <v>0</v>
      </c>
    </row>
    <row r="14" spans="1:7" x14ac:dyDescent="0.2">
      <c r="A14" s="14"/>
      <c r="B14" s="35"/>
      <c r="C14" s="35"/>
      <c r="D14" s="35"/>
      <c r="E14" s="35"/>
      <c r="F14" s="35"/>
      <c r="G14" s="35"/>
    </row>
    <row r="15" spans="1:7" x14ac:dyDescent="0.2">
      <c r="A15" s="13" t="s">
        <v>109</v>
      </c>
      <c r="B15" s="46">
        <f>SUM(B16:B22)</f>
        <v>8442045.9700000007</v>
      </c>
      <c r="C15" s="46">
        <f>SUM(C16:C22)</f>
        <v>1414930.71</v>
      </c>
      <c r="D15" s="46">
        <f>B15+C15</f>
        <v>9856976.6799999997</v>
      </c>
      <c r="E15" s="46">
        <f>SUM(E16:E22)</f>
        <v>2562439.23</v>
      </c>
      <c r="F15" s="46">
        <f>SUM(F16:F22)</f>
        <v>2556823.09</v>
      </c>
      <c r="G15" s="46">
        <f>D15-E15</f>
        <v>7294537.4499999993</v>
      </c>
    </row>
    <row r="16" spans="1:7" x14ac:dyDescent="0.2">
      <c r="A16" s="21" t="s">
        <v>110</v>
      </c>
      <c r="B16" s="38">
        <v>0</v>
      </c>
      <c r="C16" s="38">
        <v>0</v>
      </c>
      <c r="D16" s="38">
        <f t="shared" ref="D16:D22" si="2">B16+C16</f>
        <v>0</v>
      </c>
      <c r="E16" s="38">
        <v>0</v>
      </c>
      <c r="F16" s="38">
        <v>0</v>
      </c>
      <c r="G16" s="38">
        <f t="shared" ref="G16:G22" si="3">D16-E16</f>
        <v>0</v>
      </c>
    </row>
    <row r="17" spans="1:7" x14ac:dyDescent="0.2">
      <c r="A17" s="21" t="s">
        <v>111</v>
      </c>
      <c r="B17" s="38">
        <v>0</v>
      </c>
      <c r="C17" s="38">
        <v>0</v>
      </c>
      <c r="D17" s="38">
        <f t="shared" si="2"/>
        <v>0</v>
      </c>
      <c r="E17" s="38">
        <v>0</v>
      </c>
      <c r="F17" s="38">
        <v>0</v>
      </c>
      <c r="G17" s="38">
        <f t="shared" si="3"/>
        <v>0</v>
      </c>
    </row>
    <row r="18" spans="1:7" x14ac:dyDescent="0.2">
      <c r="A18" s="21" t="s">
        <v>112</v>
      </c>
      <c r="B18" s="38">
        <v>0</v>
      </c>
      <c r="C18" s="38">
        <v>0</v>
      </c>
      <c r="D18" s="38">
        <f t="shared" si="2"/>
        <v>0</v>
      </c>
      <c r="E18" s="38">
        <v>0</v>
      </c>
      <c r="F18" s="38">
        <v>0</v>
      </c>
      <c r="G18" s="38">
        <f t="shared" si="3"/>
        <v>0</v>
      </c>
    </row>
    <row r="19" spans="1:7" x14ac:dyDescent="0.2">
      <c r="A19" s="21" t="s">
        <v>113</v>
      </c>
      <c r="B19" s="38">
        <v>0</v>
      </c>
      <c r="C19" s="38">
        <v>0</v>
      </c>
      <c r="D19" s="38">
        <f t="shared" si="2"/>
        <v>0</v>
      </c>
      <c r="E19" s="38">
        <v>0</v>
      </c>
      <c r="F19" s="38">
        <v>0</v>
      </c>
      <c r="G19" s="38">
        <f t="shared" si="3"/>
        <v>0</v>
      </c>
    </row>
    <row r="20" spans="1:7" x14ac:dyDescent="0.2">
      <c r="A20" s="21" t="s">
        <v>114</v>
      </c>
      <c r="B20" s="38">
        <v>0</v>
      </c>
      <c r="C20" s="38">
        <v>0</v>
      </c>
      <c r="D20" s="38">
        <f t="shared" si="2"/>
        <v>0</v>
      </c>
      <c r="E20" s="38">
        <v>0</v>
      </c>
      <c r="F20" s="38">
        <v>0</v>
      </c>
      <c r="G20" s="38">
        <f t="shared" si="3"/>
        <v>0</v>
      </c>
    </row>
    <row r="21" spans="1:7" x14ac:dyDescent="0.2">
      <c r="A21" s="21" t="s">
        <v>115</v>
      </c>
      <c r="B21" s="38">
        <v>8442045.9700000007</v>
      </c>
      <c r="C21" s="38">
        <v>1414930.71</v>
      </c>
      <c r="D21" s="38">
        <f t="shared" si="2"/>
        <v>9856976.6799999997</v>
      </c>
      <c r="E21" s="38">
        <v>2562439.23</v>
      </c>
      <c r="F21" s="4">
        <v>2556823.09</v>
      </c>
      <c r="G21" s="38">
        <f t="shared" si="3"/>
        <v>7294537.4499999993</v>
      </c>
    </row>
    <row r="22" spans="1:7" x14ac:dyDescent="0.2">
      <c r="A22" s="21" t="s">
        <v>116</v>
      </c>
      <c r="B22" s="38">
        <v>0</v>
      </c>
      <c r="C22" s="38">
        <v>0</v>
      </c>
      <c r="D22" s="38">
        <f t="shared" si="2"/>
        <v>0</v>
      </c>
      <c r="E22" s="38">
        <v>0</v>
      </c>
      <c r="F22" s="38">
        <v>0</v>
      </c>
      <c r="G22" s="38">
        <f t="shared" si="3"/>
        <v>0</v>
      </c>
    </row>
    <row r="23" spans="1:7" x14ac:dyDescent="0.2">
      <c r="A23" s="14"/>
      <c r="B23" s="35"/>
      <c r="C23" s="35"/>
      <c r="D23" s="35"/>
      <c r="E23" s="35"/>
      <c r="F23" s="35"/>
      <c r="G23" s="35"/>
    </row>
    <row r="24" spans="1:7" x14ac:dyDescent="0.2">
      <c r="A24" s="13" t="s">
        <v>117</v>
      </c>
      <c r="B24" s="46">
        <f t="shared" ref="B24:G24" si="4">SUM(B25:B33)</f>
        <v>0</v>
      </c>
      <c r="C24" s="46">
        <f t="shared" si="4"/>
        <v>0</v>
      </c>
      <c r="D24" s="46">
        <f t="shared" si="4"/>
        <v>0</v>
      </c>
      <c r="E24" s="54">
        <f t="shared" si="4"/>
        <v>0</v>
      </c>
      <c r="F24" s="46">
        <f t="shared" si="4"/>
        <v>0</v>
      </c>
      <c r="G24" s="46">
        <f t="shared" si="4"/>
        <v>0</v>
      </c>
    </row>
    <row r="25" spans="1:7" x14ac:dyDescent="0.2">
      <c r="A25" s="21" t="s">
        <v>118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</row>
    <row r="26" spans="1:7" x14ac:dyDescent="0.2">
      <c r="A26" s="21" t="s">
        <v>119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</row>
    <row r="27" spans="1:7" x14ac:dyDescent="0.2">
      <c r="A27" s="21" t="s">
        <v>120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</row>
    <row r="28" spans="1:7" x14ac:dyDescent="0.2">
      <c r="A28" s="21" t="s">
        <v>121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7" x14ac:dyDescent="0.2">
      <c r="A29" s="21" t="s">
        <v>122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</row>
    <row r="30" spans="1:7" x14ac:dyDescent="0.2">
      <c r="A30" s="21" t="s">
        <v>123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7" x14ac:dyDescent="0.2">
      <c r="A31" s="21" t="s">
        <v>124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</row>
    <row r="32" spans="1:7" x14ac:dyDescent="0.2">
      <c r="A32" s="21" t="s">
        <v>125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1:7" x14ac:dyDescent="0.2">
      <c r="A33" s="21" t="s">
        <v>126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</row>
    <row r="34" spans="1:7" x14ac:dyDescent="0.2">
      <c r="A34" s="14"/>
      <c r="B34" s="35"/>
      <c r="C34" s="35"/>
      <c r="D34" s="35"/>
      <c r="E34" s="35"/>
      <c r="F34" s="35"/>
      <c r="G34" s="35"/>
    </row>
    <row r="35" spans="1:7" x14ac:dyDescent="0.2">
      <c r="A35" s="13" t="s">
        <v>127</v>
      </c>
      <c r="B35" s="46">
        <f t="shared" ref="B35:G35" si="5">SUM(B36:B39)</f>
        <v>0</v>
      </c>
      <c r="C35" s="46">
        <f t="shared" si="5"/>
        <v>0</v>
      </c>
      <c r="D35" s="46">
        <f t="shared" si="5"/>
        <v>0</v>
      </c>
      <c r="E35" s="46">
        <f t="shared" si="5"/>
        <v>0</v>
      </c>
      <c r="F35" s="46">
        <f t="shared" si="5"/>
        <v>0</v>
      </c>
      <c r="G35" s="46">
        <f t="shared" si="5"/>
        <v>0</v>
      </c>
    </row>
    <row r="36" spans="1:7" x14ac:dyDescent="0.2">
      <c r="A36" s="21" t="s">
        <v>128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</row>
    <row r="37" spans="1:7" ht="22.5" x14ac:dyDescent="0.2">
      <c r="A37" s="21" t="s">
        <v>129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</row>
    <row r="38" spans="1:7" x14ac:dyDescent="0.2">
      <c r="A38" s="21" t="s">
        <v>130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</row>
    <row r="39" spans="1:7" x14ac:dyDescent="0.2">
      <c r="A39" s="21" t="s">
        <v>131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</row>
    <row r="40" spans="1:7" x14ac:dyDescent="0.2">
      <c r="A40" s="14"/>
      <c r="B40" s="35"/>
      <c r="C40" s="35"/>
      <c r="D40" s="35"/>
      <c r="E40" s="35"/>
      <c r="F40" s="35"/>
      <c r="G40" s="35"/>
    </row>
    <row r="41" spans="1:7" x14ac:dyDescent="0.2">
      <c r="A41" s="23" t="s">
        <v>13</v>
      </c>
      <c r="B41" s="41">
        <f t="shared" ref="B41:G41" si="6">B5+B15+B24+B35</f>
        <v>9760654.370000001</v>
      </c>
      <c r="C41" s="41">
        <f t="shared" si="6"/>
        <v>1501488.4</v>
      </c>
      <c r="D41" s="41">
        <f t="shared" si="6"/>
        <v>11262142.77</v>
      </c>
      <c r="E41" s="41">
        <f t="shared" si="6"/>
        <v>2859012.04</v>
      </c>
      <c r="F41" s="41">
        <f t="shared" si="6"/>
        <v>2853395.9</v>
      </c>
      <c r="G41" s="41">
        <f t="shared" si="6"/>
        <v>8403130.7299999986</v>
      </c>
    </row>
    <row r="44" spans="1:7" x14ac:dyDescent="0.2">
      <c r="B44" s="44"/>
      <c r="C44" s="44"/>
      <c r="D44" s="44"/>
      <c r="E44" s="44"/>
      <c r="F44" s="44"/>
      <c r="G44" s="44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0c865bf4-0f22-4e4d-b041-7b0c1657e5a8"/>
    <ds:schemaRef ds:uri="http://schemas.microsoft.com/office/2006/documentManagement/types"/>
    <ds:schemaRef ds:uri="6aa8a68a-ab09-4ac8-a697-fdce915bc56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2014-02-10T03:37:14Z</dcterms:created>
  <dcterms:modified xsi:type="dcterms:W3CDTF">2025-04-28T16:51:00Z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