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CUENTA PÚBLICA 1ER TRIMESTRE 2025\"/>
    </mc:Choice>
  </mc:AlternateContent>
  <bookViews>
    <workbookView xWindow="0" yWindow="0" windowWidth="24000" windowHeight="9630" tabRatio="885" activeTab="3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COG!$A$4:$A$76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5" l="1"/>
  <c r="G39" i="5" s="1"/>
  <c r="G38" i="5"/>
  <c r="D38" i="5"/>
  <c r="D37" i="5"/>
  <c r="D35" i="5" s="1"/>
  <c r="G36" i="5"/>
  <c r="D36" i="5"/>
  <c r="F35" i="5"/>
  <c r="F41" i="5" s="1"/>
  <c r="E35" i="5"/>
  <c r="E41" i="5" s="1"/>
  <c r="C35" i="5"/>
  <c r="B35" i="5"/>
  <c r="B41" i="5" s="1"/>
  <c r="G33" i="5"/>
  <c r="D33" i="5"/>
  <c r="D32" i="5"/>
  <c r="G32" i="5" s="1"/>
  <c r="G31" i="5"/>
  <c r="D31" i="5"/>
  <c r="D30" i="5"/>
  <c r="G30" i="5" s="1"/>
  <c r="G29" i="5"/>
  <c r="D29" i="5"/>
  <c r="D28" i="5"/>
  <c r="G28" i="5" s="1"/>
  <c r="G27" i="5"/>
  <c r="D27" i="5"/>
  <c r="D26" i="5"/>
  <c r="D24" i="5" s="1"/>
  <c r="G25" i="5"/>
  <c r="D25" i="5"/>
  <c r="F24" i="5"/>
  <c r="E24" i="5"/>
  <c r="C24" i="5"/>
  <c r="B24" i="5"/>
  <c r="G22" i="5"/>
  <c r="D22" i="5"/>
  <c r="D21" i="5"/>
  <c r="G21" i="5" s="1"/>
  <c r="G20" i="5"/>
  <c r="D20" i="5"/>
  <c r="D19" i="5"/>
  <c r="G19" i="5" s="1"/>
  <c r="G18" i="5"/>
  <c r="D18" i="5"/>
  <c r="D17" i="5"/>
  <c r="D15" i="5" s="1"/>
  <c r="G16" i="5"/>
  <c r="D16" i="5"/>
  <c r="F15" i="5"/>
  <c r="E15" i="5"/>
  <c r="C15" i="5"/>
  <c r="B15" i="5"/>
  <c r="G13" i="5"/>
  <c r="D13" i="5"/>
  <c r="D12" i="5"/>
  <c r="G12" i="5" s="1"/>
  <c r="G11" i="5"/>
  <c r="D11" i="5"/>
  <c r="D10" i="5"/>
  <c r="G10" i="5" s="1"/>
  <c r="G9" i="5"/>
  <c r="D9" i="5"/>
  <c r="D8" i="5"/>
  <c r="G8" i="5" s="1"/>
  <c r="G7" i="5"/>
  <c r="D7" i="5"/>
  <c r="D6" i="5"/>
  <c r="G6" i="5" s="1"/>
  <c r="F5" i="5"/>
  <c r="E5" i="5"/>
  <c r="D5" i="5"/>
  <c r="C5" i="5"/>
  <c r="C41" i="5" s="1"/>
  <c r="B5" i="5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F68" i="6"/>
  <c r="E68" i="6"/>
  <c r="D68" i="6"/>
  <c r="G68" i="6" s="1"/>
  <c r="C68" i="6"/>
  <c r="B68" i="6"/>
  <c r="D67" i="6"/>
  <c r="G67" i="6" s="1"/>
  <c r="D66" i="6"/>
  <c r="G66" i="6" s="1"/>
  <c r="D65" i="6"/>
  <c r="G65" i="6" s="1"/>
  <c r="F64" i="6"/>
  <c r="E64" i="6"/>
  <c r="D64" i="6"/>
  <c r="G64" i="6" s="1"/>
  <c r="C64" i="6"/>
  <c r="B64" i="6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F56" i="6"/>
  <c r="E56" i="6"/>
  <c r="D56" i="6"/>
  <c r="G56" i="6" s="1"/>
  <c r="C56" i="6"/>
  <c r="B56" i="6"/>
  <c r="D55" i="6"/>
  <c r="G55" i="6" s="1"/>
  <c r="D54" i="6"/>
  <c r="G54" i="6" s="1"/>
  <c r="D53" i="6"/>
  <c r="G53" i="6" s="1"/>
  <c r="F52" i="6"/>
  <c r="E52" i="6"/>
  <c r="D52" i="6"/>
  <c r="G52" i="6" s="1"/>
  <c r="C52" i="6"/>
  <c r="B52" i="6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F42" i="6"/>
  <c r="E42" i="6"/>
  <c r="D42" i="6"/>
  <c r="G42" i="6" s="1"/>
  <c r="C42" i="6"/>
  <c r="B42" i="6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F32" i="6"/>
  <c r="E32" i="6"/>
  <c r="D32" i="6"/>
  <c r="G32" i="6" s="1"/>
  <c r="C32" i="6"/>
  <c r="B32" i="6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F22" i="6"/>
  <c r="E22" i="6"/>
  <c r="C22" i="6"/>
  <c r="B22" i="6"/>
  <c r="D22" i="6" s="1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12" i="6"/>
  <c r="E12" i="6"/>
  <c r="C12" i="6"/>
  <c r="B12" i="6"/>
  <c r="D12" i="6" s="1"/>
  <c r="G12" i="6" s="1"/>
  <c r="D11" i="6"/>
  <c r="G11" i="6" s="1"/>
  <c r="D10" i="6"/>
  <c r="G10" i="6" s="1"/>
  <c r="D9" i="6"/>
  <c r="G9" i="6" s="1"/>
  <c r="D8" i="6"/>
  <c r="G8" i="6" s="1"/>
  <c r="D7" i="6"/>
  <c r="G7" i="6" s="1"/>
  <c r="D6" i="6"/>
  <c r="G6" i="6" s="1"/>
  <c r="D5" i="6"/>
  <c r="G5" i="6" s="1"/>
  <c r="F4" i="6"/>
  <c r="F76" i="6" s="1"/>
  <c r="E4" i="6"/>
  <c r="E76" i="6" s="1"/>
  <c r="C4" i="6"/>
  <c r="C76" i="6" s="1"/>
  <c r="B4" i="6"/>
  <c r="B76" i="6" s="1"/>
  <c r="G15" i="8"/>
  <c r="F15" i="8"/>
  <c r="E15" i="8"/>
  <c r="D15" i="8"/>
  <c r="C15" i="8"/>
  <c r="B15" i="8"/>
  <c r="D13" i="8"/>
  <c r="G13" i="8" s="1"/>
  <c r="D11" i="8"/>
  <c r="G11" i="8" s="1"/>
  <c r="D9" i="8"/>
  <c r="G9" i="8" s="1"/>
  <c r="D7" i="8"/>
  <c r="G7" i="8" s="1"/>
  <c r="D5" i="8"/>
  <c r="G5" i="8" s="1"/>
  <c r="G76" i="4"/>
  <c r="F76" i="4"/>
  <c r="E76" i="4"/>
  <c r="D76" i="4"/>
  <c r="C76" i="4"/>
  <c r="B76" i="4"/>
  <c r="D74" i="4"/>
  <c r="G74" i="4" s="1"/>
  <c r="D72" i="4"/>
  <c r="G72" i="4" s="1"/>
  <c r="D70" i="4"/>
  <c r="G70" i="4" s="1"/>
  <c r="D68" i="4"/>
  <c r="G68" i="4" s="1"/>
  <c r="D66" i="4"/>
  <c r="G66" i="4" s="1"/>
  <c r="D64" i="4"/>
  <c r="G64" i="4" s="1"/>
  <c r="D62" i="4"/>
  <c r="G62" i="4" s="1"/>
  <c r="D60" i="4"/>
  <c r="G60" i="4" s="1"/>
  <c r="D51" i="4"/>
  <c r="G51" i="4" s="1"/>
  <c r="D50" i="4"/>
  <c r="G50" i="4" s="1"/>
  <c r="D49" i="4"/>
  <c r="G49" i="4" s="1"/>
  <c r="D48" i="4"/>
  <c r="G48" i="4" s="1"/>
  <c r="G41" i="4"/>
  <c r="F41" i="4"/>
  <c r="E41" i="4"/>
  <c r="D41" i="4"/>
  <c r="C41" i="4"/>
  <c r="B41" i="4"/>
  <c r="D40" i="4"/>
  <c r="G40" i="4" s="1"/>
  <c r="G39" i="4"/>
  <c r="D39" i="4"/>
  <c r="D38" i="4"/>
  <c r="G38" i="4" s="1"/>
  <c r="G37" i="4"/>
  <c r="D37" i="4"/>
  <c r="D36" i="4"/>
  <c r="G36" i="4" s="1"/>
  <c r="G35" i="4"/>
  <c r="D35" i="4"/>
  <c r="D34" i="4"/>
  <c r="G34" i="4" s="1"/>
  <c r="G33" i="4"/>
  <c r="D33" i="4"/>
  <c r="D32" i="4"/>
  <c r="G32" i="4" s="1"/>
  <c r="G31" i="4"/>
  <c r="D31" i="4"/>
  <c r="D30" i="4"/>
  <c r="G30" i="4" s="1"/>
  <c r="G29" i="4"/>
  <c r="D29" i="4"/>
  <c r="D28" i="4"/>
  <c r="G28" i="4" s="1"/>
  <c r="G27" i="4"/>
  <c r="D27" i="4"/>
  <c r="D26" i="4"/>
  <c r="G26" i="4" s="1"/>
  <c r="G25" i="4"/>
  <c r="D25" i="4"/>
  <c r="D24" i="4"/>
  <c r="G24" i="4" s="1"/>
  <c r="G23" i="4"/>
  <c r="D23" i="4"/>
  <c r="D22" i="4"/>
  <c r="G22" i="4" s="1"/>
  <c r="G21" i="4"/>
  <c r="D21" i="4"/>
  <c r="D20" i="4"/>
  <c r="G20" i="4" s="1"/>
  <c r="G19" i="4"/>
  <c r="D19" i="4"/>
  <c r="D18" i="4"/>
  <c r="G18" i="4" s="1"/>
  <c r="G17" i="4"/>
  <c r="D17" i="4"/>
  <c r="D16" i="4"/>
  <c r="G16" i="4" s="1"/>
  <c r="G15" i="4"/>
  <c r="D15" i="4"/>
  <c r="D14" i="4"/>
  <c r="G14" i="4" s="1"/>
  <c r="G13" i="4"/>
  <c r="D13" i="4"/>
  <c r="D12" i="4"/>
  <c r="G12" i="4" s="1"/>
  <c r="G11" i="4"/>
  <c r="D11" i="4"/>
  <c r="D10" i="4"/>
  <c r="G10" i="4" s="1"/>
  <c r="G9" i="4"/>
  <c r="D9" i="4"/>
  <c r="D8" i="4"/>
  <c r="G8" i="4" s="1"/>
  <c r="G7" i="4"/>
  <c r="D7" i="4"/>
  <c r="D6" i="4"/>
  <c r="G6" i="4" s="1"/>
  <c r="G5" i="4"/>
  <c r="D5" i="4"/>
  <c r="G15" i="5" l="1"/>
  <c r="D41" i="5"/>
  <c r="G5" i="5"/>
  <c r="G17" i="5"/>
  <c r="G26" i="5"/>
  <c r="G24" i="5" s="1"/>
  <c r="G37" i="5"/>
  <c r="G35" i="5" s="1"/>
  <c r="D4" i="6"/>
  <c r="G41" i="5" l="1"/>
  <c r="G4" i="6"/>
  <c r="G76" i="6" s="1"/>
  <c r="D76" i="6"/>
</calcChain>
</file>

<file path=xl/sharedStrings.xml><?xml version="1.0" encoding="utf-8"?>
<sst xmlns="http://schemas.openxmlformats.org/spreadsheetml/2006/main" count="217" uniqueCount="167">
  <si>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</si>
  <si>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</si>
  <si>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</si>
  <si>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</si>
  <si>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</si>
  <si>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</si>
  <si>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</si>
  <si>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</si>
  <si>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</si>
  <si>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</si>
  <si>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</si>
  <si>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</si>
  <si>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</si>
  <si>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</si>
  <si>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</si>
  <si>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</si>
  <si>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</si>
  <si>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</si>
  <si>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</si>
  <si>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</si>
  <si>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</si>
  <si>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</si>
  <si>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</si>
  <si>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</si>
  <si>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</si>
  <si>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</si>
  <si>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</si>
  <si>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</si>
  <si>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</si>
  <si>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</si>
  <si>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</si>
  <si>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</si>
  <si>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</si>
  <si>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</si>
  <si>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</si>
  <si>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</si>
  <si>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</si>
  <si>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</si>
  <si>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</si>
  <si>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</si>
  <si>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</si>
  <si>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</si>
  <si>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</si>
  <si>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</si>
  <si>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</si>
  <si>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</si>
  <si>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</si>
  <si>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</si>
  <si>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</si>
  <si>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</si>
  <si>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</si>
  <si>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</si>
  <si>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</si>
  <si>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</si>
  <si>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</si>
  <si>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</si>
  <si>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</si>
  <si>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</si>
  <si>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</si>
  <si>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</si>
  <si>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</si>
  <si>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</si>
  <si>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</si>
  <si>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</si>
  <si>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</si>
  <si>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</si>
  <si>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</si>
  <si>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</si>
  <si>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</si>
  <si>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</si>
  <si>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</si>
  <si>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</si>
  <si>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</si>
  <si>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</si>
  <si>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</si>
  <si>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</si>
  <si>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</si>
  <si>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</si>
  <si>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</si>
  <si>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</si>
  <si>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</si>
  <si>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</si>
  <si>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</si>
  <si>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</si>
  <si>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</si>
  <si>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</si>
  <si>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</si>
  <si>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</si>
  <si>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</si>
  <si>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</si>
  <si>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</si>
  <si>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</si>
  <si>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</si>
  <si>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</si>
  <si>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</si>
  <si>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</si>
  <si>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</si>
  <si>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</si>
  <si>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</si>
  <si>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</si>
  <si>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</si>
  <si>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</si>
  <si>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</si>
  <si>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</si>
  <si>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</si>
  <si>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</si>
  <si>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</si>
  <si>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</si>
  <si>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</si>
  <si>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</si>
  <si>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</si>
  <si>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</si>
  <si>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</si>
  <si>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</si>
  <si>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</si>
  <si>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</si>
  <si>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</si>
  <si>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</si>
  <si>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</si>
  <si>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</si>
  <si>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</si>
  <si>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</si>
  <si>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</si>
  <si>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</si>
  <si>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</si>
  <si>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</si>
  <si>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</si>
  <si>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Municipio de Uriangato Gto.
Estado Analítico del Ejercicio del Presupuesto de Egresos
Clasificación Administrativa
Del 1 de Enero al 31 de Marzo de 2025
(Cifras en Pesos)</t>
  </si>
  <si>
    <t>31111M410010000 PRESIDENTE MUNICIPAL</t>
  </si>
  <si>
    <t>31111M410020000 REGIDORES MUNICIPALES</t>
  </si>
  <si>
    <t>31111M410030000 SINDICO MUNICIPAL</t>
  </si>
  <si>
    <t>31111M410040000 PRESIDENCIA MUNICIPAL</t>
  </si>
  <si>
    <t>31111M410050000 SECRETARIA DEL H AYUNTAM</t>
  </si>
  <si>
    <t>31111M410060000 TESORERIA MUNICIPAL</t>
  </si>
  <si>
    <t>31111M410070000 DIRECCION DE CATASTRO MU</t>
  </si>
  <si>
    <t>31111M410080000 DIR TEC DE LA INF Y TELE</t>
  </si>
  <si>
    <t>31111M410090000 DIR FISCALIZACION DE ALC</t>
  </si>
  <si>
    <t>31111M410100000 CONTRALORIA MUNICIPAL</t>
  </si>
  <si>
    <t>31111M410110000 DIRECCION DE SERVICIOS A</t>
  </si>
  <si>
    <t>31111M410120000 JUZGADO MUNICIPAL</t>
  </si>
  <si>
    <t>31111M410130000 DIRECCION DE PLANEACION</t>
  </si>
  <si>
    <t>31111M410140000 DIRECCION JURIDICA</t>
  </si>
  <si>
    <t>31111M410150000 DIRECCION DE DESARROLLO</t>
  </si>
  <si>
    <t>31111M410160000 DIRECCION DE DESARROLLO</t>
  </si>
  <si>
    <t>31111M410170000 DIRECCION DE DESARROLLO</t>
  </si>
  <si>
    <t>31111M410180000 DIRECCION DE DESARROLLO</t>
  </si>
  <si>
    <t>31111M410190000 DIRECCION DEL MEDIO AMBI</t>
  </si>
  <si>
    <t>31111M410200000 DIRECCION DE OBRAS PUBLI</t>
  </si>
  <si>
    <t>31111M410210000 DIRECCION DE COMUNICACIO</t>
  </si>
  <si>
    <t>31111M410220000 DIRECCION DE EDUCACION Y</t>
  </si>
  <si>
    <t>31111M410230000 DIRECCION UNIDAD DE TRAN</t>
  </si>
  <si>
    <t>31111M410240000 DIRECCION DE SERVICIOS P</t>
  </si>
  <si>
    <t>31111M410250000 DIRECCION DE SEGURIDAD P</t>
  </si>
  <si>
    <t>31111M410260000 DIRECCION DE TRANSITO Y</t>
  </si>
  <si>
    <t>31111M410270000 DIRECCION DE PROTECCION</t>
  </si>
  <si>
    <t>31111M410280000 DIRECCION MUNICIPAL DE A</t>
  </si>
  <si>
    <t>31111M410290000 PROCURAD MPAL PROTECC NI</t>
  </si>
  <si>
    <t>31111M410300000 COORDINACION DE ARCHIVO</t>
  </si>
  <si>
    <t>31111M410310000 INSTITUTO DE LA JUVENTUD</t>
  </si>
  <si>
    <t>31111M410320000 COORDINACION MUNICIPAL D</t>
  </si>
  <si>
    <t>31111M410900200 SISTEMA PARA EL DESARR I</t>
  </si>
  <si>
    <t>31111M410900300 COMISION MPAL DEL DEP Y</t>
  </si>
  <si>
    <t>31111M410900400 CASA DE LA CULTURA URIAN</t>
  </si>
  <si>
    <t>“Bajo protesta de decir verdad declaramos que los Estados Financieros y sus notas, son razonablemente correctos y son responsabilidad del emisor”</t>
  </si>
  <si>
    <t>Municipio de Uriangato Gto.
Estado Analítico del Ejercicio del Presupuesto de Egresos
Clasificación Económica (por Tipo de Gasto)
Del 1 de Enero al 31 de Marzo de 2025
(Cifras en Pesos)</t>
  </si>
  <si>
    <t>Municipio de Uriangato Gto.
Estado Analítico del Ejercicio del Presupuesto de Egresos
Clasificación por Objeto del Gasto (Capítulo y Concepto)
Del 1 de Enero al 31 de Marzo de 2025
(Cifras en Pesos)</t>
  </si>
  <si>
    <t>Municipio de Uriangato Gto.
Estado Analítico del Ejercicio del Presupuesto de Egresos
Clasificación Funcional (Finalidad y Función)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</si>
</sst>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54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4" fontId="2" fillId="0" borderId="12" xfId="0" applyNumberFormat="1" applyFont="1" applyBorder="1" applyProtection="1">
      <protection locked="0"/>
    </xf>
    <xf numFmtId="0" fontId="2" fillId="0" borderId="11" xfId="0" applyFont="1" applyBorder="1" applyProtection="1">
      <protection locked="0"/>
    </xf>
    <xf numFmtId="4" fontId="6" fillId="0" borderId="6" xfId="0" applyNumberFormat="1" applyFont="1" applyBorder="1" applyProtection="1">
      <protection locked="0"/>
    </xf>
    <xf numFmtId="0" fontId="2" fillId="0" borderId="3" xfId="9" applyFont="1" applyBorder="1" applyAlignment="1">
      <alignment horizontal="center" vertical="center"/>
    </xf>
    <xf numFmtId="0" fontId="0" fillId="0" borderId="10" xfId="0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4" fontId="2" fillId="0" borderId="11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2" borderId="3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0" fontId="6" fillId="2" borderId="9" xfId="9" applyFont="1" applyFill="1" applyBorder="1" applyAlignment="1" applyProtection="1">
      <alignment horizontal="centerContinuous" vertical="center" wrapText="1"/>
      <protection locked="0"/>
    </xf>
    <xf numFmtId="0" fontId="2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6" fillId="0" borderId="8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2" fillId="0" borderId="0" xfId="0" applyFont="1" applyAlignment="1">
      <alignment horizontal="left" indent="1"/>
    </xf>
    <xf numFmtId="0" fontId="2" fillId="0" borderId="5" xfId="0" applyFont="1" applyBorder="1" applyAlignment="1">
      <alignment horizontal="left" indent="1"/>
    </xf>
    <xf numFmtId="0" fontId="6" fillId="0" borderId="5" xfId="0" applyFont="1" applyBorder="1" applyAlignment="1" applyProtection="1">
      <alignment horizontal="left" indent="1"/>
      <protection locked="0"/>
    </xf>
    <xf numFmtId="0" fontId="2" fillId="0" borderId="0" xfId="0" applyFont="1" applyAlignment="1">
      <alignment horizontal="left" indent="2"/>
    </xf>
    <xf numFmtId="0" fontId="2" fillId="0" borderId="5" xfId="0" applyFont="1" applyBorder="1" applyAlignment="1">
      <alignment horizontal="left" indent="2"/>
    </xf>
    <xf numFmtId="0" fontId="6" fillId="0" borderId="5" xfId="0" applyFont="1" applyBorder="1" applyAlignment="1" applyProtection="1">
      <alignment horizontal="left" indent="2"/>
      <protection locked="0"/>
    </xf>
    <xf numFmtId="0" fontId="6" fillId="0" borderId="1" xfId="0" applyFont="1" applyBorder="1" applyAlignment="1">
      <alignment horizontal="left"/>
    </xf>
    <xf numFmtId="0" fontId="2" fillId="0" borderId="0" xfId="0" applyFont="1" applyAlignment="1" applyProtection="1">
      <alignment horizontal="left" wrapText="1" indent="1"/>
      <protection locked="0"/>
    </xf>
    <xf numFmtId="0" fontId="6" fillId="2" borderId="14" xfId="9" applyFont="1" applyFill="1" applyBorder="1" applyAlignment="1">
      <alignment horizontal="center" vertical="center"/>
    </xf>
    <xf numFmtId="0" fontId="6" fillId="0" borderId="0" xfId="0" applyFont="1" applyAlignment="1">
      <alignment horizontal="left" indent="1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10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left" indent="1"/>
      <protection locked="0"/>
    </xf>
    <xf numFmtId="3" fontId="2" fillId="0" borderId="13" xfId="0" applyNumberFormat="1" applyFont="1" applyBorder="1" applyProtection="1">
      <protection locked="0"/>
    </xf>
    <xf numFmtId="3" fontId="6" fillId="0" borderId="6" xfId="0" applyNumberFormat="1" applyFont="1" applyBorder="1" applyProtection="1"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3" fontId="6" fillId="0" borderId="12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3" fontId="6" fillId="0" borderId="13" xfId="0" applyNumberFormat="1" applyFont="1" applyBorder="1" applyProtection="1">
      <protection locked="0"/>
    </xf>
    <xf numFmtId="3" fontId="2" fillId="0" borderId="12" xfId="0" applyNumberFormat="1" applyFont="1" applyBorder="1" applyProtection="1">
      <protection locked="0"/>
    </xf>
    <xf numFmtId="0" fontId="6" fillId="0" borderId="13" xfId="9" applyFont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showGridLines="0" topLeftCell="A58" workbookViewId="0">
      <selection activeCell="A34" sqref="A34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54.95" customHeight="1" x14ac:dyDescent="0.2">
      <c r="A1" s="40" t="s">
        <v>127</v>
      </c>
      <c r="B1" s="41"/>
      <c r="C1" s="41"/>
      <c r="D1" s="41"/>
      <c r="E1" s="41"/>
      <c r="F1" s="41"/>
      <c r="G1" s="42"/>
    </row>
    <row r="2" spans="1:7" x14ac:dyDescent="0.2">
      <c r="A2" s="15"/>
      <c r="B2" s="17" t="s">
        <v>0</v>
      </c>
      <c r="C2" s="18"/>
      <c r="D2" s="18"/>
      <c r="E2" s="18"/>
      <c r="F2" s="19"/>
      <c r="G2" s="35" t="s">
        <v>1</v>
      </c>
    </row>
    <row r="3" spans="1:7" ht="24.95" customHeight="1" x14ac:dyDescent="0.2">
      <c r="A3" s="16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6"/>
    </row>
    <row r="4" spans="1:7" x14ac:dyDescent="0.2">
      <c r="A4" s="7"/>
      <c r="B4" s="11"/>
      <c r="C4" s="11"/>
      <c r="D4" s="11"/>
      <c r="E4" s="11"/>
      <c r="F4" s="11"/>
      <c r="G4" s="11"/>
    </row>
    <row r="5" spans="1:7" x14ac:dyDescent="0.2">
      <c r="A5" s="43" t="s">
        <v>128</v>
      </c>
      <c r="B5" s="44">
        <v>3158745.88</v>
      </c>
      <c r="C5" s="44">
        <v>0</v>
      </c>
      <c r="D5" s="44">
        <f>B5+C5</f>
        <v>3158745.88</v>
      </c>
      <c r="E5" s="44">
        <v>358661.9</v>
      </c>
      <c r="F5" s="44">
        <v>337931.32</v>
      </c>
      <c r="G5" s="44">
        <f>D5-E5</f>
        <v>2800083.98</v>
      </c>
    </row>
    <row r="6" spans="1:7" x14ac:dyDescent="0.2">
      <c r="A6" s="43" t="s">
        <v>129</v>
      </c>
      <c r="B6" s="44">
        <v>24404004.77</v>
      </c>
      <c r="C6" s="44">
        <v>6684938.25</v>
      </c>
      <c r="D6" s="44">
        <f t="shared" ref="D6:D40" si="0">B6+C6</f>
        <v>31088943.02</v>
      </c>
      <c r="E6" s="44">
        <v>8885850.7699999996</v>
      </c>
      <c r="F6" s="44">
        <v>1885724.04</v>
      </c>
      <c r="G6" s="44">
        <f t="shared" ref="G6:G40" si="1">D6-E6</f>
        <v>22203092.25</v>
      </c>
    </row>
    <row r="7" spans="1:7" x14ac:dyDescent="0.2">
      <c r="A7" s="43" t="s">
        <v>130</v>
      </c>
      <c r="B7" s="44">
        <v>2486169.79</v>
      </c>
      <c r="C7" s="44">
        <v>0</v>
      </c>
      <c r="D7" s="44">
        <f t="shared" si="0"/>
        <v>2486169.79</v>
      </c>
      <c r="E7" s="44">
        <v>335727.91</v>
      </c>
      <c r="F7" s="44">
        <v>333513.32</v>
      </c>
      <c r="G7" s="44">
        <f t="shared" si="1"/>
        <v>2150441.88</v>
      </c>
    </row>
    <row r="8" spans="1:7" x14ac:dyDescent="0.2">
      <c r="A8" s="43" t="s">
        <v>131</v>
      </c>
      <c r="B8" s="44">
        <v>9108065.5500000007</v>
      </c>
      <c r="C8" s="44">
        <v>0</v>
      </c>
      <c r="D8" s="44">
        <f t="shared" si="0"/>
        <v>9108065.5500000007</v>
      </c>
      <c r="E8" s="44">
        <v>962228.62</v>
      </c>
      <c r="F8" s="44">
        <v>953209.16</v>
      </c>
      <c r="G8" s="44">
        <f t="shared" si="1"/>
        <v>8145836.9300000006</v>
      </c>
    </row>
    <row r="9" spans="1:7" x14ac:dyDescent="0.2">
      <c r="A9" s="43" t="s">
        <v>132</v>
      </c>
      <c r="B9" s="44">
        <v>3142298.34</v>
      </c>
      <c r="C9" s="44">
        <v>0</v>
      </c>
      <c r="D9" s="44">
        <f t="shared" si="0"/>
        <v>3142298.34</v>
      </c>
      <c r="E9" s="44">
        <v>354822.58</v>
      </c>
      <c r="F9" s="44">
        <v>350033.97</v>
      </c>
      <c r="G9" s="44">
        <f t="shared" si="1"/>
        <v>2787475.76</v>
      </c>
    </row>
    <row r="10" spans="1:7" x14ac:dyDescent="0.2">
      <c r="A10" s="43" t="s">
        <v>133</v>
      </c>
      <c r="B10" s="44">
        <v>5686301.6699999999</v>
      </c>
      <c r="C10" s="44">
        <v>0</v>
      </c>
      <c r="D10" s="44">
        <f t="shared" si="0"/>
        <v>5686301.6699999999</v>
      </c>
      <c r="E10" s="44">
        <v>1059224.03</v>
      </c>
      <c r="F10" s="44">
        <v>1047745.82</v>
      </c>
      <c r="G10" s="44">
        <f t="shared" si="1"/>
        <v>4627077.6399999997</v>
      </c>
    </row>
    <row r="11" spans="1:7" x14ac:dyDescent="0.2">
      <c r="A11" s="43" t="s">
        <v>134</v>
      </c>
      <c r="B11" s="44">
        <v>3052733.07</v>
      </c>
      <c r="C11" s="44">
        <v>0</v>
      </c>
      <c r="D11" s="44">
        <f t="shared" si="0"/>
        <v>3052733.07</v>
      </c>
      <c r="E11" s="44">
        <v>543123.61</v>
      </c>
      <c r="F11" s="44">
        <v>536213.29</v>
      </c>
      <c r="G11" s="44">
        <f t="shared" si="1"/>
        <v>2509609.46</v>
      </c>
    </row>
    <row r="12" spans="1:7" x14ac:dyDescent="0.2">
      <c r="A12" s="43" t="s">
        <v>135</v>
      </c>
      <c r="B12" s="44">
        <v>1447169.64</v>
      </c>
      <c r="C12" s="44">
        <v>0</v>
      </c>
      <c r="D12" s="44">
        <f t="shared" si="0"/>
        <v>1447169.64</v>
      </c>
      <c r="E12" s="44">
        <v>271610.42</v>
      </c>
      <c r="F12" s="44">
        <v>260395.87</v>
      </c>
      <c r="G12" s="44">
        <f t="shared" si="1"/>
        <v>1175559.22</v>
      </c>
    </row>
    <row r="13" spans="1:7" x14ac:dyDescent="0.2">
      <c r="A13" s="43" t="s">
        <v>136</v>
      </c>
      <c r="B13" s="44">
        <v>2197506.96</v>
      </c>
      <c r="C13" s="44">
        <v>0</v>
      </c>
      <c r="D13" s="44">
        <f t="shared" si="0"/>
        <v>2197506.96</v>
      </c>
      <c r="E13" s="44">
        <v>398112.6</v>
      </c>
      <c r="F13" s="44">
        <v>389758.81</v>
      </c>
      <c r="G13" s="44">
        <f t="shared" si="1"/>
        <v>1799394.3599999999</v>
      </c>
    </row>
    <row r="14" spans="1:7" x14ac:dyDescent="0.2">
      <c r="A14" s="43" t="s">
        <v>137</v>
      </c>
      <c r="B14" s="44">
        <v>2911560.23</v>
      </c>
      <c r="C14" s="44">
        <v>0</v>
      </c>
      <c r="D14" s="44">
        <f t="shared" si="0"/>
        <v>2911560.23</v>
      </c>
      <c r="E14" s="44">
        <v>588310.61</v>
      </c>
      <c r="F14" s="44">
        <v>583298.94999999995</v>
      </c>
      <c r="G14" s="44">
        <f t="shared" si="1"/>
        <v>2323249.62</v>
      </c>
    </row>
    <row r="15" spans="1:7" x14ac:dyDescent="0.2">
      <c r="A15" s="43" t="s">
        <v>138</v>
      </c>
      <c r="B15" s="44">
        <v>20873326.34</v>
      </c>
      <c r="C15" s="44">
        <v>0</v>
      </c>
      <c r="D15" s="44">
        <f t="shared" si="0"/>
        <v>20873326.34</v>
      </c>
      <c r="E15" s="44">
        <v>2585802.9900000002</v>
      </c>
      <c r="F15" s="44">
        <v>2572987.63</v>
      </c>
      <c r="G15" s="44">
        <f t="shared" si="1"/>
        <v>18287523.350000001</v>
      </c>
    </row>
    <row r="16" spans="1:7" x14ac:dyDescent="0.2">
      <c r="A16" s="43" t="s">
        <v>139</v>
      </c>
      <c r="B16" s="44">
        <v>526484.4</v>
      </c>
      <c r="C16" s="44">
        <v>0</v>
      </c>
      <c r="D16" s="44">
        <f t="shared" si="0"/>
        <v>526484.4</v>
      </c>
      <c r="E16" s="44">
        <v>102694.42</v>
      </c>
      <c r="F16" s="44">
        <v>101830.1</v>
      </c>
      <c r="G16" s="44">
        <f t="shared" si="1"/>
        <v>423789.98000000004</v>
      </c>
    </row>
    <row r="17" spans="1:7" x14ac:dyDescent="0.2">
      <c r="A17" s="43" t="s">
        <v>140</v>
      </c>
      <c r="B17" s="44">
        <v>1486380.44</v>
      </c>
      <c r="C17" s="44">
        <v>0</v>
      </c>
      <c r="D17" s="44">
        <f t="shared" si="0"/>
        <v>1486380.44</v>
      </c>
      <c r="E17" s="44">
        <v>238478.71</v>
      </c>
      <c r="F17" s="44">
        <v>236706.29</v>
      </c>
      <c r="G17" s="44">
        <f t="shared" si="1"/>
        <v>1247901.73</v>
      </c>
    </row>
    <row r="18" spans="1:7" x14ac:dyDescent="0.2">
      <c r="A18" s="43" t="s">
        <v>141</v>
      </c>
      <c r="B18" s="44">
        <v>1574123.02</v>
      </c>
      <c r="C18" s="44">
        <v>0</v>
      </c>
      <c r="D18" s="44">
        <f t="shared" si="0"/>
        <v>1574123.02</v>
      </c>
      <c r="E18" s="44">
        <v>332768.3</v>
      </c>
      <c r="F18" s="44">
        <v>329940.5</v>
      </c>
      <c r="G18" s="44">
        <f t="shared" si="1"/>
        <v>1241354.72</v>
      </c>
    </row>
    <row r="19" spans="1:7" x14ac:dyDescent="0.2">
      <c r="A19" s="43" t="s">
        <v>142</v>
      </c>
      <c r="B19" s="44">
        <v>2845646.04</v>
      </c>
      <c r="C19" s="44">
        <v>8003575.1299999999</v>
      </c>
      <c r="D19" s="44">
        <f t="shared" si="0"/>
        <v>10849221.17</v>
      </c>
      <c r="E19" s="44">
        <v>458896.22</v>
      </c>
      <c r="F19" s="44">
        <v>447211.17</v>
      </c>
      <c r="G19" s="44">
        <f t="shared" si="1"/>
        <v>10390324.949999999</v>
      </c>
    </row>
    <row r="20" spans="1:7" x14ac:dyDescent="0.2">
      <c r="A20" s="43" t="s">
        <v>143</v>
      </c>
      <c r="B20" s="44">
        <v>2182420.0699999998</v>
      </c>
      <c r="C20" s="44">
        <v>885000</v>
      </c>
      <c r="D20" s="44">
        <f t="shared" si="0"/>
        <v>3067420.07</v>
      </c>
      <c r="E20" s="44">
        <v>251954.46</v>
      </c>
      <c r="F20" s="44">
        <v>244445.93</v>
      </c>
      <c r="G20" s="44">
        <f t="shared" si="1"/>
        <v>2815465.61</v>
      </c>
    </row>
    <row r="21" spans="1:7" x14ac:dyDescent="0.2">
      <c r="A21" s="43" t="s">
        <v>144</v>
      </c>
      <c r="B21" s="44">
        <v>5907418.2699999996</v>
      </c>
      <c r="C21" s="44">
        <v>17666.7</v>
      </c>
      <c r="D21" s="44">
        <f t="shared" si="0"/>
        <v>5925084.9699999997</v>
      </c>
      <c r="E21" s="44">
        <v>273970.31</v>
      </c>
      <c r="F21" s="44">
        <v>267020.83</v>
      </c>
      <c r="G21" s="44">
        <f t="shared" si="1"/>
        <v>5651114.6600000001</v>
      </c>
    </row>
    <row r="22" spans="1:7" x14ac:dyDescent="0.2">
      <c r="A22" s="43" t="s">
        <v>145</v>
      </c>
      <c r="B22" s="44">
        <v>2200686.63</v>
      </c>
      <c r="C22" s="44">
        <v>0</v>
      </c>
      <c r="D22" s="44">
        <f t="shared" si="0"/>
        <v>2200686.63</v>
      </c>
      <c r="E22" s="44">
        <v>315516.84999999998</v>
      </c>
      <c r="F22" s="44">
        <v>312741.43</v>
      </c>
      <c r="G22" s="44">
        <f t="shared" si="1"/>
        <v>1885169.7799999998</v>
      </c>
    </row>
    <row r="23" spans="1:7" x14ac:dyDescent="0.2">
      <c r="A23" s="43" t="s">
        <v>146</v>
      </c>
      <c r="B23" s="44">
        <v>2101894.61</v>
      </c>
      <c r="C23" s="44">
        <v>25817.99</v>
      </c>
      <c r="D23" s="44">
        <f t="shared" si="0"/>
        <v>2127712.6</v>
      </c>
      <c r="E23" s="44">
        <v>291504.71000000002</v>
      </c>
      <c r="F23" s="44">
        <v>262176.58</v>
      </c>
      <c r="G23" s="44">
        <f t="shared" si="1"/>
        <v>1836207.8900000001</v>
      </c>
    </row>
    <row r="24" spans="1:7" x14ac:dyDescent="0.2">
      <c r="A24" s="43" t="s">
        <v>147</v>
      </c>
      <c r="B24" s="44">
        <v>38157091.93</v>
      </c>
      <c r="C24" s="44">
        <v>38219976.289999999</v>
      </c>
      <c r="D24" s="44">
        <f t="shared" si="0"/>
        <v>76377068.219999999</v>
      </c>
      <c r="E24" s="44">
        <v>8023559.6600000001</v>
      </c>
      <c r="F24" s="44">
        <v>7902103.1100000003</v>
      </c>
      <c r="G24" s="44">
        <f t="shared" si="1"/>
        <v>68353508.560000002</v>
      </c>
    </row>
    <row r="25" spans="1:7" x14ac:dyDescent="0.2">
      <c r="A25" s="43" t="s">
        <v>148</v>
      </c>
      <c r="B25" s="44">
        <v>2594352.13</v>
      </c>
      <c r="C25" s="44">
        <v>0</v>
      </c>
      <c r="D25" s="44">
        <f t="shared" si="0"/>
        <v>2594352.13</v>
      </c>
      <c r="E25" s="44">
        <v>242122.2</v>
      </c>
      <c r="F25" s="44">
        <v>235886.64</v>
      </c>
      <c r="G25" s="44">
        <f t="shared" si="1"/>
        <v>2352229.9299999997</v>
      </c>
    </row>
    <row r="26" spans="1:7" x14ac:dyDescent="0.2">
      <c r="A26" s="43" t="s">
        <v>149</v>
      </c>
      <c r="B26" s="44">
        <v>5324153.68</v>
      </c>
      <c r="C26" s="44">
        <v>0</v>
      </c>
      <c r="D26" s="44">
        <f t="shared" si="0"/>
        <v>5324153.68</v>
      </c>
      <c r="E26" s="44">
        <v>485302.07</v>
      </c>
      <c r="F26" s="44">
        <v>483034.67</v>
      </c>
      <c r="G26" s="44">
        <f t="shared" si="1"/>
        <v>4838851.6099999994</v>
      </c>
    </row>
    <row r="27" spans="1:7" x14ac:dyDescent="0.2">
      <c r="A27" s="43" t="s">
        <v>150</v>
      </c>
      <c r="B27" s="44">
        <v>767480.59</v>
      </c>
      <c r="C27" s="44">
        <v>0</v>
      </c>
      <c r="D27" s="44">
        <f t="shared" si="0"/>
        <v>767480.59</v>
      </c>
      <c r="E27" s="44">
        <v>144105.51999999999</v>
      </c>
      <c r="F27" s="44">
        <v>142881.26</v>
      </c>
      <c r="G27" s="44">
        <f t="shared" si="1"/>
        <v>623375.06999999995</v>
      </c>
    </row>
    <row r="28" spans="1:7" x14ac:dyDescent="0.2">
      <c r="A28" s="43" t="s">
        <v>151</v>
      </c>
      <c r="B28" s="44">
        <v>40345581.729999997</v>
      </c>
      <c r="C28" s="44">
        <v>839837.93</v>
      </c>
      <c r="D28" s="44">
        <f t="shared" si="0"/>
        <v>41185419.659999996</v>
      </c>
      <c r="E28" s="44">
        <v>7660699.7199999997</v>
      </c>
      <c r="F28" s="44">
        <v>7345525.6299999999</v>
      </c>
      <c r="G28" s="44">
        <f t="shared" si="1"/>
        <v>33524719.939999998</v>
      </c>
    </row>
    <row r="29" spans="1:7" x14ac:dyDescent="0.2">
      <c r="A29" s="43" t="s">
        <v>152</v>
      </c>
      <c r="B29" s="44">
        <v>53805345.420000002</v>
      </c>
      <c r="C29" s="44">
        <v>0</v>
      </c>
      <c r="D29" s="44">
        <f t="shared" si="0"/>
        <v>53805345.420000002</v>
      </c>
      <c r="E29" s="44">
        <v>10068252.43</v>
      </c>
      <c r="F29" s="44">
        <v>9987890.0099999998</v>
      </c>
      <c r="G29" s="44">
        <f t="shared" si="1"/>
        <v>43737092.990000002</v>
      </c>
    </row>
    <row r="30" spans="1:7" x14ac:dyDescent="0.2">
      <c r="A30" s="43" t="s">
        <v>153</v>
      </c>
      <c r="B30" s="44">
        <v>14067641.85</v>
      </c>
      <c r="C30" s="44">
        <v>0</v>
      </c>
      <c r="D30" s="44">
        <f t="shared" si="0"/>
        <v>14067641.85</v>
      </c>
      <c r="E30" s="44">
        <v>2228921.48</v>
      </c>
      <c r="F30" s="44">
        <v>2182420.16</v>
      </c>
      <c r="G30" s="44">
        <f t="shared" si="1"/>
        <v>11838720.369999999</v>
      </c>
    </row>
    <row r="31" spans="1:7" x14ac:dyDescent="0.2">
      <c r="A31" s="43" t="s">
        <v>154</v>
      </c>
      <c r="B31" s="44">
        <v>3602365.12</v>
      </c>
      <c r="C31" s="44">
        <v>362520.47</v>
      </c>
      <c r="D31" s="44">
        <f t="shared" si="0"/>
        <v>3964885.59</v>
      </c>
      <c r="E31" s="44">
        <v>600371.19999999995</v>
      </c>
      <c r="F31" s="44">
        <v>554339.93000000005</v>
      </c>
      <c r="G31" s="44">
        <f t="shared" si="1"/>
        <v>3364514.3899999997</v>
      </c>
    </row>
    <row r="32" spans="1:7" x14ac:dyDescent="0.2">
      <c r="A32" s="43" t="s">
        <v>155</v>
      </c>
      <c r="B32" s="44">
        <v>1513852.99</v>
      </c>
      <c r="C32" s="44">
        <v>0</v>
      </c>
      <c r="D32" s="44">
        <f t="shared" si="0"/>
        <v>1513852.99</v>
      </c>
      <c r="E32" s="44">
        <v>190861.66</v>
      </c>
      <c r="F32" s="44">
        <v>183970.46</v>
      </c>
      <c r="G32" s="44">
        <f t="shared" si="1"/>
        <v>1322991.33</v>
      </c>
    </row>
    <row r="33" spans="1:7" x14ac:dyDescent="0.2">
      <c r="A33" s="43" t="s">
        <v>156</v>
      </c>
      <c r="B33" s="44">
        <v>1092642.83</v>
      </c>
      <c r="C33" s="44">
        <v>0</v>
      </c>
      <c r="D33" s="44">
        <f t="shared" si="0"/>
        <v>1092642.83</v>
      </c>
      <c r="E33" s="44">
        <v>209901.41</v>
      </c>
      <c r="F33" s="44">
        <v>208496.59</v>
      </c>
      <c r="G33" s="44">
        <f t="shared" si="1"/>
        <v>882741.42</v>
      </c>
    </row>
    <row r="34" spans="1:7" x14ac:dyDescent="0.2">
      <c r="A34" s="43" t="s">
        <v>157</v>
      </c>
      <c r="B34" s="44">
        <v>402566.24</v>
      </c>
      <c r="C34" s="44">
        <v>51992.73</v>
      </c>
      <c r="D34" s="44">
        <f t="shared" si="0"/>
        <v>454558.97</v>
      </c>
      <c r="E34" s="44">
        <v>27542.78</v>
      </c>
      <c r="F34" s="44">
        <v>27308.58</v>
      </c>
      <c r="G34" s="44">
        <f t="shared" si="1"/>
        <v>427016.18999999994</v>
      </c>
    </row>
    <row r="35" spans="1:7" x14ac:dyDescent="0.2">
      <c r="A35" s="43" t="s">
        <v>158</v>
      </c>
      <c r="B35" s="44">
        <v>288857.82</v>
      </c>
      <c r="C35" s="44">
        <v>0</v>
      </c>
      <c r="D35" s="44">
        <f t="shared" si="0"/>
        <v>288857.82</v>
      </c>
      <c r="E35" s="44">
        <v>91050.77</v>
      </c>
      <c r="F35" s="44">
        <v>65697.55</v>
      </c>
      <c r="G35" s="44">
        <f t="shared" si="1"/>
        <v>197807.05</v>
      </c>
    </row>
    <row r="36" spans="1:7" x14ac:dyDescent="0.2">
      <c r="A36" s="43" t="s">
        <v>159</v>
      </c>
      <c r="B36" s="44">
        <v>830178.14</v>
      </c>
      <c r="C36" s="44">
        <v>0</v>
      </c>
      <c r="D36" s="44">
        <f t="shared" si="0"/>
        <v>830178.14</v>
      </c>
      <c r="E36" s="44">
        <v>0</v>
      </c>
      <c r="F36" s="44">
        <v>0</v>
      </c>
      <c r="G36" s="44">
        <f t="shared" si="1"/>
        <v>830178.14</v>
      </c>
    </row>
    <row r="37" spans="1:7" x14ac:dyDescent="0.2">
      <c r="A37" s="43" t="s">
        <v>160</v>
      </c>
      <c r="B37" s="44">
        <v>8573525.3699999992</v>
      </c>
      <c r="C37" s="44">
        <v>906814.63</v>
      </c>
      <c r="D37" s="44">
        <f t="shared" si="0"/>
        <v>9480340</v>
      </c>
      <c r="E37" s="44">
        <v>2218920.44</v>
      </c>
      <c r="F37" s="44">
        <v>2218920.44</v>
      </c>
      <c r="G37" s="44">
        <f t="shared" si="1"/>
        <v>7261419.5600000005</v>
      </c>
    </row>
    <row r="38" spans="1:7" x14ac:dyDescent="0.2">
      <c r="A38" s="43" t="s">
        <v>161</v>
      </c>
      <c r="B38" s="44">
        <v>5988209.5800000001</v>
      </c>
      <c r="C38" s="44">
        <v>0</v>
      </c>
      <c r="D38" s="44">
        <f t="shared" si="0"/>
        <v>5988209.5800000001</v>
      </c>
      <c r="E38" s="44">
        <v>1540000</v>
      </c>
      <c r="F38" s="44">
        <v>1540000</v>
      </c>
      <c r="G38" s="44">
        <f t="shared" si="1"/>
        <v>4448209.58</v>
      </c>
    </row>
    <row r="39" spans="1:7" x14ac:dyDescent="0.2">
      <c r="A39" s="43" t="s">
        <v>162</v>
      </c>
      <c r="B39" s="44">
        <v>4492527.05</v>
      </c>
      <c r="C39" s="44">
        <v>0</v>
      </c>
      <c r="D39" s="44">
        <f t="shared" si="0"/>
        <v>4492527.05</v>
      </c>
      <c r="E39" s="44">
        <v>1200000</v>
      </c>
      <c r="F39" s="44">
        <v>1200000</v>
      </c>
      <c r="G39" s="44">
        <f t="shared" si="1"/>
        <v>3292527.05</v>
      </c>
    </row>
    <row r="40" spans="1:7" x14ac:dyDescent="0.2">
      <c r="A40" s="21"/>
      <c r="B40" s="44">
        <v>0</v>
      </c>
      <c r="C40" s="44">
        <v>0</v>
      </c>
      <c r="D40" s="44">
        <f t="shared" si="0"/>
        <v>0</v>
      </c>
      <c r="E40" s="44">
        <v>0</v>
      </c>
      <c r="F40" s="44">
        <v>0</v>
      </c>
      <c r="G40" s="44">
        <f t="shared" si="1"/>
        <v>0</v>
      </c>
    </row>
    <row r="41" spans="1:7" x14ac:dyDescent="0.2">
      <c r="A41" s="22" t="s">
        <v>8</v>
      </c>
      <c r="B41" s="45">
        <f t="shared" ref="B41:G41" si="2">SUM(B5:B40)</f>
        <v>279139308.19</v>
      </c>
      <c r="C41" s="45">
        <f t="shared" si="2"/>
        <v>55998140.119999997</v>
      </c>
      <c r="D41" s="45">
        <f t="shared" si="2"/>
        <v>335137448.31</v>
      </c>
      <c r="E41" s="45">
        <f t="shared" si="2"/>
        <v>53540871.359999992</v>
      </c>
      <c r="F41" s="45">
        <f t="shared" si="2"/>
        <v>45731360.039999992</v>
      </c>
      <c r="G41" s="45">
        <f t="shared" si="2"/>
        <v>281596576.94999999</v>
      </c>
    </row>
    <row r="44" spans="1:7" ht="54.95" customHeight="1" x14ac:dyDescent="0.2">
      <c r="A44" s="40" t="s">
        <v>127</v>
      </c>
      <c r="B44" s="41"/>
      <c r="C44" s="41"/>
      <c r="D44" s="41"/>
      <c r="E44" s="41"/>
      <c r="F44" s="41"/>
      <c r="G44" s="42"/>
    </row>
    <row r="45" spans="1:7" x14ac:dyDescent="0.2">
      <c r="A45" s="15"/>
      <c r="B45" s="17" t="s">
        <v>0</v>
      </c>
      <c r="C45" s="18"/>
      <c r="D45" s="18"/>
      <c r="E45" s="18"/>
      <c r="F45" s="19"/>
      <c r="G45" s="35" t="s">
        <v>1</v>
      </c>
    </row>
    <row r="46" spans="1:7" ht="22.5" x14ac:dyDescent="0.2">
      <c r="A46" s="16" t="s">
        <v>2</v>
      </c>
      <c r="B46" s="3" t="s">
        <v>3</v>
      </c>
      <c r="C46" s="3" t="s">
        <v>4</v>
      </c>
      <c r="D46" s="3" t="s">
        <v>5</v>
      </c>
      <c r="E46" s="3" t="s">
        <v>6</v>
      </c>
      <c r="F46" s="3" t="s">
        <v>7</v>
      </c>
      <c r="G46" s="36"/>
    </row>
    <row r="47" spans="1:7" x14ac:dyDescent="0.2">
      <c r="A47" s="8"/>
      <c r="B47" s="9"/>
      <c r="C47" s="9"/>
      <c r="D47" s="9"/>
      <c r="E47" s="9"/>
      <c r="F47" s="9"/>
      <c r="G47" s="9"/>
    </row>
    <row r="48" spans="1:7" x14ac:dyDescent="0.2">
      <c r="A48" s="21" t="s">
        <v>9</v>
      </c>
      <c r="B48" s="44">
        <v>0</v>
      </c>
      <c r="C48" s="44">
        <v>0</v>
      </c>
      <c r="D48" s="44">
        <f>B48+C48</f>
        <v>0</v>
      </c>
      <c r="E48" s="44">
        <v>0</v>
      </c>
      <c r="F48" s="44">
        <v>0</v>
      </c>
      <c r="G48" s="44">
        <f>D48-E48</f>
        <v>0</v>
      </c>
    </row>
    <row r="49" spans="1:7" x14ac:dyDescent="0.2">
      <c r="A49" s="21" t="s">
        <v>10</v>
      </c>
      <c r="B49" s="44">
        <v>0</v>
      </c>
      <c r="C49" s="44">
        <v>0</v>
      </c>
      <c r="D49" s="44">
        <f t="shared" ref="D49:D51" si="3">B49+C49</f>
        <v>0</v>
      </c>
      <c r="E49" s="44">
        <v>0</v>
      </c>
      <c r="F49" s="44">
        <v>0</v>
      </c>
      <c r="G49" s="44">
        <f t="shared" ref="G49:G51" si="4">D49-E49</f>
        <v>0</v>
      </c>
    </row>
    <row r="50" spans="1:7" x14ac:dyDescent="0.2">
      <c r="A50" s="21" t="s">
        <v>11</v>
      </c>
      <c r="B50" s="44">
        <v>0</v>
      </c>
      <c r="C50" s="44">
        <v>0</v>
      </c>
      <c r="D50" s="44">
        <f t="shared" si="3"/>
        <v>0</v>
      </c>
      <c r="E50" s="44">
        <v>0</v>
      </c>
      <c r="F50" s="44">
        <v>0</v>
      </c>
      <c r="G50" s="44">
        <f t="shared" si="4"/>
        <v>0</v>
      </c>
    </row>
    <row r="51" spans="1:7" x14ac:dyDescent="0.2">
      <c r="A51" s="21" t="s">
        <v>12</v>
      </c>
      <c r="B51" s="44">
        <v>0</v>
      </c>
      <c r="C51" s="44">
        <v>0</v>
      </c>
      <c r="D51" s="44">
        <f t="shared" si="3"/>
        <v>0</v>
      </c>
      <c r="E51" s="44">
        <v>0</v>
      </c>
      <c r="F51" s="44">
        <v>0</v>
      </c>
      <c r="G51" s="44">
        <f t="shared" si="4"/>
        <v>0</v>
      </c>
    </row>
    <row r="52" spans="1:7" x14ac:dyDescent="0.2">
      <c r="A52" s="2"/>
      <c r="B52" s="10"/>
      <c r="C52" s="10"/>
      <c r="D52" s="10"/>
      <c r="E52" s="10"/>
      <c r="F52" s="10"/>
      <c r="G52" s="10"/>
    </row>
    <row r="53" spans="1:7" x14ac:dyDescent="0.2">
      <c r="A53" s="22" t="s">
        <v>8</v>
      </c>
      <c r="B53" s="6"/>
      <c r="C53" s="6"/>
      <c r="D53" s="6"/>
      <c r="E53" s="6"/>
      <c r="F53" s="6"/>
      <c r="G53" s="6"/>
    </row>
    <row r="56" spans="1:7" ht="54.95" customHeight="1" x14ac:dyDescent="0.2">
      <c r="A56" s="46" t="s">
        <v>127</v>
      </c>
      <c r="B56" s="47"/>
      <c r="C56" s="47"/>
      <c r="D56" s="47"/>
      <c r="E56" s="47"/>
      <c r="F56" s="47"/>
      <c r="G56" s="48"/>
    </row>
    <row r="57" spans="1:7" x14ac:dyDescent="0.2">
      <c r="A57" s="15"/>
      <c r="B57" s="17" t="s">
        <v>0</v>
      </c>
      <c r="C57" s="18"/>
      <c r="D57" s="18"/>
      <c r="E57" s="18"/>
      <c r="F57" s="19"/>
      <c r="G57" s="35" t="s">
        <v>1</v>
      </c>
    </row>
    <row r="58" spans="1:7" ht="22.5" x14ac:dyDescent="0.2">
      <c r="A58" s="16" t="s">
        <v>2</v>
      </c>
      <c r="B58" s="3" t="s">
        <v>3</v>
      </c>
      <c r="C58" s="3" t="s">
        <v>4</v>
      </c>
      <c r="D58" s="3" t="s">
        <v>5</v>
      </c>
      <c r="E58" s="3" t="s">
        <v>6</v>
      </c>
      <c r="F58" s="3" t="s">
        <v>7</v>
      </c>
      <c r="G58" s="36"/>
    </row>
    <row r="59" spans="1:7" x14ac:dyDescent="0.2">
      <c r="A59" s="8"/>
      <c r="B59" s="9"/>
      <c r="C59" s="9"/>
      <c r="D59" s="9"/>
      <c r="E59" s="9"/>
      <c r="F59" s="9"/>
      <c r="G59" s="9"/>
    </row>
    <row r="60" spans="1:7" ht="22.5" x14ac:dyDescent="0.2">
      <c r="A60" s="23" t="s">
        <v>13</v>
      </c>
      <c r="B60" s="44">
        <v>0</v>
      </c>
      <c r="C60" s="44">
        <v>0</v>
      </c>
      <c r="D60" s="44">
        <f t="shared" ref="D60:D72" si="5">B60+C60</f>
        <v>0</v>
      </c>
      <c r="E60" s="44">
        <v>0</v>
      </c>
      <c r="F60" s="44">
        <v>0</v>
      </c>
      <c r="G60" s="44">
        <f t="shared" ref="G60:G72" si="6">D60-E60</f>
        <v>0</v>
      </c>
    </row>
    <row r="61" spans="1:7" x14ac:dyDescent="0.2">
      <c r="A61" s="23"/>
      <c r="B61" s="44"/>
      <c r="C61" s="44"/>
      <c r="D61" s="44"/>
      <c r="E61" s="44"/>
      <c r="F61" s="44"/>
      <c r="G61" s="44"/>
    </row>
    <row r="62" spans="1:7" x14ac:dyDescent="0.2">
      <c r="A62" s="23" t="s">
        <v>14</v>
      </c>
      <c r="B62" s="44">
        <v>0</v>
      </c>
      <c r="C62" s="44">
        <v>0</v>
      </c>
      <c r="D62" s="44">
        <f t="shared" si="5"/>
        <v>0</v>
      </c>
      <c r="E62" s="44">
        <v>0</v>
      </c>
      <c r="F62" s="44">
        <v>0</v>
      </c>
      <c r="G62" s="44">
        <f t="shared" si="6"/>
        <v>0</v>
      </c>
    </row>
    <row r="63" spans="1:7" x14ac:dyDescent="0.2">
      <c r="A63" s="23"/>
      <c r="B63" s="44"/>
      <c r="C63" s="44"/>
      <c r="D63" s="44"/>
      <c r="E63" s="44"/>
      <c r="F63" s="44"/>
      <c r="G63" s="44"/>
    </row>
    <row r="64" spans="1:7" ht="22.5" x14ac:dyDescent="0.2">
      <c r="A64" s="23" t="s">
        <v>15</v>
      </c>
      <c r="B64" s="44">
        <v>0</v>
      </c>
      <c r="C64" s="44">
        <v>0</v>
      </c>
      <c r="D64" s="44">
        <f t="shared" si="5"/>
        <v>0</v>
      </c>
      <c r="E64" s="44">
        <v>0</v>
      </c>
      <c r="F64" s="44">
        <v>0</v>
      </c>
      <c r="G64" s="44">
        <f t="shared" si="6"/>
        <v>0</v>
      </c>
    </row>
    <row r="65" spans="1:7" x14ac:dyDescent="0.2">
      <c r="A65" s="23"/>
      <c r="B65" s="44"/>
      <c r="C65" s="44"/>
      <c r="D65" s="44"/>
      <c r="E65" s="44"/>
      <c r="F65" s="44"/>
      <c r="G65" s="44"/>
    </row>
    <row r="66" spans="1:7" ht="22.5" x14ac:dyDescent="0.2">
      <c r="A66" s="23" t="s">
        <v>16</v>
      </c>
      <c r="B66" s="44">
        <v>0</v>
      </c>
      <c r="C66" s="44">
        <v>0</v>
      </c>
      <c r="D66" s="44">
        <f t="shared" si="5"/>
        <v>0</v>
      </c>
      <c r="E66" s="44">
        <v>0</v>
      </c>
      <c r="F66" s="44">
        <v>0</v>
      </c>
      <c r="G66" s="44">
        <f t="shared" si="6"/>
        <v>0</v>
      </c>
    </row>
    <row r="67" spans="1:7" x14ac:dyDescent="0.2">
      <c r="A67" s="23"/>
      <c r="B67" s="44"/>
      <c r="C67" s="44"/>
      <c r="D67" s="44"/>
      <c r="E67" s="44"/>
      <c r="F67" s="44"/>
      <c r="G67" s="44"/>
    </row>
    <row r="68" spans="1:7" ht="22.5" x14ac:dyDescent="0.2">
      <c r="A68" s="23" t="s">
        <v>17</v>
      </c>
      <c r="B68" s="44">
        <v>0</v>
      </c>
      <c r="C68" s="44">
        <v>0</v>
      </c>
      <c r="D68" s="44">
        <f t="shared" si="5"/>
        <v>0</v>
      </c>
      <c r="E68" s="44">
        <v>0</v>
      </c>
      <c r="F68" s="44">
        <v>0</v>
      </c>
      <c r="G68" s="44">
        <f t="shared" si="6"/>
        <v>0</v>
      </c>
    </row>
    <row r="69" spans="1:7" x14ac:dyDescent="0.2">
      <c r="A69" s="23"/>
      <c r="B69" s="44"/>
      <c r="C69" s="44"/>
      <c r="D69" s="44"/>
      <c r="E69" s="44"/>
      <c r="F69" s="44"/>
      <c r="G69" s="44"/>
    </row>
    <row r="70" spans="1:7" ht="22.5" x14ac:dyDescent="0.2">
      <c r="A70" s="32" t="s">
        <v>18</v>
      </c>
      <c r="B70" s="44">
        <v>0</v>
      </c>
      <c r="C70" s="44">
        <v>0</v>
      </c>
      <c r="D70" s="44">
        <f t="shared" ref="D70" si="7">B70+C70</f>
        <v>0</v>
      </c>
      <c r="E70" s="44">
        <v>0</v>
      </c>
      <c r="F70" s="44">
        <v>0</v>
      </c>
      <c r="G70" s="44">
        <f t="shared" ref="G70" si="8">D70-E70</f>
        <v>0</v>
      </c>
    </row>
    <row r="71" spans="1:7" x14ac:dyDescent="0.2">
      <c r="A71" s="23"/>
      <c r="B71" s="44"/>
      <c r="C71" s="44"/>
      <c r="D71" s="44"/>
      <c r="E71" s="44"/>
      <c r="F71" s="44"/>
      <c r="G71" s="44"/>
    </row>
    <row r="72" spans="1:7" x14ac:dyDescent="0.2">
      <c r="A72" s="23" t="s">
        <v>19</v>
      </c>
      <c r="B72" s="44">
        <v>0</v>
      </c>
      <c r="C72" s="44">
        <v>0</v>
      </c>
      <c r="D72" s="44">
        <f t="shared" si="5"/>
        <v>0</v>
      </c>
      <c r="E72" s="44">
        <v>0</v>
      </c>
      <c r="F72" s="44">
        <v>0</v>
      </c>
      <c r="G72" s="44">
        <f t="shared" si="6"/>
        <v>0</v>
      </c>
    </row>
    <row r="73" spans="1:7" x14ac:dyDescent="0.2">
      <c r="A73" s="23"/>
      <c r="B73" s="44"/>
      <c r="C73" s="44"/>
      <c r="D73" s="44"/>
      <c r="E73" s="44"/>
      <c r="F73" s="44"/>
      <c r="G73" s="44"/>
    </row>
    <row r="74" spans="1:7" x14ac:dyDescent="0.2">
      <c r="A74" s="23" t="s">
        <v>20</v>
      </c>
      <c r="B74" s="44">
        <v>19054262</v>
      </c>
      <c r="C74" s="44">
        <v>906814.63</v>
      </c>
      <c r="D74" s="44">
        <f t="shared" ref="D74" si="9">B74+C74</f>
        <v>19961076.629999999</v>
      </c>
      <c r="E74" s="44">
        <v>4958920.4400000004</v>
      </c>
      <c r="F74" s="44">
        <v>4958920.4400000004</v>
      </c>
      <c r="G74" s="44">
        <f t="shared" ref="G74" si="10">D74-E74</f>
        <v>15002156.189999998</v>
      </c>
    </row>
    <row r="75" spans="1:7" x14ac:dyDescent="0.2">
      <c r="A75" s="24"/>
      <c r="B75" s="44"/>
      <c r="C75" s="44"/>
      <c r="D75" s="44"/>
      <c r="E75" s="44"/>
      <c r="F75" s="44"/>
      <c r="G75" s="44"/>
    </row>
    <row r="76" spans="1:7" x14ac:dyDescent="0.2">
      <c r="A76" s="22" t="s">
        <v>8</v>
      </c>
      <c r="B76" s="45">
        <f t="shared" ref="B76:G76" si="11">SUM(B60:B74)</f>
        <v>19054262</v>
      </c>
      <c r="C76" s="45">
        <f t="shared" si="11"/>
        <v>906814.63</v>
      </c>
      <c r="D76" s="45">
        <f t="shared" si="11"/>
        <v>19961076.629999999</v>
      </c>
      <c r="E76" s="45">
        <f t="shared" si="11"/>
        <v>4958920.4400000004</v>
      </c>
      <c r="F76" s="45">
        <f t="shared" si="11"/>
        <v>4958920.4400000004</v>
      </c>
      <c r="G76" s="45">
        <f t="shared" si="11"/>
        <v>15002156.189999998</v>
      </c>
    </row>
    <row r="78" spans="1:7" x14ac:dyDescent="0.2">
      <c r="A78" s="1" t="s">
        <v>163</v>
      </c>
    </row>
  </sheetData>
  <sheetProtection formatCells="0" formatColumns="0" formatRows="0" insertRows="0" deleteRows="0" autoFilter="0"/>
  <mergeCells count="6">
    <mergeCell ref="G2:G3"/>
    <mergeCell ref="G45:G46"/>
    <mergeCell ref="G57:G58"/>
    <mergeCell ref="A1:G1"/>
    <mergeCell ref="A44:G44"/>
    <mergeCell ref="A56:G56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workbookViewId="0">
      <selection activeCell="B15" sqref="B15:G15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4.95" customHeight="1" x14ac:dyDescent="0.2">
      <c r="A1" s="46" t="s">
        <v>164</v>
      </c>
      <c r="B1" s="47"/>
      <c r="C1" s="47"/>
      <c r="D1" s="47"/>
      <c r="E1" s="47"/>
      <c r="F1" s="47"/>
      <c r="G1" s="48"/>
    </row>
    <row r="2" spans="1:7" x14ac:dyDescent="0.2">
      <c r="A2" s="15"/>
      <c r="B2" s="17" t="s">
        <v>0</v>
      </c>
      <c r="C2" s="18"/>
      <c r="D2" s="18"/>
      <c r="E2" s="18"/>
      <c r="F2" s="19"/>
      <c r="G2" s="35" t="s">
        <v>1</v>
      </c>
    </row>
    <row r="3" spans="1:7" ht="24.95" customHeight="1" x14ac:dyDescent="0.2">
      <c r="A3" s="3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6"/>
    </row>
    <row r="4" spans="1:7" x14ac:dyDescent="0.2">
      <c r="A4" s="25"/>
      <c r="B4" s="5"/>
      <c r="C4" s="5"/>
      <c r="D4" s="5"/>
      <c r="E4" s="5"/>
      <c r="F4" s="5"/>
      <c r="G4" s="5"/>
    </row>
    <row r="5" spans="1:7" x14ac:dyDescent="0.2">
      <c r="A5" s="34" t="s">
        <v>21</v>
      </c>
      <c r="B5" s="44">
        <v>244981289.80000001</v>
      </c>
      <c r="C5" s="44">
        <v>17538977.100000001</v>
      </c>
      <c r="D5" s="44">
        <f>B5+C5</f>
        <v>262520266.90000001</v>
      </c>
      <c r="E5" s="44">
        <v>45466240.950000003</v>
      </c>
      <c r="F5" s="44">
        <v>37684610.350000001</v>
      </c>
      <c r="G5" s="44">
        <f>D5-E5</f>
        <v>217054025.94999999</v>
      </c>
    </row>
    <row r="6" spans="1:7" x14ac:dyDescent="0.2">
      <c r="A6" s="34"/>
      <c r="B6" s="44"/>
      <c r="C6" s="44"/>
      <c r="D6" s="44"/>
      <c r="E6" s="44"/>
      <c r="F6" s="44"/>
      <c r="G6" s="44"/>
    </row>
    <row r="7" spans="1:7" x14ac:dyDescent="0.2">
      <c r="A7" s="34" t="s">
        <v>22</v>
      </c>
      <c r="B7" s="44">
        <v>28615645.809999999</v>
      </c>
      <c r="C7" s="44">
        <v>38215861.670000002</v>
      </c>
      <c r="D7" s="44">
        <f>B7+C7</f>
        <v>66831507.480000004</v>
      </c>
      <c r="E7" s="44">
        <v>6680515.04</v>
      </c>
      <c r="F7" s="44">
        <v>6648515.04</v>
      </c>
      <c r="G7" s="44">
        <f>D7-E7</f>
        <v>60150992.440000005</v>
      </c>
    </row>
    <row r="8" spans="1:7" x14ac:dyDescent="0.2">
      <c r="A8" s="34"/>
      <c r="B8" s="44"/>
      <c r="C8" s="44"/>
      <c r="D8" s="44"/>
      <c r="E8" s="44"/>
      <c r="F8" s="44"/>
      <c r="G8" s="44"/>
    </row>
    <row r="9" spans="1:7" x14ac:dyDescent="0.2">
      <c r="A9" s="34" t="s">
        <v>23</v>
      </c>
      <c r="B9" s="44">
        <v>0</v>
      </c>
      <c r="C9" s="44">
        <v>0</v>
      </c>
      <c r="D9" s="44">
        <f>B9+C9</f>
        <v>0</v>
      </c>
      <c r="E9" s="44">
        <v>0</v>
      </c>
      <c r="F9" s="44">
        <v>0</v>
      </c>
      <c r="G9" s="44">
        <f>D9-E9</f>
        <v>0</v>
      </c>
    </row>
    <row r="10" spans="1:7" x14ac:dyDescent="0.2">
      <c r="A10" s="34"/>
      <c r="B10" s="44"/>
      <c r="C10" s="44"/>
      <c r="D10" s="44"/>
      <c r="E10" s="44"/>
      <c r="F10" s="44"/>
      <c r="G10" s="44"/>
    </row>
    <row r="11" spans="1:7" x14ac:dyDescent="0.2">
      <c r="A11" s="34" t="s">
        <v>24</v>
      </c>
      <c r="B11" s="44">
        <v>5542372.5800000001</v>
      </c>
      <c r="C11" s="44">
        <v>243301.35</v>
      </c>
      <c r="D11" s="44">
        <f>B11+C11</f>
        <v>5785673.9299999997</v>
      </c>
      <c r="E11" s="44">
        <v>1394115.37</v>
      </c>
      <c r="F11" s="44">
        <v>1398234.65</v>
      </c>
      <c r="G11" s="44">
        <f>D11-E11</f>
        <v>4391558.5599999996</v>
      </c>
    </row>
    <row r="12" spans="1:7" x14ac:dyDescent="0.2">
      <c r="A12" s="34"/>
      <c r="B12" s="44"/>
      <c r="C12" s="44"/>
      <c r="D12" s="44"/>
      <c r="E12" s="44"/>
      <c r="F12" s="44"/>
      <c r="G12" s="44"/>
    </row>
    <row r="13" spans="1:7" x14ac:dyDescent="0.2">
      <c r="A13" s="34" t="s">
        <v>25</v>
      </c>
      <c r="B13" s="44">
        <v>0</v>
      </c>
      <c r="C13" s="44">
        <v>0</v>
      </c>
      <c r="D13" s="44">
        <f>B13+C13</f>
        <v>0</v>
      </c>
      <c r="E13" s="44">
        <v>0</v>
      </c>
      <c r="F13" s="44">
        <v>0</v>
      </c>
      <c r="G13" s="44">
        <f>D13-E13</f>
        <v>0</v>
      </c>
    </row>
    <row r="14" spans="1:7" x14ac:dyDescent="0.2">
      <c r="A14" s="26"/>
      <c r="B14" s="4"/>
      <c r="C14" s="4"/>
      <c r="D14" s="4"/>
      <c r="E14" s="4"/>
      <c r="F14" s="4"/>
      <c r="G14" s="4"/>
    </row>
    <row r="15" spans="1:7" x14ac:dyDescent="0.2">
      <c r="A15" s="27" t="s">
        <v>8</v>
      </c>
      <c r="B15" s="49">
        <f t="shared" ref="B15:G15" si="0">SUM(B5+B7+B9+B11+B13)</f>
        <v>279139308.19</v>
      </c>
      <c r="C15" s="49">
        <f t="shared" si="0"/>
        <v>55998140.120000005</v>
      </c>
      <c r="D15" s="49">
        <f t="shared" si="0"/>
        <v>335137448.31</v>
      </c>
      <c r="E15" s="49">
        <f t="shared" si="0"/>
        <v>53540871.359999999</v>
      </c>
      <c r="F15" s="49">
        <f t="shared" si="0"/>
        <v>45731360.039999999</v>
      </c>
      <c r="G15" s="49">
        <f t="shared" si="0"/>
        <v>281596576.94999999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showGridLines="0" topLeftCell="A49" workbookViewId="0">
      <selection activeCell="B4" sqref="B4:G76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54.95" customHeight="1" x14ac:dyDescent="0.2">
      <c r="A1" s="37" t="s">
        <v>165</v>
      </c>
      <c r="B1" s="38"/>
      <c r="C1" s="38"/>
      <c r="D1" s="38"/>
      <c r="E1" s="38"/>
      <c r="F1" s="38"/>
      <c r="G1" s="39"/>
    </row>
    <row r="2" spans="1:7" x14ac:dyDescent="0.2">
      <c r="A2" s="15"/>
      <c r="B2" s="17" t="s">
        <v>0</v>
      </c>
      <c r="C2" s="18"/>
      <c r="D2" s="18"/>
      <c r="E2" s="18"/>
      <c r="F2" s="19"/>
      <c r="G2" s="35" t="s">
        <v>1</v>
      </c>
    </row>
    <row r="3" spans="1:7" ht="24.95" customHeight="1" x14ac:dyDescent="0.2">
      <c r="A3" s="3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6"/>
    </row>
    <row r="4" spans="1:7" x14ac:dyDescent="0.2">
      <c r="A4" s="31" t="s">
        <v>26</v>
      </c>
      <c r="B4" s="50">
        <f>SUM(B5:B11)</f>
        <v>137931296.97</v>
      </c>
      <c r="C4" s="50">
        <f>SUM(C5:C11)</f>
        <v>-596545.74</v>
      </c>
      <c r="D4" s="50">
        <f>B4+C4</f>
        <v>137334751.22999999</v>
      </c>
      <c r="E4" s="50">
        <f>SUM(E5:E11)</f>
        <v>25187164.07</v>
      </c>
      <c r="F4" s="50">
        <f>SUM(F5:F11)</f>
        <v>25191561.119999997</v>
      </c>
      <c r="G4" s="50">
        <f>D4-E4</f>
        <v>112147587.16</v>
      </c>
    </row>
    <row r="5" spans="1:7" x14ac:dyDescent="0.2">
      <c r="A5" s="28" t="s">
        <v>27</v>
      </c>
      <c r="B5" s="44">
        <v>102251164.51000001</v>
      </c>
      <c r="C5" s="44">
        <v>688614.36</v>
      </c>
      <c r="D5" s="44">
        <f t="shared" ref="D5:D68" si="0">B5+C5</f>
        <v>102939778.87</v>
      </c>
      <c r="E5" s="44">
        <v>22374536.68</v>
      </c>
      <c r="F5" s="44">
        <v>22378608.02</v>
      </c>
      <c r="G5" s="44">
        <f t="shared" ref="G5:G68" si="1">D5-E5</f>
        <v>80565242.189999998</v>
      </c>
    </row>
    <row r="6" spans="1:7" x14ac:dyDescent="0.2">
      <c r="A6" s="28" t="s">
        <v>28</v>
      </c>
      <c r="B6" s="44">
        <v>608400</v>
      </c>
      <c r="C6" s="44">
        <v>0</v>
      </c>
      <c r="D6" s="44">
        <f t="shared" si="0"/>
        <v>608400</v>
      </c>
      <c r="E6" s="44">
        <v>0</v>
      </c>
      <c r="F6" s="44">
        <v>0</v>
      </c>
      <c r="G6" s="44">
        <f t="shared" si="1"/>
        <v>608400</v>
      </c>
    </row>
    <row r="7" spans="1:7" x14ac:dyDescent="0.2">
      <c r="A7" s="28" t="s">
        <v>29</v>
      </c>
      <c r="B7" s="44">
        <v>18429018.969999999</v>
      </c>
      <c r="C7" s="44">
        <v>-1096947.9099999999</v>
      </c>
      <c r="D7" s="44">
        <f t="shared" si="0"/>
        <v>17332071.059999999</v>
      </c>
      <c r="E7" s="44">
        <v>458970.18</v>
      </c>
      <c r="F7" s="44">
        <v>458970.18</v>
      </c>
      <c r="G7" s="44">
        <f t="shared" si="1"/>
        <v>16873100.879999999</v>
      </c>
    </row>
    <row r="8" spans="1:7" x14ac:dyDescent="0.2">
      <c r="A8" s="28" t="s">
        <v>30</v>
      </c>
      <c r="B8" s="44">
        <v>640000</v>
      </c>
      <c r="C8" s="44">
        <v>0</v>
      </c>
      <c r="D8" s="44">
        <f t="shared" si="0"/>
        <v>640000</v>
      </c>
      <c r="E8" s="44">
        <v>0</v>
      </c>
      <c r="F8" s="44">
        <v>0</v>
      </c>
      <c r="G8" s="44">
        <f t="shared" si="1"/>
        <v>640000</v>
      </c>
    </row>
    <row r="9" spans="1:7" x14ac:dyDescent="0.2">
      <c r="A9" s="28" t="s">
        <v>31</v>
      </c>
      <c r="B9" s="44">
        <v>14402713.49</v>
      </c>
      <c r="C9" s="44">
        <v>85085.17</v>
      </c>
      <c r="D9" s="44">
        <f t="shared" si="0"/>
        <v>14487798.66</v>
      </c>
      <c r="E9" s="44">
        <v>2353657.21</v>
      </c>
      <c r="F9" s="44">
        <v>2353982.92</v>
      </c>
      <c r="G9" s="44">
        <f t="shared" si="1"/>
        <v>12134141.449999999</v>
      </c>
    </row>
    <row r="10" spans="1:7" x14ac:dyDescent="0.2">
      <c r="A10" s="28" t="s">
        <v>32</v>
      </c>
      <c r="B10" s="44">
        <v>1600000</v>
      </c>
      <c r="C10" s="44">
        <v>-273297.36</v>
      </c>
      <c r="D10" s="44">
        <f t="shared" si="0"/>
        <v>1326702.6400000001</v>
      </c>
      <c r="E10" s="44">
        <v>0</v>
      </c>
      <c r="F10" s="44">
        <v>0</v>
      </c>
      <c r="G10" s="44">
        <f t="shared" si="1"/>
        <v>1326702.6400000001</v>
      </c>
    </row>
    <row r="11" spans="1:7" x14ac:dyDescent="0.2">
      <c r="A11" s="28" t="s">
        <v>33</v>
      </c>
      <c r="B11" s="44">
        <v>0</v>
      </c>
      <c r="C11" s="44">
        <v>0</v>
      </c>
      <c r="D11" s="44">
        <f t="shared" si="0"/>
        <v>0</v>
      </c>
      <c r="E11" s="44">
        <v>0</v>
      </c>
      <c r="F11" s="44">
        <v>0</v>
      </c>
      <c r="G11" s="44">
        <f t="shared" si="1"/>
        <v>0</v>
      </c>
    </row>
    <row r="12" spans="1:7" x14ac:dyDescent="0.2">
      <c r="A12" s="31" t="s">
        <v>34</v>
      </c>
      <c r="B12" s="51">
        <f>SUM(B13:B21)</f>
        <v>25392415.420000002</v>
      </c>
      <c r="C12" s="51">
        <f>SUM(C13:C21)</f>
        <v>370985.13</v>
      </c>
      <c r="D12" s="51">
        <f t="shared" si="0"/>
        <v>25763400.550000001</v>
      </c>
      <c r="E12" s="51">
        <f>SUM(E13:E21)</f>
        <v>3293719.3400000003</v>
      </c>
      <c r="F12" s="51">
        <f>SUM(F13:F21)</f>
        <v>2801893.4</v>
      </c>
      <c r="G12" s="51">
        <f t="shared" si="1"/>
        <v>22469681.210000001</v>
      </c>
    </row>
    <row r="13" spans="1:7" x14ac:dyDescent="0.2">
      <c r="A13" s="28" t="s">
        <v>35</v>
      </c>
      <c r="B13" s="44">
        <v>1894497.1</v>
      </c>
      <c r="C13" s="44">
        <v>15000</v>
      </c>
      <c r="D13" s="44">
        <f t="shared" si="0"/>
        <v>1909497.1</v>
      </c>
      <c r="E13" s="44">
        <v>242215.52</v>
      </c>
      <c r="F13" s="44">
        <v>216950.42</v>
      </c>
      <c r="G13" s="44">
        <f t="shared" si="1"/>
        <v>1667281.58</v>
      </c>
    </row>
    <row r="14" spans="1:7" x14ac:dyDescent="0.2">
      <c r="A14" s="28" t="s">
        <v>36</v>
      </c>
      <c r="B14" s="44">
        <v>801641.76</v>
      </c>
      <c r="C14" s="44">
        <v>0</v>
      </c>
      <c r="D14" s="44">
        <f t="shared" si="0"/>
        <v>801641.76</v>
      </c>
      <c r="E14" s="44">
        <v>64822.49</v>
      </c>
      <c r="F14" s="44">
        <v>47521.2</v>
      </c>
      <c r="G14" s="44">
        <f t="shared" si="1"/>
        <v>736819.27</v>
      </c>
    </row>
    <row r="15" spans="1:7" x14ac:dyDescent="0.2">
      <c r="A15" s="28" t="s">
        <v>37</v>
      </c>
      <c r="B15" s="44">
        <v>0</v>
      </c>
      <c r="C15" s="44">
        <v>0</v>
      </c>
      <c r="D15" s="44">
        <f t="shared" si="0"/>
        <v>0</v>
      </c>
      <c r="E15" s="44">
        <v>0</v>
      </c>
      <c r="F15" s="44">
        <v>0</v>
      </c>
      <c r="G15" s="44">
        <f t="shared" si="1"/>
        <v>0</v>
      </c>
    </row>
    <row r="16" spans="1:7" x14ac:dyDescent="0.2">
      <c r="A16" s="28" t="s">
        <v>38</v>
      </c>
      <c r="B16" s="44">
        <v>6059168.7000000002</v>
      </c>
      <c r="C16" s="44">
        <v>-16000</v>
      </c>
      <c r="D16" s="44">
        <f t="shared" si="0"/>
        <v>6043168.7000000002</v>
      </c>
      <c r="E16" s="44">
        <v>590975.25</v>
      </c>
      <c r="F16" s="44">
        <v>525539.69999999995</v>
      </c>
      <c r="G16" s="44">
        <f t="shared" si="1"/>
        <v>5452193.4500000002</v>
      </c>
    </row>
    <row r="17" spans="1:7" x14ac:dyDescent="0.2">
      <c r="A17" s="28" t="s">
        <v>39</v>
      </c>
      <c r="B17" s="44">
        <v>3287640.06</v>
      </c>
      <c r="C17" s="44">
        <v>18490</v>
      </c>
      <c r="D17" s="44">
        <f t="shared" si="0"/>
        <v>3306130.06</v>
      </c>
      <c r="E17" s="44">
        <v>134323.82999999999</v>
      </c>
      <c r="F17" s="44">
        <v>93528.35</v>
      </c>
      <c r="G17" s="44">
        <f t="shared" si="1"/>
        <v>3171806.23</v>
      </c>
    </row>
    <row r="18" spans="1:7" x14ac:dyDescent="0.2">
      <c r="A18" s="28" t="s">
        <v>40</v>
      </c>
      <c r="B18" s="44">
        <v>9048951.5500000007</v>
      </c>
      <c r="C18" s="44">
        <v>348995.13</v>
      </c>
      <c r="D18" s="44">
        <f t="shared" si="0"/>
        <v>9397946.6800000016</v>
      </c>
      <c r="E18" s="44">
        <v>2045822.03</v>
      </c>
      <c r="F18" s="44">
        <v>1719120.39</v>
      </c>
      <c r="G18" s="44">
        <f t="shared" si="1"/>
        <v>7352124.6500000013</v>
      </c>
    </row>
    <row r="19" spans="1:7" x14ac:dyDescent="0.2">
      <c r="A19" s="28" t="s">
        <v>41</v>
      </c>
      <c r="B19" s="44">
        <v>1541200</v>
      </c>
      <c r="C19" s="44">
        <v>52000</v>
      </c>
      <c r="D19" s="44">
        <f t="shared" si="0"/>
        <v>1593200</v>
      </c>
      <c r="E19" s="44">
        <v>8231.49</v>
      </c>
      <c r="F19" s="44">
        <v>2222.41</v>
      </c>
      <c r="G19" s="44">
        <f t="shared" si="1"/>
        <v>1584968.51</v>
      </c>
    </row>
    <row r="20" spans="1:7" x14ac:dyDescent="0.2">
      <c r="A20" s="28" t="s">
        <v>42</v>
      </c>
      <c r="B20" s="44">
        <v>150000</v>
      </c>
      <c r="C20" s="44">
        <v>0</v>
      </c>
      <c r="D20" s="44">
        <f t="shared" si="0"/>
        <v>150000</v>
      </c>
      <c r="E20" s="44">
        <v>24186</v>
      </c>
      <c r="F20" s="44">
        <v>24186</v>
      </c>
      <c r="G20" s="44">
        <f t="shared" si="1"/>
        <v>125814</v>
      </c>
    </row>
    <row r="21" spans="1:7" x14ac:dyDescent="0.2">
      <c r="A21" s="28" t="s">
        <v>43</v>
      </c>
      <c r="B21" s="44">
        <v>2609316.25</v>
      </c>
      <c r="C21" s="44">
        <v>-47500</v>
      </c>
      <c r="D21" s="44">
        <f t="shared" si="0"/>
        <v>2561816.25</v>
      </c>
      <c r="E21" s="44">
        <v>183142.73</v>
      </c>
      <c r="F21" s="44">
        <v>172824.93</v>
      </c>
      <c r="G21" s="44">
        <f t="shared" si="1"/>
        <v>2378673.52</v>
      </c>
    </row>
    <row r="22" spans="1:7" x14ac:dyDescent="0.2">
      <c r="A22" s="31" t="s">
        <v>44</v>
      </c>
      <c r="B22" s="51">
        <f>SUM(B23:B31)</f>
        <v>49104204.720000006</v>
      </c>
      <c r="C22" s="51">
        <f>SUM(C23:C31)</f>
        <v>6589383.6900000004</v>
      </c>
      <c r="D22" s="51">
        <f t="shared" si="0"/>
        <v>55693588.410000004</v>
      </c>
      <c r="E22" s="51">
        <f>SUM(E23:E31)</f>
        <v>11416691.779999999</v>
      </c>
      <c r="F22" s="51">
        <f>SUM(F23:F31)</f>
        <v>4168449.64</v>
      </c>
      <c r="G22" s="51">
        <f t="shared" si="1"/>
        <v>44276896.630000003</v>
      </c>
    </row>
    <row r="23" spans="1:7" x14ac:dyDescent="0.2">
      <c r="A23" s="28" t="s">
        <v>45</v>
      </c>
      <c r="B23" s="44">
        <v>13851517.210000001</v>
      </c>
      <c r="C23" s="44">
        <v>71500</v>
      </c>
      <c r="D23" s="44">
        <f t="shared" si="0"/>
        <v>13923017.210000001</v>
      </c>
      <c r="E23" s="44">
        <v>2772024.06</v>
      </c>
      <c r="F23" s="44">
        <v>2768537.31</v>
      </c>
      <c r="G23" s="44">
        <f t="shared" si="1"/>
        <v>11150993.15</v>
      </c>
    </row>
    <row r="24" spans="1:7" x14ac:dyDescent="0.2">
      <c r="A24" s="28" t="s">
        <v>46</v>
      </c>
      <c r="B24" s="44">
        <v>1196135</v>
      </c>
      <c r="C24" s="44">
        <v>90000</v>
      </c>
      <c r="D24" s="44">
        <f t="shared" si="0"/>
        <v>1286135</v>
      </c>
      <c r="E24" s="44">
        <v>61080</v>
      </c>
      <c r="F24" s="44">
        <v>61080</v>
      </c>
      <c r="G24" s="44">
        <f t="shared" si="1"/>
        <v>1225055</v>
      </c>
    </row>
    <row r="25" spans="1:7" x14ac:dyDescent="0.2">
      <c r="A25" s="28" t="s">
        <v>47</v>
      </c>
      <c r="B25" s="44">
        <v>5456901.9900000002</v>
      </c>
      <c r="C25" s="44">
        <v>-164333.29999999999</v>
      </c>
      <c r="D25" s="44">
        <f t="shared" si="0"/>
        <v>5292568.6900000004</v>
      </c>
      <c r="E25" s="44">
        <v>121223.1</v>
      </c>
      <c r="F25" s="44">
        <v>121223.1</v>
      </c>
      <c r="G25" s="44">
        <f t="shared" si="1"/>
        <v>5171345.5900000008</v>
      </c>
    </row>
    <row r="26" spans="1:7" x14ac:dyDescent="0.2">
      <c r="A26" s="28" t="s">
        <v>48</v>
      </c>
      <c r="B26" s="44">
        <v>1842666.7</v>
      </c>
      <c r="C26" s="44">
        <v>90000</v>
      </c>
      <c r="D26" s="44">
        <f t="shared" si="0"/>
        <v>1932666.7</v>
      </c>
      <c r="E26" s="44">
        <v>72093.34</v>
      </c>
      <c r="F26" s="44">
        <v>72093.34</v>
      </c>
      <c r="G26" s="44">
        <f t="shared" si="1"/>
        <v>1860573.3599999999</v>
      </c>
    </row>
    <row r="27" spans="1:7" x14ac:dyDescent="0.2">
      <c r="A27" s="28" t="s">
        <v>49</v>
      </c>
      <c r="B27" s="44">
        <v>5315684.1399999997</v>
      </c>
      <c r="C27" s="44">
        <v>32620.74</v>
      </c>
      <c r="D27" s="44">
        <f t="shared" si="0"/>
        <v>5348304.88</v>
      </c>
      <c r="E27" s="44">
        <v>362476</v>
      </c>
      <c r="F27" s="44">
        <v>330579</v>
      </c>
      <c r="G27" s="44">
        <f t="shared" si="1"/>
        <v>4985828.88</v>
      </c>
    </row>
    <row r="28" spans="1:7" x14ac:dyDescent="0.2">
      <c r="A28" s="28" t="s">
        <v>50</v>
      </c>
      <c r="B28" s="44">
        <v>1531967.12</v>
      </c>
      <c r="C28" s="44">
        <v>0</v>
      </c>
      <c r="D28" s="44">
        <f t="shared" si="0"/>
        <v>1531967.12</v>
      </c>
      <c r="E28" s="44">
        <v>37469.22</v>
      </c>
      <c r="F28" s="44">
        <v>31999.82</v>
      </c>
      <c r="G28" s="44">
        <f t="shared" si="1"/>
        <v>1494497.9000000001</v>
      </c>
    </row>
    <row r="29" spans="1:7" x14ac:dyDescent="0.2">
      <c r="A29" s="28" t="s">
        <v>51</v>
      </c>
      <c r="B29" s="44">
        <v>1751306.11</v>
      </c>
      <c r="C29" s="44">
        <v>0</v>
      </c>
      <c r="D29" s="44">
        <f t="shared" si="0"/>
        <v>1751306.11</v>
      </c>
      <c r="E29" s="44">
        <v>13002.97</v>
      </c>
      <c r="F29" s="44">
        <v>13002.97</v>
      </c>
      <c r="G29" s="44">
        <f t="shared" si="1"/>
        <v>1738303.1400000001</v>
      </c>
    </row>
    <row r="30" spans="1:7" x14ac:dyDescent="0.2">
      <c r="A30" s="28" t="s">
        <v>52</v>
      </c>
      <c r="B30" s="44">
        <v>13728579.16</v>
      </c>
      <c r="C30" s="44">
        <v>6469596.25</v>
      </c>
      <c r="D30" s="44">
        <f t="shared" si="0"/>
        <v>20198175.41</v>
      </c>
      <c r="E30" s="44">
        <v>7228444.2599999998</v>
      </c>
      <c r="F30" s="44">
        <v>237990.1</v>
      </c>
      <c r="G30" s="44">
        <f t="shared" si="1"/>
        <v>12969731.15</v>
      </c>
    </row>
    <row r="31" spans="1:7" x14ac:dyDescent="0.2">
      <c r="A31" s="28" t="s">
        <v>53</v>
      </c>
      <c r="B31" s="44">
        <v>4429447.29</v>
      </c>
      <c r="C31" s="44">
        <v>0</v>
      </c>
      <c r="D31" s="44">
        <f t="shared" si="0"/>
        <v>4429447.29</v>
      </c>
      <c r="E31" s="44">
        <v>748878.83</v>
      </c>
      <c r="F31" s="44">
        <v>531944</v>
      </c>
      <c r="G31" s="44">
        <f t="shared" si="1"/>
        <v>3680568.46</v>
      </c>
    </row>
    <row r="32" spans="1:7" x14ac:dyDescent="0.2">
      <c r="A32" s="31" t="s">
        <v>54</v>
      </c>
      <c r="B32" s="51">
        <f>SUM(B33:B41)</f>
        <v>38095745.269999996</v>
      </c>
      <c r="C32" s="51">
        <f>SUM(C33:C41)</f>
        <v>11418455.370000001</v>
      </c>
      <c r="D32" s="51">
        <f t="shared" si="0"/>
        <v>49514200.640000001</v>
      </c>
      <c r="E32" s="51">
        <f>SUM(E33:E41)</f>
        <v>6962781.1300000008</v>
      </c>
      <c r="F32" s="51">
        <f>SUM(F33:F41)</f>
        <v>6920940.8399999999</v>
      </c>
      <c r="G32" s="51">
        <f t="shared" si="1"/>
        <v>42551419.509999998</v>
      </c>
    </row>
    <row r="33" spans="1:7" x14ac:dyDescent="0.2">
      <c r="A33" s="28" t="s">
        <v>55</v>
      </c>
      <c r="B33" s="44">
        <v>19054262</v>
      </c>
      <c r="C33" s="44">
        <v>906814.63</v>
      </c>
      <c r="D33" s="44">
        <f t="shared" si="0"/>
        <v>19961076.629999999</v>
      </c>
      <c r="E33" s="44">
        <v>4958920.4400000004</v>
      </c>
      <c r="F33" s="44">
        <v>4958920.4400000004</v>
      </c>
      <c r="G33" s="44">
        <f t="shared" si="1"/>
        <v>15002156.189999998</v>
      </c>
    </row>
    <row r="34" spans="1:7" x14ac:dyDescent="0.2">
      <c r="A34" s="28" t="s">
        <v>56</v>
      </c>
      <c r="B34" s="44">
        <v>0</v>
      </c>
      <c r="C34" s="44">
        <v>0</v>
      </c>
      <c r="D34" s="44">
        <f t="shared" si="0"/>
        <v>0</v>
      </c>
      <c r="E34" s="44">
        <v>0</v>
      </c>
      <c r="F34" s="44">
        <v>0</v>
      </c>
      <c r="G34" s="44">
        <f t="shared" si="1"/>
        <v>0</v>
      </c>
    </row>
    <row r="35" spans="1:7" x14ac:dyDescent="0.2">
      <c r="A35" s="28" t="s">
        <v>57</v>
      </c>
      <c r="B35" s="44">
        <v>1085659.5900000001</v>
      </c>
      <c r="C35" s="44">
        <v>0</v>
      </c>
      <c r="D35" s="44">
        <f t="shared" si="0"/>
        <v>1085659.5900000001</v>
      </c>
      <c r="E35" s="44">
        <v>0</v>
      </c>
      <c r="F35" s="44">
        <v>0</v>
      </c>
      <c r="G35" s="44">
        <f t="shared" si="1"/>
        <v>1085659.5900000001</v>
      </c>
    </row>
    <row r="36" spans="1:7" x14ac:dyDescent="0.2">
      <c r="A36" s="28" t="s">
        <v>58</v>
      </c>
      <c r="B36" s="44">
        <v>12113451.1</v>
      </c>
      <c r="C36" s="44">
        <v>10268339.390000001</v>
      </c>
      <c r="D36" s="44">
        <f t="shared" si="0"/>
        <v>22381790.490000002</v>
      </c>
      <c r="E36" s="44">
        <v>609745.31999999995</v>
      </c>
      <c r="F36" s="44">
        <v>563785.75</v>
      </c>
      <c r="G36" s="44">
        <f t="shared" si="1"/>
        <v>21772045.170000002</v>
      </c>
    </row>
    <row r="37" spans="1:7" x14ac:dyDescent="0.2">
      <c r="A37" s="28" t="s">
        <v>24</v>
      </c>
      <c r="B37" s="44">
        <v>5542372.5800000001</v>
      </c>
      <c r="C37" s="44">
        <v>243301.35</v>
      </c>
      <c r="D37" s="44">
        <f t="shared" si="0"/>
        <v>5785673.9299999997</v>
      </c>
      <c r="E37" s="44">
        <v>1394115.37</v>
      </c>
      <c r="F37" s="44">
        <v>1398234.65</v>
      </c>
      <c r="G37" s="44">
        <f t="shared" si="1"/>
        <v>4391558.5599999996</v>
      </c>
    </row>
    <row r="38" spans="1:7" x14ac:dyDescent="0.2">
      <c r="A38" s="28" t="s">
        <v>59</v>
      </c>
      <c r="B38" s="44">
        <v>0</v>
      </c>
      <c r="C38" s="44">
        <v>0</v>
      </c>
      <c r="D38" s="44">
        <f t="shared" si="0"/>
        <v>0</v>
      </c>
      <c r="E38" s="44">
        <v>0</v>
      </c>
      <c r="F38" s="44">
        <v>0</v>
      </c>
      <c r="G38" s="44">
        <f t="shared" si="1"/>
        <v>0</v>
      </c>
    </row>
    <row r="39" spans="1:7" x14ac:dyDescent="0.2">
      <c r="A39" s="28" t="s">
        <v>60</v>
      </c>
      <c r="B39" s="44">
        <v>0</v>
      </c>
      <c r="C39" s="44">
        <v>0</v>
      </c>
      <c r="D39" s="44">
        <f t="shared" si="0"/>
        <v>0</v>
      </c>
      <c r="E39" s="44">
        <v>0</v>
      </c>
      <c r="F39" s="44">
        <v>0</v>
      </c>
      <c r="G39" s="44">
        <f t="shared" si="1"/>
        <v>0</v>
      </c>
    </row>
    <row r="40" spans="1:7" x14ac:dyDescent="0.2">
      <c r="A40" s="28" t="s">
        <v>61</v>
      </c>
      <c r="B40" s="44">
        <v>300000</v>
      </c>
      <c r="C40" s="44">
        <v>0</v>
      </c>
      <c r="D40" s="44">
        <f t="shared" si="0"/>
        <v>300000</v>
      </c>
      <c r="E40" s="44">
        <v>0</v>
      </c>
      <c r="F40" s="44">
        <v>0</v>
      </c>
      <c r="G40" s="44">
        <f t="shared" si="1"/>
        <v>300000</v>
      </c>
    </row>
    <row r="41" spans="1:7" x14ac:dyDescent="0.2">
      <c r="A41" s="28" t="s">
        <v>62</v>
      </c>
      <c r="B41" s="44">
        <v>0</v>
      </c>
      <c r="C41" s="44">
        <v>0</v>
      </c>
      <c r="D41" s="44">
        <f t="shared" si="0"/>
        <v>0</v>
      </c>
      <c r="E41" s="44">
        <v>0</v>
      </c>
      <c r="F41" s="44">
        <v>0</v>
      </c>
      <c r="G41" s="44">
        <f t="shared" si="1"/>
        <v>0</v>
      </c>
    </row>
    <row r="42" spans="1:7" x14ac:dyDescent="0.2">
      <c r="A42" s="31" t="s">
        <v>63</v>
      </c>
      <c r="B42" s="51">
        <f>SUM(B43:B51)</f>
        <v>2191489.88</v>
      </c>
      <c r="C42" s="51">
        <f>SUM(C43:C51)</f>
        <v>19000</v>
      </c>
      <c r="D42" s="51">
        <f t="shared" si="0"/>
        <v>2210489.88</v>
      </c>
      <c r="E42" s="51">
        <f>SUM(E43:E51)</f>
        <v>118183.99</v>
      </c>
      <c r="F42" s="51">
        <f>SUM(F43:F51)</f>
        <v>86183.99</v>
      </c>
      <c r="G42" s="51">
        <f t="shared" si="1"/>
        <v>2092305.89</v>
      </c>
    </row>
    <row r="43" spans="1:7" x14ac:dyDescent="0.2">
      <c r="A43" s="28" t="s">
        <v>64</v>
      </c>
      <c r="B43" s="44">
        <v>1249489.8799999999</v>
      </c>
      <c r="C43" s="44">
        <v>19000</v>
      </c>
      <c r="D43" s="44">
        <f t="shared" si="0"/>
        <v>1268489.8799999999</v>
      </c>
      <c r="E43" s="44">
        <v>87094</v>
      </c>
      <c r="F43" s="44">
        <v>62094</v>
      </c>
      <c r="G43" s="44">
        <f t="shared" si="1"/>
        <v>1181395.8799999999</v>
      </c>
    </row>
    <row r="44" spans="1:7" x14ac:dyDescent="0.2">
      <c r="A44" s="28" t="s">
        <v>65</v>
      </c>
      <c r="B44" s="44">
        <v>20000</v>
      </c>
      <c r="C44" s="44">
        <v>0</v>
      </c>
      <c r="D44" s="44">
        <f t="shared" si="0"/>
        <v>20000</v>
      </c>
      <c r="E44" s="44">
        <v>0</v>
      </c>
      <c r="F44" s="44">
        <v>0</v>
      </c>
      <c r="G44" s="44">
        <f t="shared" si="1"/>
        <v>20000</v>
      </c>
    </row>
    <row r="45" spans="1:7" x14ac:dyDescent="0.2">
      <c r="A45" s="28" t="s">
        <v>66</v>
      </c>
      <c r="B45" s="44">
        <v>50000</v>
      </c>
      <c r="C45" s="44">
        <v>0</v>
      </c>
      <c r="D45" s="44">
        <f t="shared" si="0"/>
        <v>50000</v>
      </c>
      <c r="E45" s="44">
        <v>0</v>
      </c>
      <c r="F45" s="44">
        <v>0</v>
      </c>
      <c r="G45" s="44">
        <f t="shared" si="1"/>
        <v>50000</v>
      </c>
    </row>
    <row r="46" spans="1:7" x14ac:dyDescent="0.2">
      <c r="A46" s="28" t="s">
        <v>67</v>
      </c>
      <c r="B46" s="44">
        <v>45000</v>
      </c>
      <c r="C46" s="44">
        <v>0</v>
      </c>
      <c r="D46" s="44">
        <f t="shared" si="0"/>
        <v>45000</v>
      </c>
      <c r="E46" s="44">
        <v>0</v>
      </c>
      <c r="F46" s="44">
        <v>0</v>
      </c>
      <c r="G46" s="44">
        <f t="shared" si="1"/>
        <v>45000</v>
      </c>
    </row>
    <row r="47" spans="1:7" x14ac:dyDescent="0.2">
      <c r="A47" s="28" t="s">
        <v>68</v>
      </c>
      <c r="B47" s="44">
        <v>0</v>
      </c>
      <c r="C47" s="44">
        <v>0</v>
      </c>
      <c r="D47" s="44">
        <f t="shared" si="0"/>
        <v>0</v>
      </c>
      <c r="E47" s="44">
        <v>0</v>
      </c>
      <c r="F47" s="44">
        <v>0</v>
      </c>
      <c r="G47" s="44">
        <f t="shared" si="1"/>
        <v>0</v>
      </c>
    </row>
    <row r="48" spans="1:7" x14ac:dyDescent="0.2">
      <c r="A48" s="28" t="s">
        <v>69</v>
      </c>
      <c r="B48" s="44">
        <v>796000</v>
      </c>
      <c r="C48" s="44">
        <v>0</v>
      </c>
      <c r="D48" s="44">
        <f t="shared" si="0"/>
        <v>796000</v>
      </c>
      <c r="E48" s="44">
        <v>31089.99</v>
      </c>
      <c r="F48" s="44">
        <v>24089.99</v>
      </c>
      <c r="G48" s="44">
        <f t="shared" si="1"/>
        <v>764910.01</v>
      </c>
    </row>
    <row r="49" spans="1:7" x14ac:dyDescent="0.2">
      <c r="A49" s="28" t="s">
        <v>70</v>
      </c>
      <c r="B49" s="44">
        <v>0</v>
      </c>
      <c r="C49" s="44">
        <v>0</v>
      </c>
      <c r="D49" s="44">
        <f t="shared" si="0"/>
        <v>0</v>
      </c>
      <c r="E49" s="44">
        <v>0</v>
      </c>
      <c r="F49" s="44">
        <v>0</v>
      </c>
      <c r="G49" s="44">
        <f t="shared" si="1"/>
        <v>0</v>
      </c>
    </row>
    <row r="50" spans="1:7" x14ac:dyDescent="0.2">
      <c r="A50" s="28" t="s">
        <v>71</v>
      </c>
      <c r="B50" s="44">
        <v>0</v>
      </c>
      <c r="C50" s="44">
        <v>0</v>
      </c>
      <c r="D50" s="44">
        <f t="shared" si="0"/>
        <v>0</v>
      </c>
      <c r="E50" s="44">
        <v>0</v>
      </c>
      <c r="F50" s="44">
        <v>0</v>
      </c>
      <c r="G50" s="44">
        <f t="shared" si="1"/>
        <v>0</v>
      </c>
    </row>
    <row r="51" spans="1:7" x14ac:dyDescent="0.2">
      <c r="A51" s="28" t="s">
        <v>72</v>
      </c>
      <c r="B51" s="44">
        <v>31000</v>
      </c>
      <c r="C51" s="44">
        <v>0</v>
      </c>
      <c r="D51" s="44">
        <f t="shared" si="0"/>
        <v>31000</v>
      </c>
      <c r="E51" s="44">
        <v>0</v>
      </c>
      <c r="F51" s="44">
        <v>0</v>
      </c>
      <c r="G51" s="44">
        <f t="shared" si="1"/>
        <v>31000</v>
      </c>
    </row>
    <row r="52" spans="1:7" x14ac:dyDescent="0.2">
      <c r="A52" s="31" t="s">
        <v>73</v>
      </c>
      <c r="B52" s="51">
        <f>SUM(B53:B55)</f>
        <v>26424155.93</v>
      </c>
      <c r="C52" s="51">
        <f>SUM(C53:C55)</f>
        <v>38196861.670000002</v>
      </c>
      <c r="D52" s="51">
        <f t="shared" si="0"/>
        <v>64621017.600000001</v>
      </c>
      <c r="E52" s="51">
        <f>SUM(E53:E55)</f>
        <v>6562331.0499999998</v>
      </c>
      <c r="F52" s="51">
        <f>SUM(F53:F55)</f>
        <v>6562331.0499999998</v>
      </c>
      <c r="G52" s="51">
        <f t="shared" si="1"/>
        <v>58058686.550000004</v>
      </c>
    </row>
    <row r="53" spans="1:7" x14ac:dyDescent="0.2">
      <c r="A53" s="28" t="s">
        <v>74</v>
      </c>
      <c r="B53" s="44">
        <v>26424155.93</v>
      </c>
      <c r="C53" s="44">
        <v>38196861.670000002</v>
      </c>
      <c r="D53" s="44">
        <f t="shared" si="0"/>
        <v>64621017.600000001</v>
      </c>
      <c r="E53" s="44">
        <v>6562331.0499999998</v>
      </c>
      <c r="F53" s="44">
        <v>6562331.0499999998</v>
      </c>
      <c r="G53" s="44">
        <f t="shared" si="1"/>
        <v>58058686.550000004</v>
      </c>
    </row>
    <row r="54" spans="1:7" x14ac:dyDescent="0.2">
      <c r="A54" s="28" t="s">
        <v>75</v>
      </c>
      <c r="B54" s="44">
        <v>0</v>
      </c>
      <c r="C54" s="44">
        <v>0</v>
      </c>
      <c r="D54" s="44">
        <f t="shared" si="0"/>
        <v>0</v>
      </c>
      <c r="E54" s="44">
        <v>0</v>
      </c>
      <c r="F54" s="44">
        <v>0</v>
      </c>
      <c r="G54" s="44">
        <f t="shared" si="1"/>
        <v>0</v>
      </c>
    </row>
    <row r="55" spans="1:7" x14ac:dyDescent="0.2">
      <c r="A55" s="28" t="s">
        <v>76</v>
      </c>
      <c r="B55" s="44">
        <v>0</v>
      </c>
      <c r="C55" s="44">
        <v>0</v>
      </c>
      <c r="D55" s="44">
        <f t="shared" si="0"/>
        <v>0</v>
      </c>
      <c r="E55" s="44">
        <v>0</v>
      </c>
      <c r="F55" s="44">
        <v>0</v>
      </c>
      <c r="G55" s="44">
        <f t="shared" si="1"/>
        <v>0</v>
      </c>
    </row>
    <row r="56" spans="1:7" x14ac:dyDescent="0.2">
      <c r="A56" s="31" t="s">
        <v>77</v>
      </c>
      <c r="B56" s="51">
        <f>SUM(B57:B63)</f>
        <v>0</v>
      </c>
      <c r="C56" s="51">
        <f>SUM(C57:C63)</f>
        <v>0</v>
      </c>
      <c r="D56" s="51">
        <f t="shared" si="0"/>
        <v>0</v>
      </c>
      <c r="E56" s="51">
        <f>SUM(E57:E63)</f>
        <v>0</v>
      </c>
      <c r="F56" s="51">
        <f>SUM(F57:F63)</f>
        <v>0</v>
      </c>
      <c r="G56" s="51">
        <f t="shared" si="1"/>
        <v>0</v>
      </c>
    </row>
    <row r="57" spans="1:7" x14ac:dyDescent="0.2">
      <c r="A57" s="28" t="s">
        <v>78</v>
      </c>
      <c r="B57" s="44">
        <v>0</v>
      </c>
      <c r="C57" s="44">
        <v>0</v>
      </c>
      <c r="D57" s="44">
        <f t="shared" si="0"/>
        <v>0</v>
      </c>
      <c r="E57" s="44">
        <v>0</v>
      </c>
      <c r="F57" s="44">
        <v>0</v>
      </c>
      <c r="G57" s="44">
        <f t="shared" si="1"/>
        <v>0</v>
      </c>
    </row>
    <row r="58" spans="1:7" x14ac:dyDescent="0.2">
      <c r="A58" s="28" t="s">
        <v>79</v>
      </c>
      <c r="B58" s="44">
        <v>0</v>
      </c>
      <c r="C58" s="44">
        <v>0</v>
      </c>
      <c r="D58" s="44">
        <f t="shared" si="0"/>
        <v>0</v>
      </c>
      <c r="E58" s="44">
        <v>0</v>
      </c>
      <c r="F58" s="44">
        <v>0</v>
      </c>
      <c r="G58" s="44">
        <f t="shared" si="1"/>
        <v>0</v>
      </c>
    </row>
    <row r="59" spans="1:7" x14ac:dyDescent="0.2">
      <c r="A59" s="28" t="s">
        <v>80</v>
      </c>
      <c r="B59" s="44">
        <v>0</v>
      </c>
      <c r="C59" s="44">
        <v>0</v>
      </c>
      <c r="D59" s="44">
        <f t="shared" si="0"/>
        <v>0</v>
      </c>
      <c r="E59" s="44">
        <v>0</v>
      </c>
      <c r="F59" s="44">
        <v>0</v>
      </c>
      <c r="G59" s="44">
        <f t="shared" si="1"/>
        <v>0</v>
      </c>
    </row>
    <row r="60" spans="1:7" x14ac:dyDescent="0.2">
      <c r="A60" s="28" t="s">
        <v>81</v>
      </c>
      <c r="B60" s="44">
        <v>0</v>
      </c>
      <c r="C60" s="44">
        <v>0</v>
      </c>
      <c r="D60" s="44">
        <f t="shared" si="0"/>
        <v>0</v>
      </c>
      <c r="E60" s="44">
        <v>0</v>
      </c>
      <c r="F60" s="44">
        <v>0</v>
      </c>
      <c r="G60" s="44">
        <f t="shared" si="1"/>
        <v>0</v>
      </c>
    </row>
    <row r="61" spans="1:7" x14ac:dyDescent="0.2">
      <c r="A61" s="28" t="s">
        <v>82</v>
      </c>
      <c r="B61" s="44">
        <v>0</v>
      </c>
      <c r="C61" s="44">
        <v>0</v>
      </c>
      <c r="D61" s="44">
        <f t="shared" si="0"/>
        <v>0</v>
      </c>
      <c r="E61" s="44">
        <v>0</v>
      </c>
      <c r="F61" s="44">
        <v>0</v>
      </c>
      <c r="G61" s="44">
        <f t="shared" si="1"/>
        <v>0</v>
      </c>
    </row>
    <row r="62" spans="1:7" x14ac:dyDescent="0.2">
      <c r="A62" s="28" t="s">
        <v>83</v>
      </c>
      <c r="B62" s="44">
        <v>0</v>
      </c>
      <c r="C62" s="44">
        <v>0</v>
      </c>
      <c r="D62" s="44">
        <f t="shared" si="0"/>
        <v>0</v>
      </c>
      <c r="E62" s="44">
        <v>0</v>
      </c>
      <c r="F62" s="44">
        <v>0</v>
      </c>
      <c r="G62" s="44">
        <f t="shared" si="1"/>
        <v>0</v>
      </c>
    </row>
    <row r="63" spans="1:7" x14ac:dyDescent="0.2">
      <c r="A63" s="28" t="s">
        <v>84</v>
      </c>
      <c r="B63" s="44">
        <v>0</v>
      </c>
      <c r="C63" s="44">
        <v>0</v>
      </c>
      <c r="D63" s="44">
        <f t="shared" si="0"/>
        <v>0</v>
      </c>
      <c r="E63" s="44">
        <v>0</v>
      </c>
      <c r="F63" s="44">
        <v>0</v>
      </c>
      <c r="G63" s="44">
        <f t="shared" si="1"/>
        <v>0</v>
      </c>
    </row>
    <row r="64" spans="1:7" x14ac:dyDescent="0.2">
      <c r="A64" s="31" t="s">
        <v>85</v>
      </c>
      <c r="B64" s="51">
        <f>SUM(B65:B67)</f>
        <v>0</v>
      </c>
      <c r="C64" s="51">
        <f>SUM(C65:C67)</f>
        <v>0</v>
      </c>
      <c r="D64" s="51">
        <f t="shared" si="0"/>
        <v>0</v>
      </c>
      <c r="E64" s="51">
        <f>SUM(E65:E67)</f>
        <v>0</v>
      </c>
      <c r="F64" s="51">
        <f>SUM(F65:F67)</f>
        <v>0</v>
      </c>
      <c r="G64" s="51">
        <f t="shared" si="1"/>
        <v>0</v>
      </c>
    </row>
    <row r="65" spans="1:7" x14ac:dyDescent="0.2">
      <c r="A65" s="28" t="s">
        <v>25</v>
      </c>
      <c r="B65" s="44">
        <v>0</v>
      </c>
      <c r="C65" s="44">
        <v>0</v>
      </c>
      <c r="D65" s="44">
        <f t="shared" si="0"/>
        <v>0</v>
      </c>
      <c r="E65" s="44">
        <v>0</v>
      </c>
      <c r="F65" s="44">
        <v>0</v>
      </c>
      <c r="G65" s="44">
        <f t="shared" si="1"/>
        <v>0</v>
      </c>
    </row>
    <row r="66" spans="1:7" x14ac:dyDescent="0.2">
      <c r="A66" s="28" t="s">
        <v>86</v>
      </c>
      <c r="B66" s="44">
        <v>0</v>
      </c>
      <c r="C66" s="44">
        <v>0</v>
      </c>
      <c r="D66" s="44">
        <f t="shared" si="0"/>
        <v>0</v>
      </c>
      <c r="E66" s="44">
        <v>0</v>
      </c>
      <c r="F66" s="44">
        <v>0</v>
      </c>
      <c r="G66" s="44">
        <f t="shared" si="1"/>
        <v>0</v>
      </c>
    </row>
    <row r="67" spans="1:7" x14ac:dyDescent="0.2">
      <c r="A67" s="28" t="s">
        <v>87</v>
      </c>
      <c r="B67" s="44">
        <v>0</v>
      </c>
      <c r="C67" s="44">
        <v>0</v>
      </c>
      <c r="D67" s="44">
        <f t="shared" si="0"/>
        <v>0</v>
      </c>
      <c r="E67" s="44">
        <v>0</v>
      </c>
      <c r="F67" s="44">
        <v>0</v>
      </c>
      <c r="G67" s="44">
        <f t="shared" si="1"/>
        <v>0</v>
      </c>
    </row>
    <row r="68" spans="1:7" x14ac:dyDescent="0.2">
      <c r="A68" s="31" t="s">
        <v>88</v>
      </c>
      <c r="B68" s="51">
        <f>SUM(B69:B75)</f>
        <v>0</v>
      </c>
      <c r="C68" s="51">
        <f>SUM(C69:C75)</f>
        <v>0</v>
      </c>
      <c r="D68" s="51">
        <f t="shared" si="0"/>
        <v>0</v>
      </c>
      <c r="E68" s="51">
        <f>SUM(E69:E75)</f>
        <v>0</v>
      </c>
      <c r="F68" s="51">
        <f>SUM(F69:F75)</f>
        <v>0</v>
      </c>
      <c r="G68" s="51">
        <f t="shared" si="1"/>
        <v>0</v>
      </c>
    </row>
    <row r="69" spans="1:7" x14ac:dyDescent="0.2">
      <c r="A69" s="28" t="s">
        <v>89</v>
      </c>
      <c r="B69" s="44">
        <v>0</v>
      </c>
      <c r="C69" s="44">
        <v>0</v>
      </c>
      <c r="D69" s="44">
        <f t="shared" ref="D69:D75" si="2">B69+C69</f>
        <v>0</v>
      </c>
      <c r="E69" s="44">
        <v>0</v>
      </c>
      <c r="F69" s="44">
        <v>0</v>
      </c>
      <c r="G69" s="44">
        <f t="shared" ref="G69:G75" si="3">D69-E69</f>
        <v>0</v>
      </c>
    </row>
    <row r="70" spans="1:7" x14ac:dyDescent="0.2">
      <c r="A70" s="28" t="s">
        <v>90</v>
      </c>
      <c r="B70" s="44">
        <v>0</v>
      </c>
      <c r="C70" s="44">
        <v>0</v>
      </c>
      <c r="D70" s="44">
        <f t="shared" si="2"/>
        <v>0</v>
      </c>
      <c r="E70" s="44">
        <v>0</v>
      </c>
      <c r="F70" s="44">
        <v>0</v>
      </c>
      <c r="G70" s="44">
        <f t="shared" si="3"/>
        <v>0</v>
      </c>
    </row>
    <row r="71" spans="1:7" x14ac:dyDescent="0.2">
      <c r="A71" s="28" t="s">
        <v>91</v>
      </c>
      <c r="B71" s="44">
        <v>0</v>
      </c>
      <c r="C71" s="44">
        <v>0</v>
      </c>
      <c r="D71" s="44">
        <f t="shared" si="2"/>
        <v>0</v>
      </c>
      <c r="E71" s="44">
        <v>0</v>
      </c>
      <c r="F71" s="44">
        <v>0</v>
      </c>
      <c r="G71" s="44">
        <f t="shared" si="3"/>
        <v>0</v>
      </c>
    </row>
    <row r="72" spans="1:7" x14ac:dyDescent="0.2">
      <c r="A72" s="28" t="s">
        <v>92</v>
      </c>
      <c r="B72" s="44">
        <v>0</v>
      </c>
      <c r="C72" s="44">
        <v>0</v>
      </c>
      <c r="D72" s="44">
        <f t="shared" si="2"/>
        <v>0</v>
      </c>
      <c r="E72" s="44">
        <v>0</v>
      </c>
      <c r="F72" s="44">
        <v>0</v>
      </c>
      <c r="G72" s="44">
        <f t="shared" si="3"/>
        <v>0</v>
      </c>
    </row>
    <row r="73" spans="1:7" x14ac:dyDescent="0.2">
      <c r="A73" s="28" t="s">
        <v>93</v>
      </c>
      <c r="B73" s="44">
        <v>0</v>
      </c>
      <c r="C73" s="44">
        <v>0</v>
      </c>
      <c r="D73" s="44">
        <f t="shared" si="2"/>
        <v>0</v>
      </c>
      <c r="E73" s="44">
        <v>0</v>
      </c>
      <c r="F73" s="44">
        <v>0</v>
      </c>
      <c r="G73" s="44">
        <f t="shared" si="3"/>
        <v>0</v>
      </c>
    </row>
    <row r="74" spans="1:7" x14ac:dyDescent="0.2">
      <c r="A74" s="28" t="s">
        <v>94</v>
      </c>
      <c r="B74" s="44">
        <v>0</v>
      </c>
      <c r="C74" s="44">
        <v>0</v>
      </c>
      <c r="D74" s="44">
        <f t="shared" si="2"/>
        <v>0</v>
      </c>
      <c r="E74" s="44">
        <v>0</v>
      </c>
      <c r="F74" s="44">
        <v>0</v>
      </c>
      <c r="G74" s="44">
        <f t="shared" si="3"/>
        <v>0</v>
      </c>
    </row>
    <row r="75" spans="1:7" x14ac:dyDescent="0.2">
      <c r="A75" s="29" t="s">
        <v>95</v>
      </c>
      <c r="B75" s="52">
        <v>0</v>
      </c>
      <c r="C75" s="52">
        <v>0</v>
      </c>
      <c r="D75" s="52">
        <f t="shared" si="2"/>
        <v>0</v>
      </c>
      <c r="E75" s="52">
        <v>0</v>
      </c>
      <c r="F75" s="52">
        <v>0</v>
      </c>
      <c r="G75" s="52">
        <f t="shared" si="3"/>
        <v>0</v>
      </c>
    </row>
    <row r="76" spans="1:7" x14ac:dyDescent="0.2">
      <c r="A76" s="30" t="s">
        <v>8</v>
      </c>
      <c r="B76" s="49">
        <f t="shared" ref="B76:G76" si="4">SUM(B4+B12+B22+B32+B42+B52+B56+B64+B68)</f>
        <v>279139308.19</v>
      </c>
      <c r="C76" s="49">
        <f t="shared" si="4"/>
        <v>55998140.120000005</v>
      </c>
      <c r="D76" s="49">
        <f t="shared" si="4"/>
        <v>335137448.31</v>
      </c>
      <c r="E76" s="49">
        <f t="shared" si="4"/>
        <v>53540871.359999999</v>
      </c>
      <c r="F76" s="49">
        <f t="shared" si="4"/>
        <v>45731360.039999999</v>
      </c>
      <c r="G76" s="49">
        <f t="shared" si="4"/>
        <v>281596576.94999999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showGridLines="0" tabSelected="1" zoomScaleNormal="100" workbookViewId="0">
      <selection activeCell="C8" sqref="C8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7" ht="54.95" customHeight="1" x14ac:dyDescent="0.2">
      <c r="A1" s="46" t="s">
        <v>166</v>
      </c>
      <c r="B1" s="47"/>
      <c r="C1" s="47"/>
      <c r="D1" s="47"/>
      <c r="E1" s="47"/>
      <c r="F1" s="47"/>
      <c r="G1" s="48"/>
    </row>
    <row r="2" spans="1:7" x14ac:dyDescent="0.2">
      <c r="A2" s="15"/>
      <c r="B2" s="17" t="s">
        <v>0</v>
      </c>
      <c r="C2" s="18"/>
      <c r="D2" s="18"/>
      <c r="E2" s="18"/>
      <c r="F2" s="19"/>
      <c r="G2" s="35" t="s">
        <v>1</v>
      </c>
    </row>
    <row r="3" spans="1:7" ht="24.95" customHeight="1" x14ac:dyDescent="0.2">
      <c r="A3" s="3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6"/>
    </row>
    <row r="4" spans="1:7" x14ac:dyDescent="0.2">
      <c r="A4" s="14"/>
      <c r="B4" s="53"/>
      <c r="C4" s="53"/>
      <c r="D4" s="53"/>
      <c r="E4" s="53"/>
      <c r="F4" s="53"/>
      <c r="G4" s="53"/>
    </row>
    <row r="5" spans="1:7" x14ac:dyDescent="0.2">
      <c r="A5" s="12" t="s">
        <v>96</v>
      </c>
      <c r="B5" s="51">
        <f t="shared" ref="B5:G5" si="0">SUM(B6:B13)</f>
        <v>170299983.14999998</v>
      </c>
      <c r="C5" s="51">
        <f t="shared" si="0"/>
        <v>7945289.3799999999</v>
      </c>
      <c r="D5" s="51">
        <f t="shared" si="0"/>
        <v>178245272.53</v>
      </c>
      <c r="E5" s="51">
        <f t="shared" si="0"/>
        <v>33288689.059999999</v>
      </c>
      <c r="F5" s="51">
        <f t="shared" si="0"/>
        <v>25987642.169999998</v>
      </c>
      <c r="G5" s="51">
        <f t="shared" si="0"/>
        <v>144956583.47</v>
      </c>
    </row>
    <row r="6" spans="1:7" x14ac:dyDescent="0.2">
      <c r="A6" s="20" t="s">
        <v>97</v>
      </c>
      <c r="B6" s="44">
        <v>27315565</v>
      </c>
      <c r="C6" s="44">
        <v>6684938.25</v>
      </c>
      <c r="D6" s="44">
        <f>B6+C6</f>
        <v>34000503.25</v>
      </c>
      <c r="E6" s="44">
        <v>9474161.3800000008</v>
      </c>
      <c r="F6" s="44">
        <v>2469022.9900000002</v>
      </c>
      <c r="G6" s="44">
        <f>D6-E6</f>
        <v>24526341.869999997</v>
      </c>
    </row>
    <row r="7" spans="1:7" x14ac:dyDescent="0.2">
      <c r="A7" s="20" t="s">
        <v>98</v>
      </c>
      <c r="B7" s="44">
        <v>526484.4</v>
      </c>
      <c r="C7" s="44">
        <v>0</v>
      </c>
      <c r="D7" s="44">
        <f t="shared" ref="D7:D13" si="1">B7+C7</f>
        <v>526484.4</v>
      </c>
      <c r="E7" s="44">
        <v>102694.42</v>
      </c>
      <c r="F7" s="44">
        <v>101830.1</v>
      </c>
      <c r="G7" s="44">
        <f t="shared" ref="G7:G13" si="2">D7-E7</f>
        <v>423789.98000000004</v>
      </c>
    </row>
    <row r="8" spans="1:7" x14ac:dyDescent="0.2">
      <c r="A8" s="20" t="s">
        <v>99</v>
      </c>
      <c r="B8" s="44">
        <v>23534035.890000001</v>
      </c>
      <c r="C8" s="44">
        <v>51992.73</v>
      </c>
      <c r="D8" s="44">
        <f t="shared" si="1"/>
        <v>23586028.620000001</v>
      </c>
      <c r="E8" s="44">
        <v>2925650.65</v>
      </c>
      <c r="F8" s="44">
        <v>2881287.57</v>
      </c>
      <c r="G8" s="44">
        <f t="shared" si="2"/>
        <v>20660377.970000003</v>
      </c>
    </row>
    <row r="9" spans="1:7" x14ac:dyDescent="0.2">
      <c r="A9" s="20" t="s">
        <v>100</v>
      </c>
      <c r="B9" s="44">
        <v>0</v>
      </c>
      <c r="C9" s="44">
        <v>0</v>
      </c>
      <c r="D9" s="44">
        <f t="shared" si="1"/>
        <v>0</v>
      </c>
      <c r="E9" s="44">
        <v>0</v>
      </c>
      <c r="F9" s="44">
        <v>0</v>
      </c>
      <c r="G9" s="44">
        <f t="shared" si="2"/>
        <v>0</v>
      </c>
    </row>
    <row r="10" spans="1:7" x14ac:dyDescent="0.2">
      <c r="A10" s="20" t="s">
        <v>101</v>
      </c>
      <c r="B10" s="44">
        <v>5686301.6699999999</v>
      </c>
      <c r="C10" s="44">
        <v>0</v>
      </c>
      <c r="D10" s="44">
        <f t="shared" si="1"/>
        <v>5686301.6699999999</v>
      </c>
      <c r="E10" s="44">
        <v>1059224.03</v>
      </c>
      <c r="F10" s="44">
        <v>1047745.82</v>
      </c>
      <c r="G10" s="44">
        <f t="shared" si="2"/>
        <v>4627077.6399999997</v>
      </c>
    </row>
    <row r="11" spans="1:7" x14ac:dyDescent="0.2">
      <c r="A11" s="20" t="s">
        <v>102</v>
      </c>
      <c r="B11" s="44">
        <v>0</v>
      </c>
      <c r="C11" s="44">
        <v>0</v>
      </c>
      <c r="D11" s="44">
        <f t="shared" si="1"/>
        <v>0</v>
      </c>
      <c r="E11" s="44">
        <v>0</v>
      </c>
      <c r="F11" s="44">
        <v>0</v>
      </c>
      <c r="G11" s="44">
        <f t="shared" si="2"/>
        <v>0</v>
      </c>
    </row>
    <row r="12" spans="1:7" x14ac:dyDescent="0.2">
      <c r="A12" s="20" t="s">
        <v>103</v>
      </c>
      <c r="B12" s="44">
        <v>71475352.390000001</v>
      </c>
      <c r="C12" s="44">
        <v>362520.47</v>
      </c>
      <c r="D12" s="44">
        <f t="shared" si="1"/>
        <v>71837872.859999999</v>
      </c>
      <c r="E12" s="44">
        <v>12897545.109999999</v>
      </c>
      <c r="F12" s="44">
        <v>12724650.1</v>
      </c>
      <c r="G12" s="44">
        <f t="shared" si="2"/>
        <v>58940327.75</v>
      </c>
    </row>
    <row r="13" spans="1:7" x14ac:dyDescent="0.2">
      <c r="A13" s="20" t="s">
        <v>53</v>
      </c>
      <c r="B13" s="44">
        <v>41762243.799999997</v>
      </c>
      <c r="C13" s="44">
        <v>845837.93</v>
      </c>
      <c r="D13" s="44">
        <f t="shared" si="1"/>
        <v>42608081.729999997</v>
      </c>
      <c r="E13" s="44">
        <v>6829413.4699999997</v>
      </c>
      <c r="F13" s="44">
        <v>6763105.5899999999</v>
      </c>
      <c r="G13" s="44">
        <f t="shared" si="2"/>
        <v>35778668.259999998</v>
      </c>
    </row>
    <row r="14" spans="1:7" x14ac:dyDescent="0.2">
      <c r="A14" s="13"/>
      <c r="B14" s="44"/>
      <c r="C14" s="44"/>
      <c r="D14" s="44"/>
      <c r="E14" s="44"/>
      <c r="F14" s="44"/>
      <c r="G14" s="44"/>
    </row>
    <row r="15" spans="1:7" x14ac:dyDescent="0.2">
      <c r="A15" s="12" t="s">
        <v>104</v>
      </c>
      <c r="B15" s="51">
        <f t="shared" ref="B15:G15" si="3">SUM(B16:B22)</f>
        <v>97528258.579999983</v>
      </c>
      <c r="C15" s="51">
        <f t="shared" si="3"/>
        <v>46735184.040000007</v>
      </c>
      <c r="D15" s="51">
        <f t="shared" si="3"/>
        <v>144263442.62</v>
      </c>
      <c r="E15" s="51">
        <f t="shared" si="3"/>
        <v>19257626.370000001</v>
      </c>
      <c r="F15" s="51">
        <f t="shared" si="3"/>
        <v>18774965.84</v>
      </c>
      <c r="G15" s="51">
        <f t="shared" si="3"/>
        <v>125005816.24999999</v>
      </c>
    </row>
    <row r="16" spans="1:7" x14ac:dyDescent="0.2">
      <c r="A16" s="20" t="s">
        <v>105</v>
      </c>
      <c r="B16" s="44">
        <v>7882966.8399999999</v>
      </c>
      <c r="C16" s="44">
        <v>25817.99</v>
      </c>
      <c r="D16" s="44">
        <f>B16+C16</f>
        <v>7908784.8300000001</v>
      </c>
      <c r="E16" s="44">
        <v>1434568.94</v>
      </c>
      <c r="F16" s="44">
        <v>1170871.3600000001</v>
      </c>
      <c r="G16" s="44">
        <f t="shared" ref="G16:G22" si="4">D16-E16</f>
        <v>6474215.8900000006</v>
      </c>
    </row>
    <row r="17" spans="1:7" x14ac:dyDescent="0.2">
      <c r="A17" s="20" t="s">
        <v>106</v>
      </c>
      <c r="B17" s="44">
        <v>60627863.740000002</v>
      </c>
      <c r="C17" s="44">
        <v>45802551.420000002</v>
      </c>
      <c r="D17" s="44">
        <f t="shared" ref="D17:D22" si="5">B17+C17</f>
        <v>106430415.16</v>
      </c>
      <c r="E17" s="44">
        <v>11695761.48</v>
      </c>
      <c r="F17" s="44">
        <v>11519664.65</v>
      </c>
      <c r="G17" s="44">
        <f t="shared" si="4"/>
        <v>94734653.679999992</v>
      </c>
    </row>
    <row r="18" spans="1:7" x14ac:dyDescent="0.2">
      <c r="A18" s="20" t="s">
        <v>107</v>
      </c>
      <c r="B18" s="44">
        <v>0</v>
      </c>
      <c r="C18" s="44">
        <v>0</v>
      </c>
      <c r="D18" s="44">
        <f t="shared" si="5"/>
        <v>0</v>
      </c>
      <c r="E18" s="44">
        <v>0</v>
      </c>
      <c r="F18" s="44">
        <v>0</v>
      </c>
      <c r="G18" s="44">
        <f t="shared" si="4"/>
        <v>0</v>
      </c>
    </row>
    <row r="19" spans="1:7" x14ac:dyDescent="0.2">
      <c r="A19" s="20" t="s">
        <v>108</v>
      </c>
      <c r="B19" s="44">
        <v>10480736.630000001</v>
      </c>
      <c r="C19" s="44">
        <v>0</v>
      </c>
      <c r="D19" s="44">
        <f t="shared" si="5"/>
        <v>10480736.630000001</v>
      </c>
      <c r="E19" s="44">
        <v>2740000</v>
      </c>
      <c r="F19" s="44">
        <v>2740000</v>
      </c>
      <c r="G19" s="44">
        <f t="shared" si="4"/>
        <v>7740736.6300000008</v>
      </c>
    </row>
    <row r="20" spans="1:7" x14ac:dyDescent="0.2">
      <c r="A20" s="20" t="s">
        <v>109</v>
      </c>
      <c r="B20" s="44">
        <v>5613011.5</v>
      </c>
      <c r="C20" s="44">
        <v>0</v>
      </c>
      <c r="D20" s="44">
        <f t="shared" si="5"/>
        <v>5613011.5</v>
      </c>
      <c r="E20" s="44">
        <v>576352.84</v>
      </c>
      <c r="F20" s="44">
        <v>548732.22</v>
      </c>
      <c r="G20" s="44">
        <f t="shared" si="4"/>
        <v>5036658.66</v>
      </c>
    </row>
    <row r="21" spans="1:7" x14ac:dyDescent="0.2">
      <c r="A21" s="20" t="s">
        <v>110</v>
      </c>
      <c r="B21" s="44">
        <v>11331726.880000001</v>
      </c>
      <c r="C21" s="44">
        <v>906814.63</v>
      </c>
      <c r="D21" s="44">
        <f t="shared" si="5"/>
        <v>12238541.510000002</v>
      </c>
      <c r="E21" s="44">
        <v>2620081.4500000002</v>
      </c>
      <c r="F21" s="44">
        <v>2611727.15</v>
      </c>
      <c r="G21" s="44">
        <f t="shared" si="4"/>
        <v>9618460.0600000024</v>
      </c>
    </row>
    <row r="22" spans="1:7" x14ac:dyDescent="0.2">
      <c r="A22" s="20" t="s">
        <v>111</v>
      </c>
      <c r="B22" s="44">
        <v>1591952.99</v>
      </c>
      <c r="C22" s="44">
        <v>0</v>
      </c>
      <c r="D22" s="44">
        <f t="shared" si="5"/>
        <v>1591952.99</v>
      </c>
      <c r="E22" s="44">
        <v>190861.66</v>
      </c>
      <c r="F22" s="44">
        <v>183970.46</v>
      </c>
      <c r="G22" s="44">
        <f t="shared" si="4"/>
        <v>1401091.33</v>
      </c>
    </row>
    <row r="23" spans="1:7" x14ac:dyDescent="0.2">
      <c r="A23" s="13"/>
      <c r="B23" s="44"/>
      <c r="C23" s="44"/>
      <c r="D23" s="44"/>
      <c r="E23" s="44"/>
      <c r="F23" s="44"/>
      <c r="G23" s="44"/>
    </row>
    <row r="24" spans="1:7" x14ac:dyDescent="0.2">
      <c r="A24" s="12" t="s">
        <v>112</v>
      </c>
      <c r="B24" s="51">
        <f t="shared" ref="B24:G24" si="6">SUM(B25:B33)</f>
        <v>11311066.460000001</v>
      </c>
      <c r="C24" s="51">
        <f t="shared" si="6"/>
        <v>1317666.7</v>
      </c>
      <c r="D24" s="51">
        <f t="shared" si="6"/>
        <v>12628733.16</v>
      </c>
      <c r="E24" s="51">
        <f t="shared" si="6"/>
        <v>994555.92999999993</v>
      </c>
      <c r="F24" s="51">
        <f t="shared" si="6"/>
        <v>968752.02999999991</v>
      </c>
      <c r="G24" s="51">
        <f t="shared" si="6"/>
        <v>11634177.230000002</v>
      </c>
    </row>
    <row r="25" spans="1:7" x14ac:dyDescent="0.2">
      <c r="A25" s="20" t="s">
        <v>113</v>
      </c>
      <c r="B25" s="44">
        <v>5147544.6900000004</v>
      </c>
      <c r="C25" s="44">
        <v>17666.7</v>
      </c>
      <c r="D25" s="44">
        <f>B25+C25</f>
        <v>5165211.3900000006</v>
      </c>
      <c r="E25" s="44">
        <v>416396.6</v>
      </c>
      <c r="F25" s="44">
        <v>408042.81</v>
      </c>
      <c r="G25" s="44">
        <f t="shared" ref="G25:G33" si="7">D25-E25</f>
        <v>4748814.790000001</v>
      </c>
    </row>
    <row r="26" spans="1:7" x14ac:dyDescent="0.2">
      <c r="A26" s="20" t="s">
        <v>114</v>
      </c>
      <c r="B26" s="44">
        <v>0</v>
      </c>
      <c r="C26" s="44">
        <v>1300000</v>
      </c>
      <c r="D26" s="44">
        <f t="shared" ref="D26:D33" si="8">B26+C26</f>
        <v>1300000</v>
      </c>
      <c r="E26" s="44">
        <v>0</v>
      </c>
      <c r="F26" s="44">
        <v>0</v>
      </c>
      <c r="G26" s="44">
        <f t="shared" si="7"/>
        <v>1300000</v>
      </c>
    </row>
    <row r="27" spans="1:7" x14ac:dyDescent="0.2">
      <c r="A27" s="20" t="s">
        <v>115</v>
      </c>
      <c r="B27" s="44">
        <v>0</v>
      </c>
      <c r="C27" s="44">
        <v>0</v>
      </c>
      <c r="D27" s="44">
        <f t="shared" si="8"/>
        <v>0</v>
      </c>
      <c r="E27" s="44">
        <v>0</v>
      </c>
      <c r="F27" s="44">
        <v>0</v>
      </c>
      <c r="G27" s="44">
        <f t="shared" si="7"/>
        <v>0</v>
      </c>
    </row>
    <row r="28" spans="1:7" x14ac:dyDescent="0.2">
      <c r="A28" s="20" t="s">
        <v>116</v>
      </c>
      <c r="B28" s="44">
        <v>0</v>
      </c>
      <c r="C28" s="44">
        <v>0</v>
      </c>
      <c r="D28" s="44">
        <f t="shared" si="8"/>
        <v>0</v>
      </c>
      <c r="E28" s="44">
        <v>0</v>
      </c>
      <c r="F28" s="44">
        <v>0</v>
      </c>
      <c r="G28" s="44">
        <f t="shared" si="7"/>
        <v>0</v>
      </c>
    </row>
    <row r="29" spans="1:7" x14ac:dyDescent="0.2">
      <c r="A29" s="20" t="s">
        <v>117</v>
      </c>
      <c r="B29" s="44">
        <v>0</v>
      </c>
      <c r="C29" s="44">
        <v>0</v>
      </c>
      <c r="D29" s="44">
        <f t="shared" si="8"/>
        <v>0</v>
      </c>
      <c r="E29" s="44">
        <v>0</v>
      </c>
      <c r="F29" s="44">
        <v>0</v>
      </c>
      <c r="G29" s="44">
        <f t="shared" si="7"/>
        <v>0</v>
      </c>
    </row>
    <row r="30" spans="1:7" x14ac:dyDescent="0.2">
      <c r="A30" s="20" t="s">
        <v>118</v>
      </c>
      <c r="B30" s="44">
        <v>2594352.13</v>
      </c>
      <c r="C30" s="44">
        <v>0</v>
      </c>
      <c r="D30" s="44">
        <f t="shared" si="8"/>
        <v>2594352.13</v>
      </c>
      <c r="E30" s="44">
        <v>242122.2</v>
      </c>
      <c r="F30" s="44">
        <v>235886.64</v>
      </c>
      <c r="G30" s="44">
        <f t="shared" si="7"/>
        <v>2352229.9299999997</v>
      </c>
    </row>
    <row r="31" spans="1:7" x14ac:dyDescent="0.2">
      <c r="A31" s="20" t="s">
        <v>119</v>
      </c>
      <c r="B31" s="44">
        <v>2122000</v>
      </c>
      <c r="C31" s="44">
        <v>0</v>
      </c>
      <c r="D31" s="44">
        <f t="shared" si="8"/>
        <v>2122000</v>
      </c>
      <c r="E31" s="44">
        <v>64426.71</v>
      </c>
      <c r="F31" s="44">
        <v>64426.71</v>
      </c>
      <c r="G31" s="44">
        <f t="shared" si="7"/>
        <v>2057573.29</v>
      </c>
    </row>
    <row r="32" spans="1:7" x14ac:dyDescent="0.2">
      <c r="A32" s="20" t="s">
        <v>120</v>
      </c>
      <c r="B32" s="44">
        <v>1447169.64</v>
      </c>
      <c r="C32" s="44">
        <v>0</v>
      </c>
      <c r="D32" s="44">
        <f t="shared" si="8"/>
        <v>1447169.64</v>
      </c>
      <c r="E32" s="44">
        <v>271610.42</v>
      </c>
      <c r="F32" s="44">
        <v>260395.87</v>
      </c>
      <c r="G32" s="44">
        <f t="shared" si="7"/>
        <v>1175559.22</v>
      </c>
    </row>
    <row r="33" spans="1:7" x14ac:dyDescent="0.2">
      <c r="A33" s="20" t="s">
        <v>121</v>
      </c>
      <c r="B33" s="44">
        <v>0</v>
      </c>
      <c r="C33" s="44">
        <v>0</v>
      </c>
      <c r="D33" s="44">
        <f t="shared" si="8"/>
        <v>0</v>
      </c>
      <c r="E33" s="44">
        <v>0</v>
      </c>
      <c r="F33" s="44">
        <v>0</v>
      </c>
      <c r="G33" s="44">
        <f t="shared" si="7"/>
        <v>0</v>
      </c>
    </row>
    <row r="34" spans="1:7" x14ac:dyDescent="0.2">
      <c r="A34" s="13"/>
      <c r="B34" s="44"/>
      <c r="C34" s="44"/>
      <c r="D34" s="44"/>
      <c r="E34" s="44"/>
      <c r="F34" s="44"/>
      <c r="G34" s="44"/>
    </row>
    <row r="35" spans="1:7" x14ac:dyDescent="0.2">
      <c r="A35" s="12" t="s">
        <v>122</v>
      </c>
      <c r="B35" s="51">
        <f t="shared" ref="B35:G35" si="9">SUM(B36:B39)</f>
        <v>0</v>
      </c>
      <c r="C35" s="51">
        <f t="shared" si="9"/>
        <v>0</v>
      </c>
      <c r="D35" s="51">
        <f t="shared" si="9"/>
        <v>0</v>
      </c>
      <c r="E35" s="51">
        <f t="shared" si="9"/>
        <v>0</v>
      </c>
      <c r="F35" s="51">
        <f t="shared" si="9"/>
        <v>0</v>
      </c>
      <c r="G35" s="51">
        <f t="shared" si="9"/>
        <v>0</v>
      </c>
    </row>
    <row r="36" spans="1:7" x14ac:dyDescent="0.2">
      <c r="A36" s="20" t="s">
        <v>123</v>
      </c>
      <c r="B36" s="44">
        <v>0</v>
      </c>
      <c r="C36" s="44">
        <v>0</v>
      </c>
      <c r="D36" s="44">
        <f>B36+C36</f>
        <v>0</v>
      </c>
      <c r="E36" s="44">
        <v>0</v>
      </c>
      <c r="F36" s="44">
        <v>0</v>
      </c>
      <c r="G36" s="44">
        <f t="shared" ref="G36:G39" si="10">D36-E36</f>
        <v>0</v>
      </c>
    </row>
    <row r="37" spans="1:7" ht="22.5" x14ac:dyDescent="0.2">
      <c r="A37" s="20" t="s">
        <v>124</v>
      </c>
      <c r="B37" s="44">
        <v>0</v>
      </c>
      <c r="C37" s="44">
        <v>0</v>
      </c>
      <c r="D37" s="44">
        <f t="shared" ref="D37:D39" si="11">B37+C37</f>
        <v>0</v>
      </c>
      <c r="E37" s="44">
        <v>0</v>
      </c>
      <c r="F37" s="44">
        <v>0</v>
      </c>
      <c r="G37" s="44">
        <f t="shared" si="10"/>
        <v>0</v>
      </c>
    </row>
    <row r="38" spans="1:7" x14ac:dyDescent="0.2">
      <c r="A38" s="20" t="s">
        <v>125</v>
      </c>
      <c r="B38" s="44">
        <v>0</v>
      </c>
      <c r="C38" s="44">
        <v>0</v>
      </c>
      <c r="D38" s="44">
        <f t="shared" si="11"/>
        <v>0</v>
      </c>
      <c r="E38" s="44">
        <v>0</v>
      </c>
      <c r="F38" s="44">
        <v>0</v>
      </c>
      <c r="G38" s="44">
        <f t="shared" si="10"/>
        <v>0</v>
      </c>
    </row>
    <row r="39" spans="1:7" x14ac:dyDescent="0.2">
      <c r="A39" s="20" t="s">
        <v>126</v>
      </c>
      <c r="B39" s="44">
        <v>0</v>
      </c>
      <c r="C39" s="44">
        <v>0</v>
      </c>
      <c r="D39" s="44">
        <f t="shared" si="11"/>
        <v>0</v>
      </c>
      <c r="E39" s="44">
        <v>0</v>
      </c>
      <c r="F39" s="44">
        <v>0</v>
      </c>
      <c r="G39" s="44">
        <f t="shared" si="10"/>
        <v>0</v>
      </c>
    </row>
    <row r="40" spans="1:7" x14ac:dyDescent="0.2">
      <c r="A40" s="13"/>
      <c r="B40" s="44"/>
      <c r="C40" s="44"/>
      <c r="D40" s="44"/>
      <c r="E40" s="44"/>
      <c r="F40" s="44"/>
      <c r="G40" s="44"/>
    </row>
    <row r="41" spans="1:7" x14ac:dyDescent="0.2">
      <c r="A41" s="22" t="s">
        <v>8</v>
      </c>
      <c r="B41" s="45">
        <f t="shared" ref="B41:G41" si="12">SUM(B35+B24+B15+B5)</f>
        <v>279139308.18999994</v>
      </c>
      <c r="C41" s="45">
        <f t="shared" si="12"/>
        <v>55998140.120000012</v>
      </c>
      <c r="D41" s="45">
        <f t="shared" si="12"/>
        <v>335137448.31</v>
      </c>
      <c r="E41" s="45">
        <f t="shared" si="12"/>
        <v>53540871.359999999</v>
      </c>
      <c r="F41" s="45">
        <f t="shared" si="12"/>
        <v>45731360.039999999</v>
      </c>
      <c r="G41" s="45">
        <f t="shared" si="12"/>
        <v>281596576.94999999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0c865bf4-0f22-4e4d-b041-7b0c1657e5a8"/>
    <ds:schemaRef ds:uri="6aa8a68a-ab09-4ac8-a697-fdce915bc567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</cp:lastModifiedBy>
  <cp:revision/>
  <dcterms:created xsi:type="dcterms:W3CDTF">2014-02-10T03:37:14Z</dcterms:created>
  <dcterms:modified xsi:type="dcterms:W3CDTF">2025-04-29T19:10:25Z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