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11430" yWindow="0" windowWidth="11715" windowHeight="1233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<sst xmlns="http://schemas.openxmlformats.org/spreadsheetml/2006/main" count="205" uniqueCount="140">
  <si>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</si>
  <si>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</si>
  <si>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</si>
  <si>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</si>
  <si>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</si>
  <si>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</si>
  <si>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</si>
  <si>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</si>
  <si>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</si>
  <si>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</si>
  <si>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</si>
  <si>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</si>
  <si>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</si>
  <si>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</si>
  <si>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</si>
  <si>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</si>
  <si>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</si>
  <si>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</si>
  <si>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</si>
  <si>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</si>
  <si>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</si>
  <si>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</si>
  <si>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</si>
  <si>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</si>
  <si>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</si>
  <si>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</si>
  <si>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</si>
  <si>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</si>
  <si>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</si>
  <si>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</si>
  <si>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</si>
  <si>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</si>
  <si>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</si>
  <si>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</si>
  <si>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</si>
  <si>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</si>
  <si>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</si>
  <si>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</si>
  <si>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</si>
  <si>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</si>
  <si>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</si>
  <si>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</si>
  <si>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</si>
  <si>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</si>
  <si>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</si>
  <si>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</si>
  <si>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</si>
  <si>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</si>
  <si>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</si>
  <si>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</si>
  <si>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</si>
  <si>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</si>
  <si>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</si>
  <si>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</si>
  <si>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</si>
  <si>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</si>
  <si>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</si>
  <si>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</si>
  <si>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</si>
  <si>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</si>
  <si>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</si>
  <si>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</si>
  <si>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</si>
  <si>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</si>
  <si>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</si>
  <si>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</si>
  <si>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</si>
  <si>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</si>
  <si>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</si>
  <si>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</si>
  <si>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</si>
  <si>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</si>
  <si>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</si>
  <si>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</si>
  <si>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</si>
  <si>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</si>
  <si>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</si>
  <si>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</si>
  <si>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</si>
  <si>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</si>
  <si>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</si>
  <si>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</si>
  <si>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</si>
  <si>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</si>
  <si>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</si>
  <si>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</si>
  <si>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</si>
  <si>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</si>
  <si>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</si>
  <si>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</si>
  <si>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</si>
  <si>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</si>
  <si>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</si>
  <si>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</si>
  <si>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</si>
  <si>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</si>
  <si>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</si>
  <si>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</si>
  <si>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</si>
  <si>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</si>
  <si>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</si>
  <si>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</si>
  <si>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</si>
  <si>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</si>
  <si>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</si>
  <si>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</si>
  <si>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</si>
  <si>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</si>
  <si>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</si>
  <si>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</si>
  <si>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</si>
  <si>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</si>
  <si>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</si>
  <si>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</si>
  <si>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</si>
  <si>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</si>
  <si>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</si>
  <si>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</si>
  <si>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</si>
  <si>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</si>
  <si>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</si>
  <si>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</si>
  <si>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</si>
  <si>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</si>
  <si>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</si>
  <si>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</si>
  <si>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</si>
  <si>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</si>
  <si>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</si>
  <si>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y Atención a la Juventud del Municipio de Uriangato, Guanajuato.
Estado Analítico del Ejercicio del Presupuesto de Egresos
Clasificación por Objeto del Gasto (Capítulo y Concepto)
Del 1 de Enero al 31 de Marzo de 2025
(Cifras en Pesos)</t>
  </si>
  <si>
    <t>Comisión Municipal del Deporte y Atención a la Juventud del Municipio de Uriangato, Guanajuato.
Estado Analítico del Ejercicio del Presupuesto de Egresos
Clasificación Económica (por Tipo de Gasto)
Del 1 de Enero al 31 de Marzo de 2025
(Cifras en Pesos)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</si>
  <si>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</si>
  <si>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</si>
  <si>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</si>
  <si>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Marzo de 2025
(Cifras en Pesos)</t>
  </si>
  <si>
    <t>Comisión Municipal del Deporte y Atención a la Juventud del Municipio de Uriangato, Guanajuato.
Estado Analítico del Ejercicio del Presupuesto de Egresos
Clasificación Funcional (Finalidad y Función)
Del 1 de Enero al 31 de Marzo de 2025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</si>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</sst>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workbookViewId="0">
      <selection activeCell="G53" sqref="A1:G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134</v>
      </c>
      <c r="B1" s="40"/>
      <c r="C1" s="40"/>
      <c r="D1" s="40"/>
      <c r="E1" s="40"/>
      <c r="F1" s="40"/>
      <c r="G1" s="41"/>
    </row>
    <row r="2" spans="1:7" x14ac:dyDescent="0.2">
      <c r="A2" s="23"/>
      <c r="B2" s="20"/>
      <c r="C2" s="21"/>
      <c r="D2" s="18" t="s">
        <v>57</v>
      </c>
      <c r="E2" s="21"/>
      <c r="F2" s="22"/>
      <c r="G2" s="37" t="s">
        <v>56</v>
      </c>
    </row>
    <row r="3" spans="1:7" ht="24.95" customHeight="1" x14ac:dyDescent="0.2">
      <c r="A3" s="19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8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7">
        <v>530500</v>
      </c>
      <c r="C5" s="27">
        <v>83179.22</v>
      </c>
      <c r="D5" s="27">
        <f>B5+C5</f>
        <v>613679.22</v>
      </c>
      <c r="E5" s="27">
        <v>150471.01</v>
      </c>
      <c r="F5" s="27">
        <v>150471.01</v>
      </c>
      <c r="G5" s="27">
        <f>D5-E5</f>
        <v>463208.20999999996</v>
      </c>
    </row>
    <row r="6" spans="1:7" x14ac:dyDescent="0.2">
      <c r="A6" s="14" t="s">
        <v>132</v>
      </c>
      <c r="B6" s="27">
        <v>121500</v>
      </c>
      <c r="C6" s="27">
        <v>4951.0200000000004</v>
      </c>
      <c r="D6" s="27">
        <f t="shared" ref="D6:D11" si="0">B6+C6</f>
        <v>126451.02</v>
      </c>
      <c r="E6" s="27">
        <v>29165</v>
      </c>
      <c r="F6" s="27">
        <v>29165</v>
      </c>
      <c r="G6" s="27">
        <f t="shared" ref="G6:G11" si="1">D6-E6</f>
        <v>97286.02</v>
      </c>
    </row>
    <row r="7" spans="1:7" x14ac:dyDescent="0.2">
      <c r="A7" s="14" t="s">
        <v>133</v>
      </c>
      <c r="B7" s="27">
        <v>6236309.5800000001</v>
      </c>
      <c r="C7" s="27">
        <v>441565.92</v>
      </c>
      <c r="D7" s="27">
        <f t="shared" si="0"/>
        <v>6677875.5</v>
      </c>
      <c r="E7" s="27">
        <v>1410897.88</v>
      </c>
      <c r="F7" s="27">
        <v>1410897.88</v>
      </c>
      <c r="G7" s="27">
        <f t="shared" si="1"/>
        <v>5266977.62</v>
      </c>
    </row>
    <row r="8" spans="1:7" x14ac:dyDescent="0.2">
      <c r="A8" s="14" t="s">
        <v>50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14"/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14"/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" si="2">B12+C12</f>
        <v>0</v>
      </c>
      <c r="E12" s="27">
        <v>0</v>
      </c>
      <c r="F12" s="27">
        <v>0</v>
      </c>
      <c r="G12" s="27">
        <f t="shared" ref="G12" si="3">D12-E12</f>
        <v>0</v>
      </c>
    </row>
    <row r="13" spans="1:7" x14ac:dyDescent="0.2">
      <c r="A13" s="8" t="s">
        <v>123</v>
      </c>
      <c r="B13" s="28">
        <f t="shared" ref="B13:G13" si="4">SUM(B5:B12)</f>
        <v>6888309.5800000001</v>
      </c>
      <c r="C13" s="28">
        <f t="shared" si="4"/>
        <v>529696.16</v>
      </c>
      <c r="D13" s="28">
        <f t="shared" si="4"/>
        <v>7418005.7400000002</v>
      </c>
      <c r="E13" s="28">
        <f t="shared" si="4"/>
        <v>1590533.89</v>
      </c>
      <c r="F13" s="28">
        <f t="shared" si="4"/>
        <v>1590533.89</v>
      </c>
      <c r="G13" s="28">
        <f t="shared" si="4"/>
        <v>5827471.8499999996</v>
      </c>
    </row>
    <row r="16" spans="1:7" ht="55.15" customHeight="1" x14ac:dyDescent="0.2">
      <c r="A16" s="39" t="s">
        <v>134</v>
      </c>
      <c r="B16" s="40"/>
      <c r="C16" s="40"/>
      <c r="D16" s="40"/>
      <c r="E16" s="40"/>
      <c r="F16" s="40"/>
      <c r="G16" s="41"/>
    </row>
    <row r="17" spans="1:7" x14ac:dyDescent="0.2">
      <c r="A17" s="23"/>
      <c r="B17" s="20"/>
      <c r="C17" s="21"/>
      <c r="D17" s="18" t="s">
        <v>57</v>
      </c>
      <c r="E17" s="21"/>
      <c r="F17" s="22"/>
      <c r="G17" s="37" t="s">
        <v>56</v>
      </c>
    </row>
    <row r="18" spans="1:7" ht="22.5" x14ac:dyDescent="0.2">
      <c r="A18" s="19" t="s">
        <v>51</v>
      </c>
      <c r="B18" s="2" t="s">
        <v>52</v>
      </c>
      <c r="C18" s="2" t="s">
        <v>115</v>
      </c>
      <c r="D18" s="2" t="s">
        <v>53</v>
      </c>
      <c r="E18" s="2" t="s">
        <v>54</v>
      </c>
      <c r="F18" s="2" t="s">
        <v>55</v>
      </c>
      <c r="G18" s="38"/>
    </row>
    <row r="19" spans="1:7" x14ac:dyDescent="0.2">
      <c r="A19" s="24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124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123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5" customHeight="1" x14ac:dyDescent="0.2">
      <c r="A28" s="42" t="s">
        <v>134</v>
      </c>
      <c r="B28" s="43"/>
      <c r="C28" s="43"/>
      <c r="D28" s="43"/>
      <c r="E28" s="43"/>
      <c r="F28" s="43"/>
      <c r="G28" s="44"/>
    </row>
    <row r="29" spans="1:7" x14ac:dyDescent="0.2">
      <c r="A29" s="23"/>
      <c r="B29" s="20"/>
      <c r="C29" s="21"/>
      <c r="D29" s="18" t="s">
        <v>57</v>
      </c>
      <c r="E29" s="21"/>
      <c r="F29" s="22"/>
      <c r="G29" s="37" t="s">
        <v>56</v>
      </c>
    </row>
    <row r="30" spans="1:7" ht="22.5" x14ac:dyDescent="0.2">
      <c r="A30" s="19" t="s">
        <v>51</v>
      </c>
      <c r="B30" s="2" t="s">
        <v>52</v>
      </c>
      <c r="C30" s="2" t="s">
        <v>115</v>
      </c>
      <c r="D30" s="2" t="s">
        <v>53</v>
      </c>
      <c r="E30" s="2" t="s">
        <v>54</v>
      </c>
      <c r="F30" s="2" t="s">
        <v>55</v>
      </c>
      <c r="G30" s="38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0</v>
      </c>
      <c r="C32" s="27">
        <v>0</v>
      </c>
      <c r="D32" s="27">
        <f t="shared" ref="D32:D44" si="8">B32+C32</f>
        <v>0</v>
      </c>
      <c r="E32" s="27">
        <v>0</v>
      </c>
      <c r="F32" s="27">
        <v>0</v>
      </c>
      <c r="G32" s="27">
        <f t="shared" ref="G32:G44" si="9">D32-E32</f>
        <v>0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2.5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2.5" x14ac:dyDescent="0.2">
      <c r="A42" s="16" t="s">
        <v>125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126</v>
      </c>
      <c r="B46" s="27">
        <v>6888309.5800000001</v>
      </c>
      <c r="C46" s="27">
        <v>529696.16</v>
      </c>
      <c r="D46" s="27">
        <f t="shared" ref="D46" si="12">B46+C46</f>
        <v>7418005.7400000002</v>
      </c>
      <c r="E46" s="27">
        <v>1590533.89</v>
      </c>
      <c r="F46" s="27">
        <v>1590533.89</v>
      </c>
      <c r="G46" s="27">
        <f t="shared" ref="G46" si="13">D46-E46</f>
        <v>5827471.8500000006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123</v>
      </c>
      <c r="B48" s="28">
        <f t="shared" ref="B48:G48" si="14">SUM(B32:B46)</f>
        <v>6888309.5800000001</v>
      </c>
      <c r="C48" s="28">
        <f t="shared" si="14"/>
        <v>529696.16</v>
      </c>
      <c r="D48" s="28">
        <f t="shared" si="14"/>
        <v>7418005.7400000002</v>
      </c>
      <c r="E48" s="28">
        <f t="shared" si="14"/>
        <v>1590533.89</v>
      </c>
      <c r="F48" s="28">
        <f t="shared" si="14"/>
        <v>1590533.89</v>
      </c>
      <c r="G48" s="28">
        <f t="shared" si="14"/>
        <v>5827471.8500000006</v>
      </c>
    </row>
    <row r="50" spans="1:2" x14ac:dyDescent="0.2">
      <c r="A50" s="1" t="s">
        <v>116</v>
      </c>
    </row>
    <row r="51" spans="1:2" x14ac:dyDescent="0.2">
      <c r="A51" s="1" t="s">
        <v>136</v>
      </c>
      <c r="B51" s="1" t="s">
        <v>137</v>
      </c>
    </row>
    <row r="53" spans="1:2" x14ac:dyDescent="0.2">
      <c r="A53" s="1" t="s">
        <v>138</v>
      </c>
      <c r="B53" s="1" t="s">
        <v>139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workbookViewId="0">
      <selection activeCell="G22" sqref="A1:G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2" t="s">
        <v>130</v>
      </c>
      <c r="B1" s="43"/>
      <c r="C1" s="43"/>
      <c r="D1" s="43"/>
      <c r="E1" s="43"/>
      <c r="F1" s="43"/>
      <c r="G1" s="44"/>
    </row>
    <row r="2" spans="1:7" x14ac:dyDescent="0.2">
      <c r="A2" s="23"/>
      <c r="B2" s="35" t="s">
        <v>57</v>
      </c>
      <c r="C2" s="21"/>
      <c r="D2" s="18"/>
      <c r="E2" s="21"/>
      <c r="F2" s="22"/>
      <c r="G2" s="37" t="s">
        <v>56</v>
      </c>
    </row>
    <row r="3" spans="1:7" ht="24.95" customHeight="1" x14ac:dyDescent="0.2">
      <c r="A3" s="19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8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6863309.5800000001</v>
      </c>
      <c r="C5" s="27">
        <v>458696.16</v>
      </c>
      <c r="D5" s="27">
        <f>B5+C5</f>
        <v>7322005.7400000002</v>
      </c>
      <c r="E5" s="27">
        <v>1520183.89</v>
      </c>
      <c r="F5" s="27">
        <v>1520183.89</v>
      </c>
      <c r="G5" s="27">
        <f>D5-E5</f>
        <v>5801821.8500000006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25000</v>
      </c>
      <c r="C7" s="27">
        <v>71000</v>
      </c>
      <c r="D7" s="27">
        <f>B7+C7</f>
        <v>96000</v>
      </c>
      <c r="E7" s="27">
        <v>70350</v>
      </c>
      <c r="F7" s="27">
        <v>70350</v>
      </c>
      <c r="G7" s="27">
        <f>D7-E7</f>
        <v>25650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123</v>
      </c>
      <c r="B15" s="30">
        <f t="shared" ref="B15:G15" si="0">SUM(B5+B7+B9+B11+B13)</f>
        <v>6888309.5800000001</v>
      </c>
      <c r="C15" s="30">
        <f t="shared" si="0"/>
        <v>529696.15999999992</v>
      </c>
      <c r="D15" s="30">
        <f t="shared" si="0"/>
        <v>7418005.7400000002</v>
      </c>
      <c r="E15" s="30">
        <f t="shared" si="0"/>
        <v>1590533.89</v>
      </c>
      <c r="F15" s="30">
        <f t="shared" si="0"/>
        <v>1590533.89</v>
      </c>
      <c r="G15" s="30">
        <f t="shared" si="0"/>
        <v>5827471.8500000006</v>
      </c>
    </row>
    <row r="18" spans="1:2" x14ac:dyDescent="0.2">
      <c r="A18" s="1" t="s">
        <v>116</v>
      </c>
    </row>
    <row r="19" spans="1:2" x14ac:dyDescent="0.2">
      <c r="A19" s="1" t="s">
        <v>136</v>
      </c>
      <c r="B19" s="1" t="s">
        <v>137</v>
      </c>
    </row>
    <row r="21" spans="1:2" x14ac:dyDescent="0.2">
      <c r="A21" s="1" t="s">
        <v>138</v>
      </c>
      <c r="B21" s="1" t="s">
        <v>139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workbookViewId="0">
      <selection activeCell="G81" sqref="A1:G8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3" t="s">
        <v>129</v>
      </c>
      <c r="B1" s="43"/>
      <c r="C1" s="43"/>
      <c r="D1" s="43"/>
      <c r="E1" s="43"/>
      <c r="F1" s="43"/>
      <c r="G1" s="44"/>
    </row>
    <row r="2" spans="1:8" x14ac:dyDescent="0.2">
      <c r="A2" s="23"/>
      <c r="B2" s="36" t="s">
        <v>57</v>
      </c>
      <c r="C2" s="21"/>
      <c r="D2" s="18"/>
      <c r="E2" s="21"/>
      <c r="F2" s="22"/>
      <c r="G2" s="37" t="s">
        <v>56</v>
      </c>
    </row>
    <row r="3" spans="1:8" ht="24.95" customHeight="1" x14ac:dyDescent="0.2">
      <c r="A3" s="19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8"/>
    </row>
    <row r="4" spans="1:8" x14ac:dyDescent="0.2">
      <c r="A4" s="9" t="s">
        <v>58</v>
      </c>
      <c r="B4" s="31">
        <f>SUM(B5:B11)</f>
        <v>4690841.1900000004</v>
      </c>
      <c r="C4" s="31">
        <f>SUM(C5:C11)</f>
        <v>47250</v>
      </c>
      <c r="D4" s="31">
        <f>B4+C4</f>
        <v>4738091.1900000004</v>
      </c>
      <c r="E4" s="31">
        <f>SUM(E5:E11)</f>
        <v>937172.39999999991</v>
      </c>
      <c r="F4" s="31">
        <f>SUM(F5:F11)</f>
        <v>937172.39999999991</v>
      </c>
      <c r="G4" s="31">
        <f>D4-E4</f>
        <v>3800918.7900000005</v>
      </c>
    </row>
    <row r="5" spans="1:8" x14ac:dyDescent="0.2">
      <c r="A5" s="11" t="s">
        <v>62</v>
      </c>
      <c r="B5" s="27">
        <v>3407339.22</v>
      </c>
      <c r="C5" s="27">
        <v>0</v>
      </c>
      <c r="D5" s="27">
        <f t="shared" ref="D5:D68" si="0">B5+C5</f>
        <v>3407339.22</v>
      </c>
      <c r="E5" s="27">
        <v>786166.94</v>
      </c>
      <c r="F5" s="27">
        <v>786166.94</v>
      </c>
      <c r="G5" s="27">
        <f t="shared" ref="G5:G68" si="1">D5-E5</f>
        <v>2621172.2800000003</v>
      </c>
      <c r="H5" s="6">
        <v>1100</v>
      </c>
    </row>
    <row r="6" spans="1:8" x14ac:dyDescent="0.2">
      <c r="A6" s="11" t="s">
        <v>63</v>
      </c>
      <c r="B6" s="27">
        <v>31000</v>
      </c>
      <c r="C6" s="27">
        <v>47250</v>
      </c>
      <c r="D6" s="27">
        <f t="shared" si="0"/>
        <v>78250</v>
      </c>
      <c r="E6" s="27">
        <v>10870</v>
      </c>
      <c r="F6" s="27">
        <v>10870</v>
      </c>
      <c r="G6" s="27">
        <f t="shared" si="1"/>
        <v>67380</v>
      </c>
      <c r="H6" s="6">
        <v>1200</v>
      </c>
    </row>
    <row r="7" spans="1:8" x14ac:dyDescent="0.2">
      <c r="A7" s="11" t="s">
        <v>64</v>
      </c>
      <c r="B7" s="27">
        <v>625006.68999999994</v>
      </c>
      <c r="C7" s="27">
        <v>0</v>
      </c>
      <c r="D7" s="27">
        <f t="shared" si="0"/>
        <v>625006.68999999994</v>
      </c>
      <c r="E7" s="27">
        <v>5436.44</v>
      </c>
      <c r="F7" s="27">
        <v>5436.44</v>
      </c>
      <c r="G7" s="27">
        <f t="shared" si="1"/>
        <v>619570.25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65</v>
      </c>
      <c r="B9" s="27">
        <v>627495.28</v>
      </c>
      <c r="C9" s="27">
        <v>0</v>
      </c>
      <c r="D9" s="27">
        <f t="shared" si="0"/>
        <v>627495.28</v>
      </c>
      <c r="E9" s="27">
        <v>134699.01999999999</v>
      </c>
      <c r="F9" s="27">
        <v>134699.01999999999</v>
      </c>
      <c r="G9" s="27">
        <f t="shared" si="1"/>
        <v>492796.26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66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118</v>
      </c>
      <c r="B12" s="32">
        <f>SUM(B13:B21)</f>
        <v>907044.77</v>
      </c>
      <c r="C12" s="32">
        <f>SUM(C13:C21)</f>
        <v>49951.020000000004</v>
      </c>
      <c r="D12" s="32">
        <f t="shared" si="0"/>
        <v>956995.79</v>
      </c>
      <c r="E12" s="32">
        <f>SUM(E13:E21)</f>
        <v>191102.59999999998</v>
      </c>
      <c r="F12" s="32">
        <f>SUM(F13:F21)</f>
        <v>191102.59999999998</v>
      </c>
      <c r="G12" s="32">
        <f t="shared" si="1"/>
        <v>765893.19000000006</v>
      </c>
      <c r="H12" s="10">
        <v>0</v>
      </c>
    </row>
    <row r="13" spans="1:8" x14ac:dyDescent="0.2">
      <c r="A13" s="11" t="s">
        <v>67</v>
      </c>
      <c r="B13" s="27">
        <v>109000</v>
      </c>
      <c r="C13" s="27">
        <v>45000</v>
      </c>
      <c r="D13" s="27">
        <f t="shared" si="0"/>
        <v>154000</v>
      </c>
      <c r="E13" s="27">
        <v>32421.01</v>
      </c>
      <c r="F13" s="27">
        <v>32421.01</v>
      </c>
      <c r="G13" s="27">
        <f t="shared" si="1"/>
        <v>121578.99</v>
      </c>
      <c r="H13" s="6">
        <v>2100</v>
      </c>
    </row>
    <row r="14" spans="1:8" x14ac:dyDescent="0.2">
      <c r="A14" s="11" t="s">
        <v>68</v>
      </c>
      <c r="B14" s="27">
        <v>17500</v>
      </c>
      <c r="C14" s="27">
        <v>0</v>
      </c>
      <c r="D14" s="27">
        <f t="shared" si="0"/>
        <v>17500</v>
      </c>
      <c r="E14" s="27">
        <v>0</v>
      </c>
      <c r="F14" s="27">
        <v>0</v>
      </c>
      <c r="G14" s="27">
        <f t="shared" si="1"/>
        <v>17500</v>
      </c>
      <c r="H14" s="6">
        <v>2200</v>
      </c>
    </row>
    <row r="15" spans="1:8" x14ac:dyDescent="0.2">
      <c r="A15" s="11" t="s">
        <v>69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70</v>
      </c>
      <c r="B16" s="27">
        <v>121500</v>
      </c>
      <c r="C16" s="27">
        <v>4951.0200000000004</v>
      </c>
      <c r="D16" s="27">
        <f t="shared" si="0"/>
        <v>126451.02</v>
      </c>
      <c r="E16" s="27">
        <v>29165</v>
      </c>
      <c r="F16" s="27">
        <v>29165</v>
      </c>
      <c r="G16" s="27">
        <f t="shared" si="1"/>
        <v>97286.02</v>
      </c>
      <c r="H16" s="6">
        <v>2400</v>
      </c>
    </row>
    <row r="17" spans="1:8" x14ac:dyDescent="0.2">
      <c r="A17" s="11" t="s">
        <v>71</v>
      </c>
      <c r="B17" s="27">
        <v>65000</v>
      </c>
      <c r="C17" s="27">
        <v>0</v>
      </c>
      <c r="D17" s="27">
        <f t="shared" si="0"/>
        <v>65000</v>
      </c>
      <c r="E17" s="27">
        <v>11625.76</v>
      </c>
      <c r="F17" s="27">
        <v>11625.76</v>
      </c>
      <c r="G17" s="27">
        <f t="shared" si="1"/>
        <v>53374.239999999998</v>
      </c>
      <c r="H17" s="6">
        <v>2500</v>
      </c>
    </row>
    <row r="18" spans="1:8" x14ac:dyDescent="0.2">
      <c r="A18" s="11" t="s">
        <v>72</v>
      </c>
      <c r="B18" s="27">
        <v>412044.77</v>
      </c>
      <c r="C18" s="27">
        <v>0</v>
      </c>
      <c r="D18" s="27">
        <f t="shared" si="0"/>
        <v>412044.77</v>
      </c>
      <c r="E18" s="27">
        <v>95058.78</v>
      </c>
      <c r="F18" s="27">
        <v>95058.78</v>
      </c>
      <c r="G18" s="27">
        <f t="shared" si="1"/>
        <v>316985.99</v>
      </c>
      <c r="H18" s="6">
        <v>2600</v>
      </c>
    </row>
    <row r="19" spans="1:8" x14ac:dyDescent="0.2">
      <c r="A19" s="11" t="s">
        <v>73</v>
      </c>
      <c r="B19" s="27">
        <v>95000</v>
      </c>
      <c r="C19" s="27">
        <v>0</v>
      </c>
      <c r="D19" s="27">
        <f t="shared" si="0"/>
        <v>95000</v>
      </c>
      <c r="E19" s="27">
        <v>17480</v>
      </c>
      <c r="F19" s="27">
        <v>17480</v>
      </c>
      <c r="G19" s="27">
        <f t="shared" si="1"/>
        <v>77520</v>
      </c>
      <c r="H19" s="6">
        <v>2700</v>
      </c>
    </row>
    <row r="20" spans="1:8" x14ac:dyDescent="0.2">
      <c r="A20" s="11" t="s">
        <v>74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75</v>
      </c>
      <c r="B21" s="27">
        <v>87000</v>
      </c>
      <c r="C21" s="27">
        <v>0</v>
      </c>
      <c r="D21" s="27">
        <f t="shared" si="0"/>
        <v>87000</v>
      </c>
      <c r="E21" s="27">
        <v>5352.05</v>
      </c>
      <c r="F21" s="27">
        <v>5352.05</v>
      </c>
      <c r="G21" s="27">
        <f t="shared" si="1"/>
        <v>81647.95</v>
      </c>
      <c r="H21" s="6">
        <v>2900</v>
      </c>
    </row>
    <row r="22" spans="1:8" x14ac:dyDescent="0.2">
      <c r="A22" s="9" t="s">
        <v>59</v>
      </c>
      <c r="B22" s="32">
        <f>SUM(B23:B31)</f>
        <v>1234423.6200000001</v>
      </c>
      <c r="C22" s="32">
        <f>SUM(C23:C31)</f>
        <v>361495.14</v>
      </c>
      <c r="D22" s="32">
        <f t="shared" si="0"/>
        <v>1595918.7600000002</v>
      </c>
      <c r="E22" s="32">
        <f>SUM(E23:E31)</f>
        <v>391008.88999999996</v>
      </c>
      <c r="F22" s="32">
        <f>SUM(F23:F31)</f>
        <v>391008.88999999996</v>
      </c>
      <c r="G22" s="32">
        <f t="shared" si="1"/>
        <v>1204909.8700000003</v>
      </c>
      <c r="H22" s="10">
        <v>0</v>
      </c>
    </row>
    <row r="23" spans="1:8" x14ac:dyDescent="0.2">
      <c r="A23" s="11" t="s">
        <v>76</v>
      </c>
      <c r="B23" s="27">
        <v>351500</v>
      </c>
      <c r="C23" s="27">
        <v>-1820.78</v>
      </c>
      <c r="D23" s="27">
        <f t="shared" si="0"/>
        <v>349679.22</v>
      </c>
      <c r="E23" s="27">
        <v>84126</v>
      </c>
      <c r="F23" s="27">
        <v>84126</v>
      </c>
      <c r="G23" s="27">
        <f t="shared" si="1"/>
        <v>265553.21999999997</v>
      </c>
      <c r="H23" s="6">
        <v>3100</v>
      </c>
    </row>
    <row r="24" spans="1:8" x14ac:dyDescent="0.2">
      <c r="A24" s="11" t="s">
        <v>77</v>
      </c>
      <c r="B24" s="27">
        <v>18000</v>
      </c>
      <c r="C24" s="27">
        <v>0</v>
      </c>
      <c r="D24" s="27">
        <f t="shared" si="0"/>
        <v>18000</v>
      </c>
      <c r="E24" s="27">
        <v>11600.01</v>
      </c>
      <c r="F24" s="27">
        <v>11600.01</v>
      </c>
      <c r="G24" s="27">
        <f t="shared" si="1"/>
        <v>6399.99</v>
      </c>
      <c r="H24" s="6">
        <v>3200</v>
      </c>
    </row>
    <row r="25" spans="1:8" x14ac:dyDescent="0.2">
      <c r="A25" s="11" t="s">
        <v>78</v>
      </c>
      <c r="B25" s="27">
        <v>484150</v>
      </c>
      <c r="C25" s="27">
        <v>20403.12</v>
      </c>
      <c r="D25" s="27">
        <f t="shared" si="0"/>
        <v>504553.12</v>
      </c>
      <c r="E25" s="27">
        <v>99284.3</v>
      </c>
      <c r="F25" s="27">
        <v>99284.3</v>
      </c>
      <c r="G25" s="27">
        <f t="shared" si="1"/>
        <v>405268.82</v>
      </c>
      <c r="H25" s="6">
        <v>3300</v>
      </c>
    </row>
    <row r="26" spans="1:8" x14ac:dyDescent="0.2">
      <c r="A26" s="11" t="s">
        <v>79</v>
      </c>
      <c r="B26" s="27">
        <v>30000</v>
      </c>
      <c r="C26" s="27">
        <v>1820.78</v>
      </c>
      <c r="D26" s="27">
        <f t="shared" si="0"/>
        <v>31820.78</v>
      </c>
      <c r="E26" s="27">
        <v>24704.54</v>
      </c>
      <c r="F26" s="27">
        <v>24704.54</v>
      </c>
      <c r="G26" s="27">
        <f t="shared" si="1"/>
        <v>7116.239999999998</v>
      </c>
      <c r="H26" s="6">
        <v>3400</v>
      </c>
    </row>
    <row r="27" spans="1:8" x14ac:dyDescent="0.2">
      <c r="A27" s="11" t="s">
        <v>80</v>
      </c>
      <c r="B27" s="27">
        <v>62000</v>
      </c>
      <c r="C27" s="27">
        <v>50000</v>
      </c>
      <c r="D27" s="27">
        <f t="shared" si="0"/>
        <v>112000</v>
      </c>
      <c r="E27" s="27">
        <v>64723.5</v>
      </c>
      <c r="F27" s="27">
        <v>64723.5</v>
      </c>
      <c r="G27" s="27">
        <f t="shared" si="1"/>
        <v>47276.5</v>
      </c>
      <c r="H27" s="6">
        <v>3500</v>
      </c>
    </row>
    <row r="28" spans="1:8" x14ac:dyDescent="0.2">
      <c r="A28" s="11" t="s">
        <v>127</v>
      </c>
      <c r="B28" s="27">
        <v>1000</v>
      </c>
      <c r="C28" s="27">
        <v>0</v>
      </c>
      <c r="D28" s="27">
        <f t="shared" si="0"/>
        <v>1000</v>
      </c>
      <c r="E28" s="27">
        <v>0</v>
      </c>
      <c r="F28" s="27">
        <v>0</v>
      </c>
      <c r="G28" s="27">
        <f t="shared" si="1"/>
        <v>1000</v>
      </c>
      <c r="H28" s="6">
        <v>3600</v>
      </c>
    </row>
    <row r="29" spans="1:8" x14ac:dyDescent="0.2">
      <c r="A29" s="11" t="s">
        <v>81</v>
      </c>
      <c r="B29" s="27">
        <v>30000</v>
      </c>
      <c r="C29" s="27">
        <v>0</v>
      </c>
      <c r="D29" s="27">
        <f t="shared" si="0"/>
        <v>30000</v>
      </c>
      <c r="E29" s="27">
        <v>4567</v>
      </c>
      <c r="F29" s="27">
        <v>4567</v>
      </c>
      <c r="G29" s="27">
        <f t="shared" si="1"/>
        <v>25433</v>
      </c>
      <c r="H29" s="6">
        <v>3700</v>
      </c>
    </row>
    <row r="30" spans="1:8" x14ac:dyDescent="0.2">
      <c r="A30" s="11" t="s">
        <v>82</v>
      </c>
      <c r="B30" s="27">
        <v>184773.62</v>
      </c>
      <c r="C30" s="27">
        <v>251092.02</v>
      </c>
      <c r="D30" s="27">
        <f t="shared" si="0"/>
        <v>435865.64</v>
      </c>
      <c r="E30" s="27">
        <v>68079.539999999994</v>
      </c>
      <c r="F30" s="27">
        <v>68079.539999999994</v>
      </c>
      <c r="G30" s="27">
        <f t="shared" si="1"/>
        <v>367786.10000000003</v>
      </c>
      <c r="H30" s="6">
        <v>3800</v>
      </c>
    </row>
    <row r="31" spans="1:8" x14ac:dyDescent="0.2">
      <c r="A31" s="11" t="s">
        <v>18</v>
      </c>
      <c r="B31" s="27">
        <v>73000</v>
      </c>
      <c r="C31" s="27">
        <v>40000</v>
      </c>
      <c r="D31" s="27">
        <f t="shared" si="0"/>
        <v>113000</v>
      </c>
      <c r="E31" s="27">
        <v>33924</v>
      </c>
      <c r="F31" s="27">
        <v>33924</v>
      </c>
      <c r="G31" s="27">
        <f t="shared" si="1"/>
        <v>79076</v>
      </c>
      <c r="H31" s="6">
        <v>3900</v>
      </c>
    </row>
    <row r="32" spans="1:8" x14ac:dyDescent="0.2">
      <c r="A32" s="9" t="s">
        <v>119</v>
      </c>
      <c r="B32" s="32">
        <f>SUM(B33:B41)</f>
        <v>31000</v>
      </c>
      <c r="C32" s="32">
        <f>SUM(C33:C41)</f>
        <v>0</v>
      </c>
      <c r="D32" s="32">
        <f t="shared" si="0"/>
        <v>31000</v>
      </c>
      <c r="E32" s="32">
        <f>SUM(E33:E41)</f>
        <v>900</v>
      </c>
      <c r="F32" s="32">
        <f>SUM(F33:F41)</f>
        <v>900</v>
      </c>
      <c r="G32" s="32">
        <f t="shared" si="1"/>
        <v>30100</v>
      </c>
      <c r="H32" s="10">
        <v>0</v>
      </c>
    </row>
    <row r="33" spans="1:8" x14ac:dyDescent="0.2">
      <c r="A33" s="11" t="s">
        <v>83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84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85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86</v>
      </c>
      <c r="B36" s="27">
        <v>31000</v>
      </c>
      <c r="C36" s="27">
        <v>0</v>
      </c>
      <c r="D36" s="27">
        <f t="shared" si="0"/>
        <v>31000</v>
      </c>
      <c r="E36" s="27">
        <v>900</v>
      </c>
      <c r="F36" s="27">
        <v>900</v>
      </c>
      <c r="G36" s="27">
        <f t="shared" si="1"/>
        <v>30100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87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88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89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120</v>
      </c>
      <c r="B42" s="32">
        <f>SUM(B43:B51)</f>
        <v>25000</v>
      </c>
      <c r="C42" s="32">
        <f>SUM(C43:C51)</f>
        <v>71000</v>
      </c>
      <c r="D42" s="32">
        <f t="shared" si="0"/>
        <v>96000</v>
      </c>
      <c r="E42" s="32">
        <f>SUM(E43:E51)</f>
        <v>70350</v>
      </c>
      <c r="F42" s="32">
        <f>SUM(F43:F51)</f>
        <v>70350</v>
      </c>
      <c r="G42" s="32">
        <f t="shared" si="1"/>
        <v>25650</v>
      </c>
      <c r="H42" s="10">
        <v>0</v>
      </c>
    </row>
    <row r="43" spans="1:8" x14ac:dyDescent="0.2">
      <c r="A43" s="3" t="s">
        <v>90</v>
      </c>
      <c r="B43" s="27">
        <v>1000</v>
      </c>
      <c r="C43" s="27">
        <v>11000</v>
      </c>
      <c r="D43" s="27">
        <f t="shared" si="0"/>
        <v>12000</v>
      </c>
      <c r="E43" s="27">
        <v>10650</v>
      </c>
      <c r="F43" s="27">
        <v>10650</v>
      </c>
      <c r="G43" s="27">
        <f t="shared" si="1"/>
        <v>1350</v>
      </c>
      <c r="H43" s="6">
        <v>5100</v>
      </c>
    </row>
    <row r="44" spans="1:8" x14ac:dyDescent="0.2">
      <c r="A44" s="11" t="s">
        <v>91</v>
      </c>
      <c r="B44" s="27">
        <v>2000</v>
      </c>
      <c r="C44" s="27">
        <v>0</v>
      </c>
      <c r="D44" s="27">
        <f t="shared" si="0"/>
        <v>2000</v>
      </c>
      <c r="E44" s="27">
        <v>0</v>
      </c>
      <c r="F44" s="27">
        <v>0</v>
      </c>
      <c r="G44" s="27">
        <f t="shared" si="1"/>
        <v>2000</v>
      </c>
      <c r="H44" s="6">
        <v>5200</v>
      </c>
    </row>
    <row r="45" spans="1:8" x14ac:dyDescent="0.2">
      <c r="A45" s="11" t="s">
        <v>92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93</v>
      </c>
      <c r="B46" s="27">
        <v>1000</v>
      </c>
      <c r="C46" s="27">
        <v>0</v>
      </c>
      <c r="D46" s="27">
        <f t="shared" si="0"/>
        <v>1000</v>
      </c>
      <c r="E46" s="27">
        <v>0</v>
      </c>
      <c r="F46" s="27">
        <v>0</v>
      </c>
      <c r="G46" s="27">
        <f t="shared" si="1"/>
        <v>1000</v>
      </c>
      <c r="H46" s="6">
        <v>5400</v>
      </c>
    </row>
    <row r="47" spans="1:8" x14ac:dyDescent="0.2">
      <c r="A47" s="11" t="s">
        <v>94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95</v>
      </c>
      <c r="B48" s="27">
        <v>21000</v>
      </c>
      <c r="C48" s="27">
        <v>60000</v>
      </c>
      <c r="D48" s="27">
        <f t="shared" si="0"/>
        <v>81000</v>
      </c>
      <c r="E48" s="27">
        <v>59700</v>
      </c>
      <c r="F48" s="27">
        <v>59700</v>
      </c>
      <c r="G48" s="27">
        <f t="shared" si="1"/>
        <v>21300</v>
      </c>
      <c r="H48" s="6">
        <v>5600</v>
      </c>
    </row>
    <row r="49" spans="1:8" x14ac:dyDescent="0.2">
      <c r="A49" s="11" t="s">
        <v>96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97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98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60</v>
      </c>
      <c r="B52" s="32">
        <f>SUM(B53:B55)</f>
        <v>0</v>
      </c>
      <c r="C52" s="32">
        <f>SUM(C53:C55)</f>
        <v>0</v>
      </c>
      <c r="D52" s="32">
        <f t="shared" si="0"/>
        <v>0</v>
      </c>
      <c r="E52" s="32">
        <f>SUM(E53:E55)</f>
        <v>0</v>
      </c>
      <c r="F52" s="32">
        <f>SUM(F53:F55)</f>
        <v>0</v>
      </c>
      <c r="G52" s="32">
        <f t="shared" si="1"/>
        <v>0</v>
      </c>
      <c r="H52" s="10">
        <v>0</v>
      </c>
    </row>
    <row r="53" spans="1:8" x14ac:dyDescent="0.2">
      <c r="A53" s="11" t="s">
        <v>99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100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101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121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128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102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103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104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105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106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107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122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61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108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109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110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111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112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113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114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123</v>
      </c>
      <c r="B76" s="30">
        <f t="shared" ref="B76:G76" si="4">SUM(B4+B12+B22+B32+B42+B52+B56+B64+B68)</f>
        <v>6888309.580000001</v>
      </c>
      <c r="C76" s="30">
        <f t="shared" si="4"/>
        <v>529696.16</v>
      </c>
      <c r="D76" s="30">
        <f t="shared" si="4"/>
        <v>7418005.7400000002</v>
      </c>
      <c r="E76" s="30">
        <f t="shared" si="4"/>
        <v>1590533.89</v>
      </c>
      <c r="F76" s="30">
        <f t="shared" si="4"/>
        <v>1590533.89</v>
      </c>
      <c r="G76" s="30">
        <f t="shared" si="4"/>
        <v>5827471.8500000006</v>
      </c>
    </row>
    <row r="78" spans="1:8" x14ac:dyDescent="0.2">
      <c r="A78" s="1" t="s">
        <v>116</v>
      </c>
    </row>
    <row r="79" spans="1:8" x14ac:dyDescent="0.2">
      <c r="A79" s="1" t="s">
        <v>136</v>
      </c>
      <c r="B79" s="1" t="s">
        <v>137</v>
      </c>
    </row>
    <row r="81" spans="1:2" x14ac:dyDescent="0.2">
      <c r="A81" s="1" t="s">
        <v>138</v>
      </c>
      <c r="B81" s="1" t="s">
        <v>139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workbookViewId="0">
      <selection activeCell="G47" sqref="A1:G4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2" t="s">
        <v>135</v>
      </c>
      <c r="B1" s="43"/>
      <c r="C1" s="43"/>
      <c r="D1" s="43"/>
      <c r="E1" s="43"/>
      <c r="F1" s="43"/>
      <c r="G1" s="44"/>
    </row>
    <row r="2" spans="1:7" x14ac:dyDescent="0.2">
      <c r="A2" s="23"/>
      <c r="B2" s="36" t="s">
        <v>57</v>
      </c>
      <c r="C2" s="21"/>
      <c r="D2" s="18"/>
      <c r="E2" s="21"/>
      <c r="F2" s="22"/>
      <c r="G2" s="37" t="s">
        <v>56</v>
      </c>
    </row>
    <row r="3" spans="1:7" ht="24.95" customHeight="1" x14ac:dyDescent="0.2">
      <c r="A3" s="19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8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0</v>
      </c>
      <c r="C5" s="32">
        <f t="shared" si="0"/>
        <v>0</v>
      </c>
      <c r="D5" s="32">
        <f t="shared" si="0"/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117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6888309.5800000001</v>
      </c>
      <c r="C15" s="32">
        <f t="shared" si="3"/>
        <v>529696.16</v>
      </c>
      <c r="D15" s="32">
        <f t="shared" si="3"/>
        <v>7418005.7400000002</v>
      </c>
      <c r="E15" s="32">
        <f t="shared" si="3"/>
        <v>1590533.89</v>
      </c>
      <c r="F15" s="32">
        <f t="shared" si="3"/>
        <v>1590533.89</v>
      </c>
      <c r="G15" s="32">
        <f t="shared" si="3"/>
        <v>5827471.8500000006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6888309.5800000001</v>
      </c>
      <c r="C19" s="27">
        <v>529696.16</v>
      </c>
      <c r="D19" s="27">
        <f t="shared" si="5"/>
        <v>7418005.7400000002</v>
      </c>
      <c r="E19" s="27">
        <v>1590533.89</v>
      </c>
      <c r="F19" s="27">
        <v>1590533.89</v>
      </c>
      <c r="G19" s="27">
        <f t="shared" si="4"/>
        <v>5827471.8500000006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123</v>
      </c>
      <c r="B41" s="28">
        <f t="shared" ref="B41:G41" si="12">SUM(B35+B24+B15+B5)</f>
        <v>6888309.5800000001</v>
      </c>
      <c r="C41" s="28">
        <f t="shared" si="12"/>
        <v>529696.16</v>
      </c>
      <c r="D41" s="28">
        <f t="shared" si="12"/>
        <v>7418005.7400000002</v>
      </c>
      <c r="E41" s="28">
        <f t="shared" si="12"/>
        <v>1590533.89</v>
      </c>
      <c r="F41" s="28">
        <f t="shared" si="12"/>
        <v>1590533.89</v>
      </c>
      <c r="G41" s="28">
        <f t="shared" si="12"/>
        <v>5827471.8500000006</v>
      </c>
    </row>
    <row r="43" spans="1:7" x14ac:dyDescent="0.2">
      <c r="A43" s="1" t="s">
        <v>116</v>
      </c>
    </row>
    <row r="44" spans="1:7" x14ac:dyDescent="0.2">
      <c r="A44" s="1" t="s">
        <v>136</v>
      </c>
      <c r="B44" s="1" t="s">
        <v>137</v>
      </c>
    </row>
    <row r="46" spans="1:7" x14ac:dyDescent="0.2">
      <c r="A46" s="1" t="s">
        <v>138</v>
      </c>
      <c r="B46" s="1" t="s">
        <v>139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2025-04-30T22:27:46Z</cp:lastPrinted>
  <dcterms:created xsi:type="dcterms:W3CDTF">2014-02-10T03:37:14Z</dcterms:created>
  <dcterms:modified xsi:type="dcterms:W3CDTF">2025-04-30T22:27:51Z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