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\Desktop\CLAU\CUENTAS PUBLICAS\CUENTA PUBLICA 2025\PRIMER TRIMESTRE\"/>
    </mc:Choice>
  </mc:AlternateContent>
  <xr:revisionPtr revIDLastSave="0" documentId="8_{4175C5BA-647C-4A92-9600-4BC08D341637}" xr6:coauthVersionLast="47" xr6:coauthVersionMax="47" xr10:uidLastSave="{00000000-0000-0000-0000-000000000000}"/>
  <bookViews>
    <workbookView xWindow="-120" yWindow="-120" windowWidth="24240" windowHeight="13140" tabRatio="894" activeTab="1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9" l="1"/>
  <c r="D8" i="19"/>
  <c r="E8" i="19"/>
  <c r="F8" i="19" s="1"/>
  <c r="D9" i="19"/>
  <c r="E9" i="19"/>
  <c r="F9" i="19" s="1"/>
  <c r="G9" i="19" s="1"/>
  <c r="D10" i="19"/>
  <c r="E10" i="19"/>
  <c r="F10" i="19" s="1"/>
  <c r="G10" i="19" s="1"/>
  <c r="D11" i="19"/>
  <c r="E11" i="19"/>
  <c r="F11" i="19" s="1"/>
  <c r="G11" i="19" s="1"/>
  <c r="D12" i="19"/>
  <c r="E12" i="19"/>
  <c r="F12" i="19" s="1"/>
  <c r="G12" i="19" s="1"/>
  <c r="C9" i="19"/>
  <c r="C10" i="19"/>
  <c r="C11" i="19"/>
  <c r="C12" i="19"/>
  <c r="C8" i="19"/>
  <c r="B7" i="19"/>
  <c r="B11" i="19"/>
  <c r="B10" i="19"/>
  <c r="B9" i="19"/>
  <c r="C31" i="16"/>
  <c r="D31" i="16"/>
  <c r="E31" i="16"/>
  <c r="F31" i="16"/>
  <c r="G31" i="16"/>
  <c r="B31" i="16"/>
  <c r="C7" i="16"/>
  <c r="D7" i="16"/>
  <c r="E7" i="16"/>
  <c r="F7" i="16"/>
  <c r="G7" i="16"/>
  <c r="B7" i="16"/>
  <c r="D17" i="16"/>
  <c r="E17" i="16"/>
  <c r="F17" i="16" s="1"/>
  <c r="G17" i="16" s="1"/>
  <c r="C17" i="16"/>
  <c r="G18" i="19"/>
  <c r="F18" i="19"/>
  <c r="E18" i="19"/>
  <c r="D18" i="19"/>
  <c r="C18" i="19"/>
  <c r="B18" i="19"/>
  <c r="D7" i="19"/>
  <c r="G8" i="19" l="1"/>
  <c r="G7" i="19" s="1"/>
  <c r="F7" i="19"/>
  <c r="F29" i="19" s="1"/>
  <c r="D29" i="19"/>
  <c r="E7" i="19"/>
  <c r="E29" i="19"/>
  <c r="G29" i="19"/>
  <c r="C29" i="19"/>
  <c r="B29" i="19"/>
  <c r="B35" i="6" l="1"/>
  <c r="C35" i="6"/>
  <c r="C41" i="6" s="1"/>
  <c r="D35" i="6"/>
  <c r="E35" i="6"/>
  <c r="E41" i="6" s="1"/>
  <c r="F35" i="6"/>
  <c r="G35" i="6"/>
  <c r="G36" i="6"/>
  <c r="B37" i="6"/>
  <c r="C37" i="6"/>
  <c r="D37" i="6"/>
  <c r="E37" i="6"/>
  <c r="F37" i="6"/>
  <c r="G38" i="6"/>
  <c r="G37" i="6" s="1"/>
  <c r="G39" i="6"/>
  <c r="B41" i="6"/>
  <c r="D41" i="6"/>
  <c r="F41" i="6"/>
  <c r="F6" i="2"/>
  <c r="E6" i="2"/>
  <c r="A2" i="25"/>
  <c r="A2" i="22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A2" i="19"/>
  <c r="A2" i="16"/>
  <c r="E30" i="20" l="1"/>
  <c r="B30" i="20"/>
  <c r="F30" i="20"/>
  <c r="G41" i="6"/>
  <c r="G30" i="20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B71" i="9"/>
  <c r="B61" i="9"/>
  <c r="B53" i="9"/>
  <c r="B44" i="9"/>
  <c r="B37" i="9"/>
  <c r="B27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28" i="6"/>
  <c r="F16" i="6"/>
  <c r="E75" i="6"/>
  <c r="E67" i="6"/>
  <c r="E59" i="6"/>
  <c r="E54" i="6"/>
  <c r="E65" i="6" s="1"/>
  <c r="E45" i="6"/>
  <c r="E28" i="6"/>
  <c r="E16" i="6"/>
  <c r="D75" i="6"/>
  <c r="D67" i="6"/>
  <c r="D59" i="6"/>
  <c r="D54" i="6"/>
  <c r="D4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65" i="6" s="1"/>
  <c r="C45" i="6"/>
  <c r="C28" i="6"/>
  <c r="C16" i="6"/>
  <c r="B75" i="6"/>
  <c r="B67" i="6"/>
  <c r="B59" i="6"/>
  <c r="B54" i="6"/>
  <c r="B4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B13" i="3"/>
  <c r="C9" i="3"/>
  <c r="C8" i="3" s="1"/>
  <c r="B9" i="3"/>
  <c r="F57" i="2"/>
  <c r="E57" i="2"/>
  <c r="E29" i="8" l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B70" i="6"/>
  <c r="B65" i="6"/>
  <c r="G54" i="6"/>
  <c r="D65" i="6"/>
  <c r="D70" i="6" s="1"/>
  <c r="E70" i="6"/>
  <c r="B44" i="5"/>
  <c r="B33" i="5" s="1"/>
  <c r="D44" i="5"/>
  <c r="C57" i="5"/>
  <c r="C59" i="5" s="1"/>
  <c r="D57" i="5"/>
  <c r="D59" i="5" s="1"/>
  <c r="B72" i="5"/>
  <c r="B74" i="5" s="1"/>
  <c r="C44" i="5"/>
  <c r="C33" i="5" s="1"/>
  <c r="B57" i="5"/>
  <c r="B59" i="5" s="1"/>
  <c r="D33" i="5"/>
  <c r="C72" i="5"/>
  <c r="C74" i="5" s="1"/>
  <c r="D72" i="5"/>
  <c r="D74" i="5" s="1"/>
  <c r="J20" i="4"/>
  <c r="G20" i="4"/>
  <c r="H20" i="4"/>
  <c r="G8" i="3"/>
  <c r="G20" i="3" s="1"/>
  <c r="F43" i="9"/>
  <c r="F9" i="9"/>
  <c r="E8" i="3"/>
  <c r="B8" i="3"/>
  <c r="C70" i="6"/>
  <c r="F70" i="6"/>
  <c r="G45" i="6"/>
  <c r="G65" i="6" s="1"/>
  <c r="G16" i="6"/>
  <c r="B77" i="9" l="1"/>
  <c r="F77" i="9"/>
  <c r="G42" i="6"/>
  <c r="G70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<sst xmlns="http://schemas.openxmlformats.org/spreadsheetml/2006/main" count="1023" uniqueCount="607">
  <si>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</si>
  <si>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</si>
  <si>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</si>
  <si>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</si>
  <si>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</si>
  <si>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</si>
  <si>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</si>
  <si>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</si>
  <si>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</si>
  <si>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</si>
  <si>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</si>
  <si>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</si>
  <si>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</si>
  <si>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</si>
  <si>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</si>
  <si>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</si>
  <si>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</si>
  <si>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</si>
  <si>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</si>
  <si>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</si>
  <si>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</si>
  <si>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</si>
  <si>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</si>
  <si>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</si>
  <si>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</si>
  <si>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</si>
  <si>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</si>
  <si>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</si>
  <si>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</si>
  <si>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</si>
  <si>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</si>
  <si>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</si>
  <si>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</si>
  <si>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</si>
  <si>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</si>
  <si>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</si>
  <si>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</si>
  <si>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</si>
  <si>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</si>
  <si>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</si>
  <si>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</si>
  <si>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</si>
  <si>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</si>
  <si>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</si>
  <si>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</si>
  <si>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</si>
  <si>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</si>
  <si>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</si>
  <si>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</si>
  <si>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</si>
  <si>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</si>
  <si>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</si>
  <si>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</si>
  <si>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</si>
  <si>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</si>
  <si>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</si>
  <si>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</si>
  <si>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</si>
  <si>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</si>
  <si>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</si>
  <si>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</si>
  <si>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</si>
  <si>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</si>
  <si>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</si>
  <si>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</si>
  <si>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</si>
  <si>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</si>
  <si>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</si>
  <si>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</si>
  <si>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</si>
  <si>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</si>
  <si>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</si>
  <si>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</si>
  <si>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</si>
  <si>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</si>
  <si>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</si>
  <si>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</si>
  <si>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</si>
  <si>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</si>
  <si>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</si>
  <si>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</si>
  <si>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</si>
  <si>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</si>
  <si>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</si>
  <si>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</si>
  <si>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</si>
  <si>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</si>
  <si>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</si>
  <si>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</si>
  <si>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</si>
  <si>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</si>
  <si>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</si>
  <si>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</si>
  <si>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</si>
  <si>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</si>
  <si>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</si>
  <si>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</si>
  <si>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</si>
  <si>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</si>
  <si>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</si>
  <si>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</si>
  <si>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</si>
  <si>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</si>
  <si>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</si>
  <si>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</si>
  <si>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</si>
  <si>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</si>
  <si>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</si>
  <si>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</si>
  <si>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</si>
  <si>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</si>
  <si>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</si>
  <si>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</si>
  <si>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</si>
  <si>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</si>
  <si>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</si>
  <si>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</si>
  <si>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</si>
  <si>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</si>
  <si>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</si>
  <si>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</si>
  <si>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</si>
  <si>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</si>
  <si>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</si>
  <si>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</si>
  <si>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</si>
  <si>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</si>
  <si>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</si>
  <si>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</si>
  <si>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</si>
  <si>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</si>
  <si>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</si>
  <si>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</si>
  <si>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</si>
  <si>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</si>
  <si>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</si>
  <si>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</si>
  <si>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</si>
  <si>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</si>
  <si>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</si>
  <si>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</si>
  <si>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</si>
  <si>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</si>
  <si>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</si>
  <si>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</si>
  <si>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</si>
  <si>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</si>
  <si>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</si>
  <si>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</si>
  <si>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</si>
  <si>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</si>
  <si>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</si>
  <si>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</si>
  <si>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</si>
  <si>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</si>
  <si>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</si>
  <si>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</si>
  <si>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</si>
  <si>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</si>
  <si>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</si>
  <si>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</si>
  <si>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</si>
  <si>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</si>
  <si>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</si>
  <si>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</si>
  <si>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</si>
  <si>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</si>
  <si>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</si>
  <si>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</si>
  <si>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</si>
  <si>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</si>
  <si>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</si>
  <si>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</si>
  <si>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</si>
  <si>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</si>
  <si>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</si>
  <si>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</si>
  <si>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</si>
  <si>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</si>
  <si>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</si>
  <si>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</si>
  <si>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</si>
  <si>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</si>
  <si>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</si>
  <si>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</si>
  <si>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</si>
  <si>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</si>
  <si>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</si>
  <si>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</si>
  <si>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</si>
  <si>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</si>
  <si>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</si>
  <si>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</si>
  <si>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</si>
  <si>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</si>
  <si>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</si>
  <si>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</si>
  <si>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</si>
  <si>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</si>
  <si>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</si>
  <si>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</si>
  <si>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</si>
  <si>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</si>
  <si>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</si>
  <si>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</si>
  <si>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</si>
  <si>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</si>
  <si>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</si>
  <si>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</si>
  <si>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</si>
  <si>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</si>
  <si>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</si>
  <si>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</si>
  <si>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</si>
  <si>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</si>
  <si>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</si>
  <si>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</si>
  <si>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</si>
  <si>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</si>
  <si>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</si>
  <si>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</si>
  <si>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</si>
  <si>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</si>
  <si>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</si>
  <si>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</si>
  <si>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</si>
  <si>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</si>
  <si>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</si>
  <si>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</si>
  <si>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</si>
  <si>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</si>
  <si>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</si>
  <si>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</si>
  <si>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</si>
  <si>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</si>
  <si>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</si>
  <si>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</si>
  <si>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</si>
  <si>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</si>
  <si>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</si>
  <si>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</si>
  <si>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</si>
  <si>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</si>
  <si>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</si>
  <si>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</si>
  <si>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</si>
  <si>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</si>
  <si>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</si>
  <si>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</si>
  <si>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</si>
  <si>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</si>
  <si>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</si>
  <si>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</si>
  <si>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</si>
  <si>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</si>
  <si>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</si>
  <si>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</si>
  <si>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</si>
  <si>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</si>
  <si>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</si>
  <si>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</si>
  <si>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</si>
  <si>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</si>
  <si>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</si>
  <si>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</si>
  <si>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</si>
  <si>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</si>
  <si>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</si>
  <si>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</si>
  <si>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</si>
  <si>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</si>
  <si>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</si>
  <si>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</si>
  <si>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</si>
  <si>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</si>
  <si>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</si>
  <si>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</si>
  <si>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</si>
  <si>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</si>
  <si>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</si>
  <si>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</si>
  <si>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</si>
  <si>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</si>
  <si>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</si>
  <si>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</si>
  <si>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</si>
  <si>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</si>
  <si>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</si>
  <si>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</si>
  <si>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</si>
  <si>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</si>
  <si>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</si>
  <si>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</si>
  <si>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</si>
  <si>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</si>
  <si>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</si>
  <si>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</si>
  <si>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</si>
  <si>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</si>
  <si>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</si>
  <si>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</si>
  <si>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</si>
  <si>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</si>
  <si>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</si>
  <si>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</si>
  <si>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</si>
  <si>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</si>
  <si>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</si>
  <si>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</si>
  <si>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</si>
  <si>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</si>
  <si>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</si>
  <si>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</si>
  <si>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</si>
  <si>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</si>
  <si>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</si>
  <si>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</si>
  <si>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</si>
  <si>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</si>
  <si>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</si>
  <si>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</si>
  <si>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</si>
  <si>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</si>
  <si>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</si>
  <si>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</si>
  <si>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</si>
  <si>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</si>
  <si>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</si>
  <si>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</si>
  <si>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</si>
  <si>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</si>
  <si>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</si>
  <si>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</si>
  <si>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</si>
  <si>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</si>
  <si>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</si>
  <si>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</si>
  <si>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</si>
  <si>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</si>
  <si>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</si>
  <si>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</si>
  <si>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</si>
  <si>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</si>
  <si>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</si>
  <si>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</si>
  <si>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</si>
  <si>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</si>
  <si>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</si>
  <si>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</si>
  <si>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</si>
  <si>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</si>
  <si>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</si>
  <si>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</si>
  <si>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</si>
  <si>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</si>
  <si>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</si>
  <si>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</si>
  <si>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</si>
  <si>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</si>
  <si>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</si>
  <si>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</si>
  <si>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</si>
  <si>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</si>
  <si>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</si>
  <si>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</si>
  <si>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</si>
  <si>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</si>
  <si>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</si>
  <si>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</si>
  <si>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</si>
  <si>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</si>
  <si>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</si>
  <si>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</si>
  <si>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</si>
  <si>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</si>
  <si>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</si>
  <si>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</si>
  <si>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</si>
  <si>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</si>
  <si>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</si>
  <si>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</si>
  <si>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</si>
  <si>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</si>
  <si>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</si>
  <si>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</si>
  <si>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</si>
  <si>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</si>
  <si>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</si>
  <si>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</si>
  <si>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</si>
  <si>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</si>
  <si>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</si>
  <si>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</si>
  <si>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</si>
  <si>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</si>
  <si>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</si>
  <si>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</si>
  <si>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</si>
  <si>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</si>
  <si>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</si>
  <si>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</si>
  <si>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</si>
  <si>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</si>
  <si>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</si>
  <si>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</si>
  <si>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</si>
  <si>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</si>
  <si>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</si>
  <si>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</si>
  <si>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</si>
  <si>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</si>
  <si>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</si>
  <si>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</si>
  <si>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</si>
  <si>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</si>
  <si>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</si>
  <si>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</si>
  <si>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</si>
  <si>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</si>
  <si>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</si>
  <si>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</si>
  <si>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</si>
  <si>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</si>
  <si>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</si>
  <si>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</si>
  <si>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</si>
  <si>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</si>
  <si>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</si>
  <si>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</si>
  <si>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</si>
  <si>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</si>
  <si>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</si>
  <si>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</si>
  <si>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</si>
  <si>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</si>
  <si>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</si>
  <si>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</si>
  <si>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</si>
  <si>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</si>
  <si>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</si>
  <si>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</si>
  <si>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</si>
  <si>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</si>
  <si>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</si>
  <si>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</si>
  <si>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</si>
  <si>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</si>
  <si>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</si>
  <si>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</si>
  <si>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</si>
  <si>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</si>
  <si>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</si>
  <si>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</si>
  <si>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</si>
  <si>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</si>
  <si>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</si>
  <si>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</si>
  <si>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</si>
  <si>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</si>
  <si>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</si>
  <si>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</si>
  <si>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</si>
  <si>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</si>
  <si>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</si>
  <si>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</si>
  <si>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</si>
  <si>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</si>
  <si>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</si>
  <si>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</si>
  <si>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</si>
  <si>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</si>
  <si>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</si>
  <si>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</si>
  <si>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</si>
  <si>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</si>
  <si>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</si>
  <si>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</si>
  <si>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</si>
  <si>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</si>
  <si>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</si>
  <si>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</si>
  <si>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</si>
  <si>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</si>
  <si>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</si>
  <si>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</si>
  <si>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</si>
  <si>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</si>
  <si>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</si>
  <si>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</si>
  <si>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</si>
  <si>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</si>
  <si>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</si>
  <si>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</si>
  <si>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</si>
  <si>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</si>
  <si>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</si>
  <si>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</si>
  <si>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</si>
  <si>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</si>
  <si>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</si>
  <si>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</si>
  <si>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</si>
  <si>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</si>
  <si>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</si>
  <si>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</si>
  <si>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</si>
  <si>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</si>
  <si>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</si>
  <si>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</si>
  <si>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</si>
  <si>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</si>
  <si>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</si>
  <si>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</si>
  <si>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</si>
  <si>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</si>
  <si>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</si>
  <si>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</si>
  <si>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</si>
  <si>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</si>
  <si>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</si>
  <si>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</si>
  <si>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</si>
  <si>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</si>
  <si>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</si>
  <si>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</si>
  <si>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</si>
  <si>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</si>
  <si>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</si>
  <si>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</si>
  <si>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</si>
  <si>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</si>
  <si>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</si>
  <si>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</si>
  <si>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</si>
  <si>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</si>
  <si>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</si>
  <si>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</si>
  <si>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</si>
  <si>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</si>
  <si>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</si>
  <si>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</si>
  <si>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</si>
  <si>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</si>
  <si>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</si>
  <si>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</si>
  <si>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</si>
  <si>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</si>
  <si>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</si>
  <si>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</si>
  <si>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</si>
  <si>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</si>
  <si>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</si>
  <si>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</si>
  <si>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</si>
  <si>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</si>
  <si>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</si>
  <si>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</si>
  <si>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</si>
  <si>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</si>
  <si>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</si>
  <si>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</si>
  <si>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</si>
  <si>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</si>
  <si>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</si>
  <si>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</si>
  <si>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</si>
  <si>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</si>
  <si>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</si>
  <si>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</si>
  <si>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</si>
  <si>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</si>
  <si>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</si>
  <si>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</si>
  <si>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</si>
  <si>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</si>
  <si>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</si>
  <si>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</si>
  <si>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</si>
  <si>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</si>
  <si>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</si>
  <si>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</si>
  <si>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</si>
  <si>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</si>
  <si>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</si>
  <si>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</si>
  <si>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</si>
  <si>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</si>
  <si>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</si>
  <si>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</si>
  <si>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</si>
  <si>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</si>
  <si>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</si>
  <si>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</si>
  <si>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</si>
  <si>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</si>
  <si>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</si>
  <si>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</si>
  <si>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</si>
  <si>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</si>
  <si>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</si>
  <si>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</si>
  <si>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</si>
  <si>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Casa de la Cultura de Uriangato</t>
  </si>
  <si>
    <t>31120M41C010000 DEPARTAMENTO DE ADMINISTRACION</t>
  </si>
  <si>
    <t>31120M41C020000 COORDINACION DE DIFUSION CULTURAL</t>
  </si>
  <si>
    <t>31120M41C030000 COORDINACION DE FORMACION CULTURAL</t>
  </si>
  <si>
    <t>31120M41C040000 COORDINACION DE BIBLIOTECAS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</si>
</sst>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8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Millares 2" xfId="5" xr:uid="{9B731977-C453-4308-9B7F-206D355D49A7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C7" zoomScale="75" zoomScaleNormal="75" workbookViewId="0">
      <selection activeCell="D81" sqref="D81:F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v>124783</v>
      </c>
      <c r="C9" s="47">
        <v>85978</v>
      </c>
      <c r="D9" s="46" t="s">
        <v>13</v>
      </c>
      <c r="E9" s="47">
        <v>23259</v>
      </c>
      <c r="F9" s="47">
        <v>34144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47">
        <v>0</v>
      </c>
      <c r="F10" s="47">
        <v>0</v>
      </c>
    </row>
    <row r="11" spans="1:6" x14ac:dyDescent="0.25">
      <c r="A11" s="48" t="s">
        <v>16</v>
      </c>
      <c r="B11" s="47">
        <v>124783</v>
      </c>
      <c r="C11" s="47">
        <v>85978</v>
      </c>
      <c r="D11" s="48" t="s">
        <v>17</v>
      </c>
      <c r="E11" s="47">
        <v>8444</v>
      </c>
      <c r="F11" s="47">
        <v>8444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47">
        <v>0</v>
      </c>
      <c r="F15" s="47">
        <v>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47">
        <v>14815</v>
      </c>
      <c r="F16" s="47">
        <v>25700</v>
      </c>
    </row>
    <row r="17" spans="1:6" x14ac:dyDescent="0.25">
      <c r="A17" s="46" t="s">
        <v>28</v>
      </c>
      <c r="B17" s="47">
        <v>13918</v>
      </c>
      <c r="C17" s="47">
        <v>13918</v>
      </c>
      <c r="D17" s="48" t="s">
        <v>29</v>
      </c>
      <c r="E17" s="47">
        <v>0</v>
      </c>
      <c r="F17" s="47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47">
        <v>0</v>
      </c>
      <c r="F18" s="47">
        <v>0</v>
      </c>
    </row>
    <row r="19" spans="1:6" x14ac:dyDescent="0.25">
      <c r="A19" s="48" t="s">
        <v>32</v>
      </c>
      <c r="B19" s="47">
        <v>10424</v>
      </c>
      <c r="C19" s="47">
        <v>10424</v>
      </c>
      <c r="D19" s="46" t="s">
        <v>33</v>
      </c>
      <c r="E19" s="47">
        <v>0</v>
      </c>
      <c r="F19" s="47">
        <v>0</v>
      </c>
    </row>
    <row r="20" spans="1:6" x14ac:dyDescent="0.25">
      <c r="A20" s="48" t="s">
        <v>34</v>
      </c>
      <c r="B20" s="47">
        <v>0</v>
      </c>
      <c r="C20" s="47">
        <v>0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47">
        <v>0</v>
      </c>
      <c r="C21" s="47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47">
        <v>11450</v>
      </c>
      <c r="C22" s="47">
        <v>11450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47">
        <v>0</v>
      </c>
      <c r="C23" s="47">
        <v>0</v>
      </c>
      <c r="D23" s="46" t="s">
        <v>41</v>
      </c>
      <c r="E23" s="47">
        <v>0</v>
      </c>
      <c r="F23" s="47">
        <v>0</v>
      </c>
    </row>
    <row r="24" spans="1:6" x14ac:dyDescent="0.25">
      <c r="A24" s="48" t="s">
        <v>42</v>
      </c>
      <c r="B24" s="47">
        <v>-7955</v>
      </c>
      <c r="C24" s="47">
        <v>-7955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v>0</v>
      </c>
      <c r="C25" s="47">
        <v>0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v>0</v>
      </c>
      <c r="F27" s="47"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v>0</v>
      </c>
      <c r="C31" s="47">
        <v>0</v>
      </c>
      <c r="D31" s="46" t="s">
        <v>57</v>
      </c>
      <c r="E31" s="47">
        <v>0</v>
      </c>
      <c r="F31" s="47"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47">
        <v>0</v>
      </c>
      <c r="C37" s="47">
        <v>0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v>0</v>
      </c>
      <c r="C38" s="47">
        <v>0</v>
      </c>
      <c r="D38" s="46" t="s">
        <v>71</v>
      </c>
      <c r="E38" s="47">
        <v>0</v>
      </c>
      <c r="F38" s="47"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v>0</v>
      </c>
      <c r="C41" s="47"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v>0</v>
      </c>
      <c r="F42" s="47"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>
        <v>0</v>
      </c>
      <c r="F46" s="49">
        <v>0</v>
      </c>
    </row>
    <row r="47" spans="1:6" x14ac:dyDescent="0.25">
      <c r="A47" s="3" t="s">
        <v>86</v>
      </c>
      <c r="B47" s="4">
        <v>138701</v>
      </c>
      <c r="C47" s="4">
        <v>99897</v>
      </c>
      <c r="D47" s="2" t="s">
        <v>87</v>
      </c>
      <c r="E47" s="4">
        <v>23259</v>
      </c>
      <c r="F47" s="4">
        <v>34144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47">
        <v>0</v>
      </c>
      <c r="C52" s="47">
        <v>0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47">
        <v>2516912</v>
      </c>
      <c r="C53" s="47">
        <v>2491912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47">
        <v>34636</v>
      </c>
      <c r="C54" s="47">
        <v>34636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47">
        <v>-2223902</v>
      </c>
      <c r="C55" s="47">
        <v>-2223902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v>23259</v>
      </c>
      <c r="F59" s="4">
        <v>34144</v>
      </c>
    </row>
    <row r="60" spans="1:6" x14ac:dyDescent="0.25">
      <c r="A60" s="3" t="s">
        <v>107</v>
      </c>
      <c r="B60" s="4">
        <v>327646</v>
      </c>
      <c r="C60" s="4">
        <v>302646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v>466347</v>
      </c>
      <c r="C62" s="4">
        <v>402543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v>334851</v>
      </c>
      <c r="F63" s="47">
        <v>334851</v>
      </c>
    </row>
    <row r="64" spans="1:6" x14ac:dyDescent="0.25">
      <c r="A64" s="45"/>
      <c r="B64" s="45"/>
      <c r="C64" s="45"/>
      <c r="D64" s="46" t="s">
        <v>111</v>
      </c>
      <c r="E64" s="47">
        <v>334851</v>
      </c>
      <c r="F64" s="47">
        <v>334851</v>
      </c>
    </row>
    <row r="65" spans="1:6" x14ac:dyDescent="0.25">
      <c r="A65" s="45"/>
      <c r="B65" s="45"/>
      <c r="C65" s="45"/>
      <c r="D65" s="50" t="s">
        <v>112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v>108238</v>
      </c>
      <c r="F68" s="47">
        <v>33548</v>
      </c>
    </row>
    <row r="69" spans="1:6" x14ac:dyDescent="0.25">
      <c r="A69" s="53"/>
      <c r="B69" s="45"/>
      <c r="C69" s="45"/>
      <c r="D69" s="46" t="s">
        <v>115</v>
      </c>
      <c r="E69" s="47">
        <v>74690</v>
      </c>
      <c r="F69" s="47">
        <v>-346030</v>
      </c>
    </row>
    <row r="70" spans="1:6" x14ac:dyDescent="0.25">
      <c r="A70" s="53"/>
      <c r="B70" s="45"/>
      <c r="C70" s="45"/>
      <c r="D70" s="46" t="s">
        <v>116</v>
      </c>
      <c r="E70" s="47">
        <v>33548</v>
      </c>
      <c r="F70" s="47">
        <v>379578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v>0</v>
      </c>
      <c r="F75" s="47"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v>443089</v>
      </c>
      <c r="F79" s="4">
        <v>368399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v>466347</v>
      </c>
      <c r="F81" s="4">
        <v>402543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48:F5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J25" sqref="J2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Casa de la Cultura de Uriangato</v>
      </c>
      <c r="B2" s="182"/>
      <c r="C2" s="182"/>
      <c r="D2" s="182"/>
      <c r="E2" s="182"/>
      <c r="F2" s="182"/>
      <c r="G2" s="183"/>
    </row>
    <row r="3" spans="1:7" x14ac:dyDescent="0.25">
      <c r="A3" s="178" t="s">
        <v>456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457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 x14ac:dyDescent="0.25">
      <c r="A7" s="26" t="s">
        <v>465</v>
      </c>
      <c r="B7" s="119">
        <f>SUM(B8:B19)</f>
        <v>4702527</v>
      </c>
      <c r="C7" s="119">
        <f t="shared" ref="C7:G7" si="0">SUM(C8:C19)</f>
        <v>4843602.8100000005</v>
      </c>
      <c r="D7" s="119">
        <f t="shared" si="0"/>
        <v>4988910.8943000007</v>
      </c>
      <c r="E7" s="119">
        <f t="shared" si="0"/>
        <v>5138578.2211290011</v>
      </c>
      <c r="F7" s="119">
        <f t="shared" si="0"/>
        <v>5292735.5677628722</v>
      </c>
      <c r="G7" s="119">
        <f t="shared" si="0"/>
        <v>5451517.6347957589</v>
      </c>
    </row>
    <row r="8" spans="1:7" x14ac:dyDescent="0.25">
      <c r="A8" s="58" t="s">
        <v>466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472</v>
      </c>
      <c r="B14" s="75">
        <v>210000</v>
      </c>
      <c r="C14" s="75">
        <v>216300</v>
      </c>
      <c r="D14" s="75">
        <v>222789</v>
      </c>
      <c r="E14" s="75">
        <v>229472.67</v>
      </c>
      <c r="F14" s="75">
        <v>236356.85010000001</v>
      </c>
      <c r="G14" s="75">
        <v>243447.55560300002</v>
      </c>
    </row>
    <row r="15" spans="1:7" x14ac:dyDescent="0.25">
      <c r="A15" s="58" t="s">
        <v>473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475</v>
      </c>
      <c r="B17" s="75">
        <v>4492527</v>
      </c>
      <c r="C17" s="75">
        <f>+B17*1.03</f>
        <v>4627302.8100000005</v>
      </c>
      <c r="D17" s="75">
        <f t="shared" ref="D17:G17" si="1">+C17*1.03</f>
        <v>4766121.8943000007</v>
      </c>
      <c r="E17" s="75">
        <f t="shared" si="1"/>
        <v>4909105.5511290012</v>
      </c>
      <c r="F17" s="75">
        <f t="shared" si="1"/>
        <v>5056378.7176628718</v>
      </c>
      <c r="G17" s="75">
        <f t="shared" si="1"/>
        <v>5208070.0791927585</v>
      </c>
    </row>
    <row r="18" spans="1:7" x14ac:dyDescent="0.25">
      <c r="A18" s="58" t="s">
        <v>476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477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478</v>
      </c>
      <c r="B20" s="75"/>
      <c r="C20" s="75"/>
      <c r="D20" s="75"/>
      <c r="E20" s="75"/>
      <c r="F20" s="75"/>
      <c r="G20" s="75"/>
    </row>
    <row r="21" spans="1:7" x14ac:dyDescent="0.25">
      <c r="A21" s="3" t="s">
        <v>479</v>
      </c>
      <c r="B21" s="119">
        <v>0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</row>
    <row r="22" spans="1:7" x14ac:dyDescent="0.25">
      <c r="A22" s="58" t="s">
        <v>480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478</v>
      </c>
      <c r="B27" s="76"/>
      <c r="C27" s="76"/>
      <c r="D27" s="76"/>
      <c r="E27" s="76"/>
      <c r="F27" s="76"/>
      <c r="G27" s="76"/>
    </row>
    <row r="28" spans="1:7" x14ac:dyDescent="0.25">
      <c r="A28" s="3" t="s">
        <v>485</v>
      </c>
      <c r="B28" s="119">
        <v>0</v>
      </c>
      <c r="C28" s="119">
        <v>0</v>
      </c>
      <c r="D28" s="119">
        <v>0</v>
      </c>
      <c r="E28" s="119">
        <v>0</v>
      </c>
      <c r="F28" s="119">
        <v>0</v>
      </c>
      <c r="G28" s="119">
        <v>0</v>
      </c>
    </row>
    <row r="29" spans="1:7" x14ac:dyDescent="0.25">
      <c r="A29" s="58" t="s">
        <v>486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487</v>
      </c>
      <c r="B31" s="119">
        <f>+B7+B21+B28</f>
        <v>4702527</v>
      </c>
      <c r="C31" s="119">
        <f t="shared" ref="C31:G31" si="2">+C7+C21+C28</f>
        <v>4843602.8100000005</v>
      </c>
      <c r="D31" s="119">
        <f t="shared" si="2"/>
        <v>4988910.8943000007</v>
      </c>
      <c r="E31" s="119">
        <f t="shared" si="2"/>
        <v>5138578.2211290011</v>
      </c>
      <c r="F31" s="119">
        <f t="shared" si="2"/>
        <v>5292735.5677628722</v>
      </c>
      <c r="G31" s="119">
        <f t="shared" si="2"/>
        <v>5451517.6347957589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488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489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tabSelected="1" zoomScale="75" zoomScaleNormal="7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490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Casa de la Cultura de Uriangato</v>
      </c>
      <c r="B2" s="182"/>
      <c r="C2" s="182"/>
      <c r="D2" s="182"/>
      <c r="E2" s="182"/>
      <c r="F2" s="182"/>
      <c r="G2" s="183"/>
    </row>
    <row r="3" spans="1:7" x14ac:dyDescent="0.25">
      <c r="A3" s="178" t="s">
        <v>491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457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458</v>
      </c>
      <c r="B6" s="7" t="s">
        <v>459</v>
      </c>
      <c r="C6" s="33" t="s">
        <v>460</v>
      </c>
      <c r="D6" s="33" t="s">
        <v>461</v>
      </c>
      <c r="E6" s="33" t="s">
        <v>462</v>
      </c>
      <c r="F6" s="33" t="s">
        <v>463</v>
      </c>
      <c r="G6" s="33" t="s">
        <v>464</v>
      </c>
    </row>
    <row r="7" spans="1:7" ht="15.75" customHeight="1" x14ac:dyDescent="0.25">
      <c r="A7" s="26" t="s">
        <v>492</v>
      </c>
      <c r="B7" s="119">
        <f>SUM(B8:B16)</f>
        <v>4702527</v>
      </c>
      <c r="C7" s="119">
        <f>SUM(C8:C16)</f>
        <v>4843602.8100000005</v>
      </c>
      <c r="D7" s="119">
        <f t="shared" ref="B7:G7" si="0">SUM(D8:D16)</f>
        <v>4988910.8943000007</v>
      </c>
      <c r="E7" s="119">
        <f t="shared" si="0"/>
        <v>5138578.2211290011</v>
      </c>
      <c r="F7" s="119">
        <f t="shared" si="0"/>
        <v>5292735.5677628713</v>
      </c>
      <c r="G7" s="119">
        <f t="shared" si="0"/>
        <v>5451517.634795757</v>
      </c>
    </row>
    <row r="8" spans="1:7" x14ac:dyDescent="0.25">
      <c r="A8" s="58" t="s">
        <v>493</v>
      </c>
      <c r="B8" s="75">
        <v>3012318</v>
      </c>
      <c r="C8" s="75">
        <f>+B8*1.03</f>
        <v>3102687.54</v>
      </c>
      <c r="D8" s="75">
        <f t="shared" ref="D8:G8" si="1">+C8*1.03</f>
        <v>3195768.1662000003</v>
      </c>
      <c r="E8" s="75">
        <f t="shared" si="1"/>
        <v>3291641.2111860006</v>
      </c>
      <c r="F8" s="75">
        <f t="shared" si="1"/>
        <v>3390390.4475215808</v>
      </c>
      <c r="G8" s="75">
        <f t="shared" si="1"/>
        <v>3492102.1609472283</v>
      </c>
    </row>
    <row r="9" spans="1:7" ht="15.75" customHeight="1" x14ac:dyDescent="0.25">
      <c r="A9" s="58" t="s">
        <v>494</v>
      </c>
      <c r="B9" s="75">
        <f>+'Formato 6 a)'!B18</f>
        <v>419000</v>
      </c>
      <c r="C9" s="75">
        <f t="shared" ref="C9:G12" si="2">+B9*1.03</f>
        <v>431570</v>
      </c>
      <c r="D9" s="75">
        <f t="shared" si="2"/>
        <v>444517.10000000003</v>
      </c>
      <c r="E9" s="75">
        <f t="shared" si="2"/>
        <v>457852.61300000007</v>
      </c>
      <c r="F9" s="75">
        <f t="shared" si="2"/>
        <v>471588.19139000011</v>
      </c>
      <c r="G9" s="75">
        <f t="shared" si="2"/>
        <v>485735.83713170013</v>
      </c>
    </row>
    <row r="10" spans="1:7" x14ac:dyDescent="0.25">
      <c r="A10" s="58" t="s">
        <v>495</v>
      </c>
      <c r="B10" s="75">
        <f>+'Formato 6 a)'!B28</f>
        <v>1238209</v>
      </c>
      <c r="C10" s="75">
        <f t="shared" si="2"/>
        <v>1275355.27</v>
      </c>
      <c r="D10" s="75">
        <f t="shared" si="2"/>
        <v>1313615.9281000001</v>
      </c>
      <c r="E10" s="75">
        <f t="shared" si="2"/>
        <v>1353024.4059430002</v>
      </c>
      <c r="F10" s="75">
        <f t="shared" si="2"/>
        <v>1393615.1381212904</v>
      </c>
      <c r="G10" s="75">
        <f t="shared" si="2"/>
        <v>1435423.5922649291</v>
      </c>
    </row>
    <row r="11" spans="1:7" x14ac:dyDescent="0.25">
      <c r="A11" s="58" t="s">
        <v>496</v>
      </c>
      <c r="B11" s="75">
        <f>+'Formato 6 a)'!D38</f>
        <v>13000</v>
      </c>
      <c r="C11" s="75">
        <f t="shared" si="2"/>
        <v>13390</v>
      </c>
      <c r="D11" s="75">
        <f t="shared" si="2"/>
        <v>13791.7</v>
      </c>
      <c r="E11" s="75">
        <f t="shared" si="2"/>
        <v>14205.451000000001</v>
      </c>
      <c r="F11" s="75">
        <f t="shared" si="2"/>
        <v>14631.614530000001</v>
      </c>
      <c r="G11" s="75">
        <f t="shared" si="2"/>
        <v>15070.562965900001</v>
      </c>
    </row>
    <row r="12" spans="1:7" x14ac:dyDescent="0.25">
      <c r="A12" s="58" t="s">
        <v>497</v>
      </c>
      <c r="B12" s="75">
        <v>20000</v>
      </c>
      <c r="C12" s="75">
        <f t="shared" si="2"/>
        <v>20600</v>
      </c>
      <c r="D12" s="75">
        <f t="shared" si="2"/>
        <v>21218</v>
      </c>
      <c r="E12" s="75">
        <f t="shared" si="2"/>
        <v>21854.54</v>
      </c>
      <c r="F12" s="75">
        <f t="shared" si="2"/>
        <v>22510.176200000002</v>
      </c>
      <c r="G12" s="75">
        <f t="shared" si="2"/>
        <v>23185.481486000001</v>
      </c>
    </row>
    <row r="13" spans="1:7" x14ac:dyDescent="0.25">
      <c r="A13" s="58" t="s">
        <v>498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501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502</v>
      </c>
      <c r="B18" s="119">
        <f>SUM(B19:B27)</f>
        <v>0</v>
      </c>
      <c r="C18" s="119">
        <f t="shared" ref="C18:G18" si="3">SUM(C19:C27)</f>
        <v>0</v>
      </c>
      <c r="D18" s="119">
        <f t="shared" si="3"/>
        <v>0</v>
      </c>
      <c r="E18" s="119">
        <f t="shared" si="3"/>
        <v>0</v>
      </c>
      <c r="F18" s="119">
        <f t="shared" si="3"/>
        <v>0</v>
      </c>
      <c r="G18" s="119">
        <f t="shared" si="3"/>
        <v>0</v>
      </c>
    </row>
    <row r="19" spans="1:7" x14ac:dyDescent="0.25">
      <c r="A19" s="58" t="s">
        <v>493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501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504</v>
      </c>
      <c r="B29" s="119">
        <f>B18+B7</f>
        <v>4702527</v>
      </c>
      <c r="C29" s="119">
        <f t="shared" ref="C29:G29" si="4">C18+C7</f>
        <v>4843602.8100000005</v>
      </c>
      <c r="D29" s="119">
        <f t="shared" si="4"/>
        <v>4988910.8943000007</v>
      </c>
      <c r="E29" s="119">
        <f t="shared" si="4"/>
        <v>5138578.2211290011</v>
      </c>
      <c r="F29" s="119">
        <f t="shared" si="4"/>
        <v>5292735.5677628713</v>
      </c>
      <c r="G29" s="119">
        <f t="shared" si="4"/>
        <v>5451517.634795757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D101545E-8398-4531-88CC-985B63B1852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A4" zoomScale="75" zoomScaleNormal="75" workbookViewId="0">
      <selection activeCell="B13" sqref="B13:G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505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Casa de la Cultura de Uriangato</v>
      </c>
      <c r="B2" s="182"/>
      <c r="C2" s="182"/>
      <c r="D2" s="182"/>
      <c r="E2" s="182"/>
      <c r="F2" s="182"/>
      <c r="G2" s="183"/>
    </row>
    <row r="3" spans="1:7" x14ac:dyDescent="0.25">
      <c r="A3" s="178" t="s">
        <v>506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 x14ac:dyDescent="0.25">
      <c r="A6" s="26" t="s">
        <v>514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5074754</v>
      </c>
      <c r="F6" s="119">
        <f t="shared" si="0"/>
        <v>5300801.75</v>
      </c>
      <c r="G6" s="119">
        <f t="shared" si="0"/>
        <v>4691113.05</v>
      </c>
    </row>
    <row r="7" spans="1:7" x14ac:dyDescent="0.25">
      <c r="A7" s="58" t="s">
        <v>466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468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472</v>
      </c>
      <c r="B13" s="75">
        <v>0</v>
      </c>
      <c r="C13" s="75">
        <v>0</v>
      </c>
      <c r="D13" s="75">
        <v>0</v>
      </c>
      <c r="E13" s="75">
        <v>231431.38</v>
      </c>
      <c r="F13" s="75">
        <v>184267</v>
      </c>
      <c r="G13" s="75">
        <v>198586</v>
      </c>
    </row>
    <row r="14" spans="1:7" x14ac:dyDescent="0.25">
      <c r="A14" s="58" t="s">
        <v>473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475</v>
      </c>
      <c r="B16" s="75">
        <v>0</v>
      </c>
      <c r="C16" s="75">
        <v>0</v>
      </c>
      <c r="D16" s="75">
        <v>0</v>
      </c>
      <c r="E16" s="75">
        <v>4843322.62</v>
      </c>
      <c r="F16" s="75">
        <v>5116534.75</v>
      </c>
      <c r="G16" s="75">
        <v>4492527.05</v>
      </c>
    </row>
    <row r="17" spans="1:7" x14ac:dyDescent="0.25">
      <c r="A17" s="58" t="s">
        <v>476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515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480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516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517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5074754</v>
      </c>
      <c r="F30" s="119">
        <f t="shared" si="3"/>
        <v>5300801.75</v>
      </c>
      <c r="G30" s="119">
        <f t="shared" si="3"/>
        <v>4691113.05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488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518</v>
      </c>
    </row>
    <row r="39" spans="1:7" x14ac:dyDescent="0.25">
      <c r="A39" t="s">
        <v>519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7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B6" sqref="B6:G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520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Casa de la Cultura de Uriangato</v>
      </c>
      <c r="B2" s="182"/>
      <c r="C2" s="182"/>
      <c r="D2" s="182"/>
      <c r="E2" s="182"/>
      <c r="F2" s="182"/>
      <c r="G2" s="183"/>
    </row>
    <row r="3" spans="1:7" x14ac:dyDescent="0.25">
      <c r="A3" s="178" t="s">
        <v>521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507</v>
      </c>
      <c r="B5" s="7" t="s">
        <v>508</v>
      </c>
      <c r="C5" s="33" t="s">
        <v>509</v>
      </c>
      <c r="D5" s="33" t="s">
        <v>510</v>
      </c>
      <c r="E5" s="33" t="s">
        <v>511</v>
      </c>
      <c r="F5" s="33" t="s">
        <v>512</v>
      </c>
      <c r="G5" s="33" t="s">
        <v>513</v>
      </c>
    </row>
    <row r="6" spans="1:7" ht="15.75" customHeight="1" x14ac:dyDescent="0.25">
      <c r="A6" s="26" t="s">
        <v>492</v>
      </c>
      <c r="B6" s="119">
        <v>0</v>
      </c>
      <c r="C6" s="119">
        <v>0</v>
      </c>
      <c r="D6" s="119">
        <v>0</v>
      </c>
      <c r="E6" s="119">
        <v>-3234418</v>
      </c>
      <c r="F6" s="119">
        <v>-5496211</v>
      </c>
      <c r="G6" s="119">
        <v>-4564355</v>
      </c>
    </row>
    <row r="7" spans="1:7" x14ac:dyDescent="0.25">
      <c r="A7" s="58" t="s">
        <v>493</v>
      </c>
      <c r="B7" s="75">
        <v>0</v>
      </c>
      <c r="C7" s="75">
        <v>0</v>
      </c>
      <c r="D7" s="75">
        <v>0</v>
      </c>
      <c r="E7" s="75">
        <v>-1598742.53</v>
      </c>
      <c r="F7" s="75">
        <v>-3176759.5</v>
      </c>
      <c r="G7" s="75">
        <v>-3084260.95</v>
      </c>
    </row>
    <row r="8" spans="1:7" ht="15.75" customHeight="1" x14ac:dyDescent="0.25">
      <c r="A8" s="58" t="s">
        <v>494</v>
      </c>
      <c r="B8" s="75">
        <v>0</v>
      </c>
      <c r="C8" s="75">
        <v>0</v>
      </c>
      <c r="D8" s="75">
        <v>0</v>
      </c>
      <c r="E8" s="75">
        <v>-276029.33</v>
      </c>
      <c r="F8" s="75">
        <v>-495496.19</v>
      </c>
      <c r="G8" s="75">
        <v>-375065.89</v>
      </c>
    </row>
    <row r="9" spans="1:7" x14ac:dyDescent="0.25">
      <c r="A9" s="58" t="s">
        <v>495</v>
      </c>
      <c r="B9" s="75">
        <v>0</v>
      </c>
      <c r="C9" s="75">
        <v>0</v>
      </c>
      <c r="D9" s="75">
        <v>0</v>
      </c>
      <c r="E9" s="75">
        <v>-1091968.43</v>
      </c>
      <c r="F9" s="75">
        <v>-1736012.64</v>
      </c>
      <c r="G9" s="75">
        <v>-1057028.42</v>
      </c>
    </row>
    <row r="10" spans="1:7" x14ac:dyDescent="0.25">
      <c r="A10" s="58" t="s">
        <v>496</v>
      </c>
      <c r="B10" s="75">
        <v>0</v>
      </c>
      <c r="C10" s="75">
        <v>0</v>
      </c>
      <c r="D10" s="75">
        <v>0</v>
      </c>
      <c r="E10" s="75">
        <v>-57750</v>
      </c>
      <c r="F10" s="75">
        <v>-68100</v>
      </c>
      <c r="G10" s="75">
        <v>-23000</v>
      </c>
    </row>
    <row r="11" spans="1:7" x14ac:dyDescent="0.25">
      <c r="A11" s="58" t="s">
        <v>497</v>
      </c>
      <c r="B11" s="75">
        <v>0</v>
      </c>
      <c r="C11" s="75">
        <v>0</v>
      </c>
      <c r="D11" s="75">
        <v>0</v>
      </c>
      <c r="E11" s="75">
        <v>-209928</v>
      </c>
      <c r="F11" s="75">
        <v>-19842.96</v>
      </c>
      <c r="G11" s="75">
        <v>-25000</v>
      </c>
    </row>
    <row r="12" spans="1:7" x14ac:dyDescent="0.25">
      <c r="A12" s="58" t="s">
        <v>498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500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502</v>
      </c>
      <c r="B17" s="119">
        <v>0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</row>
    <row r="18" spans="1:7" x14ac:dyDescent="0.25">
      <c r="A18" s="58" t="s">
        <v>493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495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504</v>
      </c>
      <c r="B28" s="119">
        <v>0</v>
      </c>
      <c r="C28" s="119">
        <v>0</v>
      </c>
      <c r="D28" s="119">
        <v>0</v>
      </c>
      <c r="E28" s="119">
        <v>-3234418</v>
      </c>
      <c r="F28" s="119">
        <v>-5496211</v>
      </c>
      <c r="G28" s="119">
        <v>-4564355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522</v>
      </c>
    </row>
    <row r="32" spans="1:7" x14ac:dyDescent="0.25">
      <c r="A32" t="s">
        <v>523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524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 xml:space="preserve"> Casa de la Cultura de Uriangato</v>
      </c>
      <c r="B2" s="182"/>
      <c r="C2" s="182"/>
      <c r="D2" s="182"/>
      <c r="E2" s="182"/>
      <c r="F2" s="183"/>
    </row>
    <row r="3" spans="1:6" x14ac:dyDescent="0.25">
      <c r="A3" s="178" t="s">
        <v>525</v>
      </c>
      <c r="B3" s="179"/>
      <c r="C3" s="179"/>
      <c r="D3" s="179"/>
      <c r="E3" s="179"/>
      <c r="F3" s="180"/>
    </row>
    <row r="4" spans="1:6" ht="30" x14ac:dyDescent="0.25">
      <c r="A4" s="139" t="s">
        <v>507</v>
      </c>
      <c r="B4" s="7" t="s">
        <v>526</v>
      </c>
      <c r="C4" s="33" t="s">
        <v>527</v>
      </c>
      <c r="D4" s="33" t="s">
        <v>528</v>
      </c>
      <c r="E4" s="33" t="s">
        <v>529</v>
      </c>
      <c r="F4" s="33" t="s">
        <v>530</v>
      </c>
    </row>
    <row r="5" spans="1:6" ht="15.75" customHeight="1" x14ac:dyDescent="0.25">
      <c r="A5" s="143" t="s">
        <v>531</v>
      </c>
      <c r="B5" s="148"/>
      <c r="C5" s="148"/>
      <c r="D5" s="148"/>
      <c r="E5" s="148"/>
      <c r="F5" s="148"/>
    </row>
    <row r="6" spans="1:6" ht="30" x14ac:dyDescent="0.25">
      <c r="A6" s="146" t="s">
        <v>532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533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534</v>
      </c>
      <c r="B9" s="145"/>
      <c r="C9" s="145"/>
      <c r="D9" s="145"/>
      <c r="E9" s="145"/>
      <c r="F9" s="145"/>
    </row>
    <row r="10" spans="1:6" x14ac:dyDescent="0.25">
      <c r="A10" s="146" t="s">
        <v>535</v>
      </c>
      <c r="B10" s="155"/>
      <c r="C10" s="155"/>
      <c r="D10" s="155"/>
      <c r="E10" s="155"/>
      <c r="F10" s="155"/>
    </row>
    <row r="11" spans="1:6" x14ac:dyDescent="0.25">
      <c r="A11" s="67" t="s">
        <v>536</v>
      </c>
      <c r="B11" s="155"/>
      <c r="C11" s="155"/>
      <c r="D11" s="155"/>
      <c r="E11" s="155"/>
      <c r="F11" s="155"/>
    </row>
    <row r="12" spans="1:6" x14ac:dyDescent="0.25">
      <c r="A12" s="67" t="s">
        <v>537</v>
      </c>
      <c r="B12" s="155"/>
      <c r="C12" s="155"/>
      <c r="D12" s="155"/>
      <c r="E12" s="155"/>
      <c r="F12" s="155"/>
    </row>
    <row r="13" spans="1:6" x14ac:dyDescent="0.25">
      <c r="A13" s="67" t="s">
        <v>538</v>
      </c>
      <c r="B13" s="155"/>
      <c r="C13" s="155"/>
      <c r="D13" s="155"/>
      <c r="E13" s="155"/>
      <c r="F13" s="155"/>
    </row>
    <row r="14" spans="1:6" x14ac:dyDescent="0.25">
      <c r="A14" s="146" t="s">
        <v>539</v>
      </c>
      <c r="B14" s="155"/>
      <c r="C14" s="155"/>
      <c r="D14" s="155"/>
      <c r="E14" s="155"/>
      <c r="F14" s="155"/>
    </row>
    <row r="15" spans="1:6" x14ac:dyDescent="0.25">
      <c r="A15" s="67" t="s">
        <v>536</v>
      </c>
      <c r="B15" s="155"/>
      <c r="C15" s="155"/>
      <c r="D15" s="155"/>
      <c r="E15" s="155"/>
      <c r="F15" s="155"/>
    </row>
    <row r="16" spans="1:6" x14ac:dyDescent="0.25">
      <c r="A16" s="67" t="s">
        <v>537</v>
      </c>
      <c r="B16" s="156"/>
      <c r="C16" s="156"/>
      <c r="D16" s="156"/>
      <c r="E16" s="156"/>
      <c r="F16" s="156"/>
    </row>
    <row r="17" spans="1:6" x14ac:dyDescent="0.25">
      <c r="A17" s="67" t="s">
        <v>538</v>
      </c>
      <c r="B17" s="157"/>
      <c r="C17" s="157"/>
      <c r="D17" s="157"/>
      <c r="E17" s="157"/>
      <c r="F17" s="157"/>
    </row>
    <row r="18" spans="1:6" x14ac:dyDescent="0.25">
      <c r="A18" s="146" t="s">
        <v>540</v>
      </c>
      <c r="B18" s="157"/>
      <c r="C18" s="157"/>
      <c r="D18" s="157"/>
      <c r="E18" s="157"/>
      <c r="F18" s="157"/>
    </row>
    <row r="19" spans="1:6" x14ac:dyDescent="0.25">
      <c r="A19" s="146" t="s">
        <v>541</v>
      </c>
      <c r="B19" s="157"/>
      <c r="C19" s="157"/>
      <c r="D19" s="157"/>
      <c r="E19" s="157"/>
      <c r="F19" s="157"/>
    </row>
    <row r="20" spans="1:6" x14ac:dyDescent="0.25">
      <c r="A20" s="146" t="s">
        <v>542</v>
      </c>
      <c r="B20" s="158"/>
      <c r="C20" s="158"/>
      <c r="D20" s="158"/>
      <c r="E20" s="158"/>
      <c r="F20" s="158"/>
    </row>
    <row r="21" spans="1:6" x14ac:dyDescent="0.25">
      <c r="A21" s="146" t="s">
        <v>543</v>
      </c>
      <c r="B21" s="158"/>
      <c r="C21" s="158"/>
      <c r="D21" s="158"/>
      <c r="E21" s="158"/>
      <c r="F21" s="158"/>
    </row>
    <row r="22" spans="1:6" x14ac:dyDescent="0.25">
      <c r="A22" s="146" t="s">
        <v>544</v>
      </c>
      <c r="B22" s="158"/>
      <c r="C22" s="158"/>
      <c r="D22" s="158"/>
      <c r="E22" s="158"/>
      <c r="F22" s="158"/>
    </row>
    <row r="23" spans="1:6" x14ac:dyDescent="0.25">
      <c r="A23" s="146" t="s">
        <v>545</v>
      </c>
      <c r="B23" s="158"/>
      <c r="C23" s="158"/>
      <c r="D23" s="158"/>
      <c r="E23" s="158"/>
      <c r="F23" s="158"/>
    </row>
    <row r="24" spans="1:6" x14ac:dyDescent="0.25">
      <c r="A24" s="146" t="s">
        <v>546</v>
      </c>
      <c r="B24" s="150"/>
      <c r="C24" s="150"/>
      <c r="D24" s="150"/>
      <c r="E24" s="150"/>
      <c r="F24" s="150"/>
    </row>
    <row r="25" spans="1:6" x14ac:dyDescent="0.25">
      <c r="A25" s="146" t="s">
        <v>547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548</v>
      </c>
      <c r="B27" s="149"/>
      <c r="C27" s="149"/>
      <c r="D27" s="149"/>
      <c r="E27" s="149"/>
      <c r="F27" s="149"/>
    </row>
    <row r="28" spans="1:6" x14ac:dyDescent="0.25">
      <c r="A28" s="146" t="s">
        <v>549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550</v>
      </c>
      <c r="B30" s="53"/>
      <c r="C30" s="53"/>
      <c r="D30" s="53"/>
      <c r="E30" s="53"/>
      <c r="F30" s="53"/>
    </row>
    <row r="31" spans="1:6" x14ac:dyDescent="0.25">
      <c r="A31" s="154" t="s">
        <v>535</v>
      </c>
      <c r="B31" s="91"/>
      <c r="C31" s="91"/>
      <c r="D31" s="91"/>
      <c r="E31" s="91"/>
      <c r="F31" s="91"/>
    </row>
    <row r="32" spans="1:6" x14ac:dyDescent="0.25">
      <c r="A32" s="154" t="s">
        <v>539</v>
      </c>
      <c r="B32" s="91"/>
      <c r="C32" s="91"/>
      <c r="D32" s="91"/>
      <c r="E32" s="91"/>
      <c r="F32" s="91"/>
    </row>
    <row r="33" spans="1:6" x14ac:dyDescent="0.25">
      <c r="A33" s="154" t="s">
        <v>551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552</v>
      </c>
      <c r="B35" s="53"/>
      <c r="C35" s="53"/>
      <c r="D35" s="53"/>
      <c r="E35" s="53"/>
      <c r="F35" s="53"/>
    </row>
    <row r="36" spans="1:6" x14ac:dyDescent="0.25">
      <c r="A36" s="154" t="s">
        <v>553</v>
      </c>
      <c r="B36" s="53"/>
      <c r="C36" s="53"/>
      <c r="D36" s="53"/>
      <c r="E36" s="53"/>
      <c r="F36" s="53"/>
    </row>
    <row r="37" spans="1:6" x14ac:dyDescent="0.25">
      <c r="A37" s="154" t="s">
        <v>554</v>
      </c>
      <c r="B37" s="53"/>
      <c r="C37" s="53"/>
      <c r="D37" s="53"/>
      <c r="E37" s="53"/>
      <c r="F37" s="53"/>
    </row>
    <row r="38" spans="1:6" x14ac:dyDescent="0.25">
      <c r="A38" s="154" t="s">
        <v>555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556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557</v>
      </c>
      <c r="B42" s="53"/>
      <c r="C42" s="53"/>
      <c r="D42" s="53"/>
      <c r="E42" s="53"/>
      <c r="F42" s="53"/>
    </row>
    <row r="43" spans="1:6" x14ac:dyDescent="0.25">
      <c r="A43" s="154" t="s">
        <v>558</v>
      </c>
      <c r="B43" s="91"/>
      <c r="C43" s="91"/>
      <c r="D43" s="91"/>
      <c r="E43" s="91"/>
      <c r="F43" s="91"/>
    </row>
    <row r="44" spans="1:6" x14ac:dyDescent="0.25">
      <c r="A44" s="154" t="s">
        <v>559</v>
      </c>
      <c r="B44" s="91"/>
      <c r="C44" s="91"/>
      <c r="D44" s="91"/>
      <c r="E44" s="91"/>
      <c r="F44" s="91"/>
    </row>
    <row r="45" spans="1:6" x14ac:dyDescent="0.25">
      <c r="A45" s="154" t="s">
        <v>560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561</v>
      </c>
      <c r="B47" s="53"/>
      <c r="C47" s="53"/>
      <c r="D47" s="53"/>
      <c r="E47" s="53"/>
      <c r="F47" s="53"/>
    </row>
    <row r="48" spans="1:6" x14ac:dyDescent="0.25">
      <c r="A48" s="154" t="s">
        <v>559</v>
      </c>
      <c r="B48" s="91"/>
      <c r="C48" s="91"/>
      <c r="D48" s="91"/>
      <c r="E48" s="91"/>
      <c r="F48" s="91"/>
    </row>
    <row r="49" spans="1:6" x14ac:dyDescent="0.25">
      <c r="A49" s="154" t="s">
        <v>560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562</v>
      </c>
      <c r="B51" s="53"/>
      <c r="C51" s="53"/>
      <c r="D51" s="53"/>
      <c r="E51" s="53"/>
      <c r="F51" s="53"/>
    </row>
    <row r="52" spans="1:6" x14ac:dyDescent="0.25">
      <c r="A52" s="154" t="s">
        <v>559</v>
      </c>
      <c r="B52" s="91"/>
      <c r="C52" s="91"/>
      <c r="D52" s="91"/>
      <c r="E52" s="91"/>
      <c r="F52" s="91"/>
    </row>
    <row r="53" spans="1:6" x14ac:dyDescent="0.25">
      <c r="A53" s="154" t="s">
        <v>560</v>
      </c>
      <c r="B53" s="91"/>
      <c r="C53" s="91"/>
      <c r="D53" s="91"/>
      <c r="E53" s="91"/>
      <c r="F53" s="91"/>
    </row>
    <row r="54" spans="1:6" x14ac:dyDescent="0.25">
      <c r="A54" s="154" t="s">
        <v>563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564</v>
      </c>
      <c r="B56" s="53"/>
      <c r="C56" s="53"/>
      <c r="D56" s="53"/>
      <c r="E56" s="53"/>
      <c r="F56" s="53"/>
    </row>
    <row r="57" spans="1:6" x14ac:dyDescent="0.25">
      <c r="A57" s="154" t="s">
        <v>559</v>
      </c>
      <c r="B57" s="91"/>
      <c r="C57" s="91"/>
      <c r="D57" s="91"/>
      <c r="E57" s="91"/>
      <c r="F57" s="91"/>
    </row>
    <row r="58" spans="1:6" x14ac:dyDescent="0.25">
      <c r="A58" s="154" t="s">
        <v>560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565</v>
      </c>
      <c r="B60" s="53"/>
      <c r="C60" s="53"/>
      <c r="D60" s="53"/>
      <c r="E60" s="53"/>
      <c r="F60" s="53"/>
    </row>
    <row r="61" spans="1:6" x14ac:dyDescent="0.25">
      <c r="A61" s="154" t="s">
        <v>566</v>
      </c>
      <c r="B61" s="141"/>
      <c r="C61" s="141"/>
      <c r="D61" s="141"/>
      <c r="E61" s="141"/>
      <c r="F61" s="141"/>
    </row>
    <row r="62" spans="1:6" x14ac:dyDescent="0.25">
      <c r="A62" s="154" t="s">
        <v>567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568</v>
      </c>
      <c r="B64" s="141"/>
      <c r="C64" s="141"/>
      <c r="D64" s="141"/>
      <c r="E64" s="141"/>
      <c r="F64" s="141"/>
    </row>
    <row r="65" spans="1:6" x14ac:dyDescent="0.25">
      <c r="A65" s="154" t="s">
        <v>569</v>
      </c>
      <c r="B65" s="141"/>
      <c r="C65" s="141"/>
      <c r="D65" s="141"/>
      <c r="E65" s="141"/>
      <c r="F65" s="141"/>
    </row>
    <row r="66" spans="1:6" x14ac:dyDescent="0.25">
      <c r="A66" s="154" t="s">
        <v>570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455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 xml:space="preserve"> Casa de la Cultura de Uriangato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84" t="s">
        <v>507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571</v>
      </c>
      <c r="C7" s="185"/>
      <c r="D7" s="185"/>
      <c r="E7" s="185"/>
      <c r="F7" s="185"/>
      <c r="G7" s="185"/>
    </row>
    <row r="8" spans="1:7" ht="30" x14ac:dyDescent="0.25">
      <c r="A8" s="71" t="s">
        <v>514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580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581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490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Casa de la Cultura de Uriangato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491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188" t="s">
        <v>582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571</v>
      </c>
      <c r="C7" s="185"/>
      <c r="D7" s="185"/>
      <c r="E7" s="185"/>
      <c r="F7" s="185"/>
      <c r="G7" s="185"/>
    </row>
    <row r="8" spans="1:7" x14ac:dyDescent="0.25">
      <c r="A8" s="26" t="s">
        <v>492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495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501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501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505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Casa de la Cultura de Uriangato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506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1" t="s">
        <v>507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586</v>
      </c>
    </row>
    <row r="7" spans="1:7" x14ac:dyDescent="0.25">
      <c r="A7" s="62" t="s">
        <v>514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591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592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517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598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599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520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Casa de la Cultura de Uriangato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521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4" t="s">
        <v>582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600</v>
      </c>
    </row>
    <row r="7" spans="1:7" x14ac:dyDescent="0.25">
      <c r="A7" s="26" t="s">
        <v>492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500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601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598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599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524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 xml:space="preserve"> Casa de la Cultura de Uriangato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525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526</v>
      </c>
      <c r="C4" s="121" t="s">
        <v>527</v>
      </c>
      <c r="D4" s="121" t="s">
        <v>528</v>
      </c>
      <c r="E4" s="121" t="s">
        <v>529</v>
      </c>
      <c r="F4" s="121" t="s">
        <v>530</v>
      </c>
    </row>
    <row r="5" spans="1:6" ht="12.75" customHeight="1" x14ac:dyDescent="0.25">
      <c r="A5" s="18" t="s">
        <v>531</v>
      </c>
      <c r="B5" s="53"/>
      <c r="C5" s="53"/>
      <c r="D5" s="53"/>
      <c r="E5" s="53"/>
      <c r="F5" s="53"/>
    </row>
    <row r="6" spans="1:6" ht="30" x14ac:dyDescent="0.25">
      <c r="A6" s="59" t="s">
        <v>532</v>
      </c>
      <c r="B6" s="60"/>
      <c r="C6" s="60"/>
      <c r="D6" s="60"/>
      <c r="E6" s="60"/>
      <c r="F6" s="60"/>
    </row>
    <row r="7" spans="1:6" ht="15" x14ac:dyDescent="0.25">
      <c r="A7" s="59" t="s">
        <v>533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534</v>
      </c>
      <c r="B9" s="45"/>
      <c r="C9" s="45"/>
      <c r="D9" s="45"/>
      <c r="E9" s="45"/>
      <c r="F9" s="45"/>
    </row>
    <row r="10" spans="1:6" ht="15" x14ac:dyDescent="0.25">
      <c r="A10" s="59" t="s">
        <v>535</v>
      </c>
      <c r="B10" s="60"/>
      <c r="C10" s="60"/>
      <c r="D10" s="60"/>
      <c r="E10" s="60"/>
      <c r="F10" s="60"/>
    </row>
    <row r="11" spans="1:6" ht="15" x14ac:dyDescent="0.25">
      <c r="A11" s="80" t="s">
        <v>536</v>
      </c>
      <c r="B11" s="60"/>
      <c r="C11" s="60"/>
      <c r="D11" s="60"/>
      <c r="E11" s="60"/>
      <c r="F11" s="60"/>
    </row>
    <row r="12" spans="1:6" ht="15" x14ac:dyDescent="0.25">
      <c r="A12" s="80" t="s">
        <v>537</v>
      </c>
      <c r="B12" s="60"/>
      <c r="C12" s="60"/>
      <c r="D12" s="60"/>
      <c r="E12" s="60"/>
      <c r="F12" s="60"/>
    </row>
    <row r="13" spans="1:6" ht="15" x14ac:dyDescent="0.25">
      <c r="A13" s="80" t="s">
        <v>538</v>
      </c>
      <c r="B13" s="60"/>
      <c r="C13" s="60"/>
      <c r="D13" s="60"/>
      <c r="E13" s="60"/>
      <c r="F13" s="60"/>
    </row>
    <row r="14" spans="1:6" ht="15" x14ac:dyDescent="0.25">
      <c r="A14" s="59" t="s">
        <v>539</v>
      </c>
      <c r="B14" s="60"/>
      <c r="C14" s="60"/>
      <c r="D14" s="60"/>
      <c r="E14" s="60"/>
      <c r="F14" s="60"/>
    </row>
    <row r="15" spans="1:6" ht="15" x14ac:dyDescent="0.25">
      <c r="A15" s="80" t="s">
        <v>536</v>
      </c>
      <c r="B15" s="60"/>
      <c r="C15" s="60"/>
      <c r="D15" s="60"/>
      <c r="E15" s="60"/>
      <c r="F15" s="60"/>
    </row>
    <row r="16" spans="1:6" ht="15" x14ac:dyDescent="0.25">
      <c r="A16" s="80" t="s">
        <v>537</v>
      </c>
      <c r="B16" s="60"/>
      <c r="C16" s="60"/>
      <c r="D16" s="60"/>
      <c r="E16" s="60"/>
      <c r="F16" s="60"/>
    </row>
    <row r="17" spans="1:6" ht="15" x14ac:dyDescent="0.25">
      <c r="A17" s="80" t="s">
        <v>538</v>
      </c>
      <c r="B17" s="60"/>
      <c r="C17" s="60"/>
      <c r="D17" s="60"/>
      <c r="E17" s="60"/>
      <c r="F17" s="60"/>
    </row>
    <row r="18" spans="1:6" ht="15" x14ac:dyDescent="0.25">
      <c r="A18" s="59" t="s">
        <v>540</v>
      </c>
      <c r="B18" s="122"/>
      <c r="C18" s="60"/>
      <c r="D18" s="60"/>
      <c r="E18" s="60"/>
      <c r="F18" s="60"/>
    </row>
    <row r="19" spans="1:6" ht="15" x14ac:dyDescent="0.25">
      <c r="A19" s="59" t="s">
        <v>541</v>
      </c>
      <c r="B19" s="60"/>
      <c r="C19" s="60"/>
      <c r="D19" s="60"/>
      <c r="E19" s="60"/>
      <c r="F19" s="60"/>
    </row>
    <row r="20" spans="1:6" ht="30" x14ac:dyDescent="0.25">
      <c r="A20" s="59" t="s">
        <v>542</v>
      </c>
      <c r="B20" s="123"/>
      <c r="C20" s="123"/>
      <c r="D20" s="123"/>
      <c r="E20" s="123"/>
      <c r="F20" s="123"/>
    </row>
    <row r="21" spans="1:6" ht="30" x14ac:dyDescent="0.25">
      <c r="A21" s="59" t="s">
        <v>543</v>
      </c>
      <c r="B21" s="123"/>
      <c r="C21" s="123"/>
      <c r="D21" s="123"/>
      <c r="E21" s="123"/>
      <c r="F21" s="123"/>
    </row>
    <row r="22" spans="1:6" ht="30" x14ac:dyDescent="0.25">
      <c r="A22" s="59" t="s">
        <v>544</v>
      </c>
      <c r="B22" s="123"/>
      <c r="C22" s="123"/>
      <c r="D22" s="123"/>
      <c r="E22" s="123"/>
      <c r="F22" s="123"/>
    </row>
    <row r="23" spans="1:6" ht="15" x14ac:dyDescent="0.25">
      <c r="A23" s="59" t="s">
        <v>545</v>
      </c>
      <c r="B23" s="123"/>
      <c r="C23" s="123"/>
      <c r="D23" s="123"/>
      <c r="E23" s="123"/>
      <c r="F23" s="123"/>
    </row>
    <row r="24" spans="1:6" ht="15" x14ac:dyDescent="0.25">
      <c r="A24" s="59" t="s">
        <v>546</v>
      </c>
      <c r="B24" s="124"/>
      <c r="C24" s="60"/>
      <c r="D24" s="60"/>
      <c r="E24" s="60"/>
      <c r="F24" s="60"/>
    </row>
    <row r="25" spans="1:6" ht="15" x14ac:dyDescent="0.25">
      <c r="A25" s="59" t="s">
        <v>547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548</v>
      </c>
      <c r="B27" s="45"/>
      <c r="C27" s="45"/>
      <c r="D27" s="45"/>
      <c r="E27" s="45"/>
      <c r="F27" s="45"/>
    </row>
    <row r="28" spans="1:6" ht="15" x14ac:dyDescent="0.25">
      <c r="A28" s="59" t="s">
        <v>549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550</v>
      </c>
      <c r="B30" s="45"/>
      <c r="C30" s="45"/>
      <c r="D30" s="45"/>
      <c r="E30" s="45"/>
      <c r="F30" s="45"/>
    </row>
    <row r="31" spans="1:6" ht="15" x14ac:dyDescent="0.25">
      <c r="A31" s="59" t="s">
        <v>535</v>
      </c>
      <c r="B31" s="60"/>
      <c r="C31" s="60"/>
      <c r="D31" s="60"/>
      <c r="E31" s="60"/>
      <c r="F31" s="60"/>
    </row>
    <row r="32" spans="1:6" ht="15" x14ac:dyDescent="0.25">
      <c r="A32" s="59" t="s">
        <v>539</v>
      </c>
      <c r="B32" s="60"/>
      <c r="C32" s="60"/>
      <c r="D32" s="60"/>
      <c r="E32" s="60"/>
      <c r="F32" s="60"/>
    </row>
    <row r="33" spans="1:6" ht="15" x14ac:dyDescent="0.25">
      <c r="A33" s="59" t="s">
        <v>551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552</v>
      </c>
      <c r="B35" s="45"/>
      <c r="C35" s="45"/>
      <c r="D35" s="45"/>
      <c r="E35" s="45"/>
      <c r="F35" s="45"/>
    </row>
    <row r="36" spans="1:6" ht="15" x14ac:dyDescent="0.25">
      <c r="A36" s="59" t="s">
        <v>553</v>
      </c>
      <c r="B36" s="60"/>
      <c r="C36" s="60"/>
      <c r="D36" s="60"/>
      <c r="E36" s="60"/>
      <c r="F36" s="60"/>
    </row>
    <row r="37" spans="1:6" ht="15" x14ac:dyDescent="0.25">
      <c r="A37" s="59" t="s">
        <v>554</v>
      </c>
      <c r="B37" s="60"/>
      <c r="C37" s="60"/>
      <c r="D37" s="60"/>
      <c r="E37" s="60"/>
      <c r="F37" s="60"/>
    </row>
    <row r="38" spans="1:6" ht="15" x14ac:dyDescent="0.25">
      <c r="A38" s="59" t="s">
        <v>555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556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557</v>
      </c>
      <c r="B42" s="45"/>
      <c r="C42" s="45"/>
      <c r="D42" s="45"/>
      <c r="E42" s="45"/>
      <c r="F42" s="45"/>
    </row>
    <row r="43" spans="1:6" ht="15" x14ac:dyDescent="0.25">
      <c r="A43" s="59" t="s">
        <v>558</v>
      </c>
      <c r="B43" s="60"/>
      <c r="C43" s="60"/>
      <c r="D43" s="60"/>
      <c r="E43" s="60"/>
      <c r="F43" s="60"/>
    </row>
    <row r="44" spans="1:6" ht="15" x14ac:dyDescent="0.25">
      <c r="A44" s="59" t="s">
        <v>559</v>
      </c>
      <c r="B44" s="60"/>
      <c r="C44" s="60"/>
      <c r="D44" s="60"/>
      <c r="E44" s="60"/>
      <c r="F44" s="60"/>
    </row>
    <row r="45" spans="1:6" ht="15" x14ac:dyDescent="0.25">
      <c r="A45" s="59" t="s">
        <v>560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561</v>
      </c>
      <c r="B47" s="45"/>
      <c r="C47" s="45"/>
      <c r="D47" s="45"/>
      <c r="E47" s="45"/>
      <c r="F47" s="45"/>
    </row>
    <row r="48" spans="1:6" ht="15" x14ac:dyDescent="0.25">
      <c r="A48" s="59" t="s">
        <v>559</v>
      </c>
      <c r="B48" s="123"/>
      <c r="C48" s="123"/>
      <c r="D48" s="123"/>
      <c r="E48" s="123"/>
      <c r="F48" s="123"/>
    </row>
    <row r="49" spans="1:6" ht="15" x14ac:dyDescent="0.25">
      <c r="A49" s="59" t="s">
        <v>560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562</v>
      </c>
      <c r="B51" s="45"/>
      <c r="C51" s="45"/>
      <c r="D51" s="45"/>
      <c r="E51" s="45"/>
      <c r="F51" s="45"/>
    </row>
    <row r="52" spans="1:6" ht="15" x14ac:dyDescent="0.25">
      <c r="A52" s="59" t="s">
        <v>559</v>
      </c>
      <c r="B52" s="60"/>
      <c r="C52" s="60"/>
      <c r="D52" s="60"/>
      <c r="E52" s="60"/>
      <c r="F52" s="60"/>
    </row>
    <row r="53" spans="1:6" ht="15" x14ac:dyDescent="0.25">
      <c r="A53" s="59" t="s">
        <v>560</v>
      </c>
      <c r="B53" s="60"/>
      <c r="C53" s="60"/>
      <c r="D53" s="60"/>
      <c r="E53" s="60"/>
      <c r="F53" s="60"/>
    </row>
    <row r="54" spans="1:6" ht="15" x14ac:dyDescent="0.25">
      <c r="A54" s="59" t="s">
        <v>563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564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559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560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565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566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567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568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569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570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18" sqref="B18:F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125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 xml:space="preserve"> Casa de la Cultura de Uriangato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4">
        <v>34144</v>
      </c>
      <c r="C18" s="108"/>
      <c r="D18" s="108"/>
      <c r="E18" s="108"/>
      <c r="F18" s="4">
        <v>23259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v>34144</v>
      </c>
      <c r="C20" s="4">
        <v>0</v>
      </c>
      <c r="D20" s="4">
        <v>0</v>
      </c>
      <c r="E20" s="4">
        <v>0</v>
      </c>
      <c r="F20" s="4">
        <v>23259</v>
      </c>
      <c r="G20" s="4">
        <f t="shared" ref="B20:H20" si="3">G8+G18</f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155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K7" sqref="K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166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 xml:space="preserve"> Casa de la Cultura de Uriangato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B48" sqref="B4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191</v>
      </c>
      <c r="B1" s="161"/>
      <c r="C1" s="161"/>
      <c r="D1" s="162"/>
    </row>
    <row r="2" spans="1:4" x14ac:dyDescent="0.25">
      <c r="A2" s="110" t="str">
        <f>'Formato 1'!A2</f>
        <v xml:space="preserve"> Casa de la Cultura de Uriangato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v>4702527</v>
      </c>
      <c r="C8" s="14">
        <v>1226586</v>
      </c>
      <c r="D8" s="14">
        <v>1226586</v>
      </c>
    </row>
    <row r="9" spans="1:4" x14ac:dyDescent="0.25">
      <c r="A9" s="58" t="s">
        <v>197</v>
      </c>
      <c r="B9" s="94">
        <v>4702527</v>
      </c>
      <c r="C9" s="94">
        <v>1226586</v>
      </c>
      <c r="D9" s="94">
        <v>1226586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v>0</v>
      </c>
      <c r="C11" s="94">
        <v>0</v>
      </c>
      <c r="D11" s="94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v>4702527</v>
      </c>
      <c r="C13" s="14">
        <v>1176896</v>
      </c>
      <c r="D13" s="14">
        <v>1176896</v>
      </c>
    </row>
    <row r="14" spans="1:4" x14ac:dyDescent="0.25">
      <c r="A14" s="58" t="s">
        <v>201</v>
      </c>
      <c r="B14" s="94">
        <v>4702527</v>
      </c>
      <c r="C14" s="94">
        <v>1176896</v>
      </c>
      <c r="D14" s="94">
        <v>1176896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v>0</v>
      </c>
      <c r="D17" s="14">
        <v>0</v>
      </c>
    </row>
    <row r="18" spans="1:4" x14ac:dyDescent="0.25">
      <c r="A18" s="58" t="s">
        <v>204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v>0</v>
      </c>
      <c r="C21" s="14">
        <v>49690</v>
      </c>
      <c r="D21" s="14">
        <v>49690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v>0</v>
      </c>
      <c r="C23" s="14">
        <v>49690</v>
      </c>
      <c r="D23" s="14">
        <v>49690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v>0</v>
      </c>
      <c r="C25" s="14">
        <v>49690</v>
      </c>
      <c r="D25" s="14">
        <v>49690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49690</v>
      </c>
      <c r="D33" s="4">
        <f>D25+D29</f>
        <v>49690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4702527</v>
      </c>
      <c r="C48" s="96">
        <f>C9</f>
        <v>1226586</v>
      </c>
      <c r="D48" s="96">
        <f>D9</f>
        <v>1226586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4702527</v>
      </c>
      <c r="C53" s="47">
        <f>C14</f>
        <v>1176896</v>
      </c>
      <c r="D53" s="47">
        <f>D14</f>
        <v>1176896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49690</v>
      </c>
      <c r="D57" s="4">
        <f>D48+D49-D53+D55</f>
        <v>49690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49690</v>
      </c>
      <c r="D59" s="4">
        <f>D57-D49</f>
        <v>49690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232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 xml:space="preserve"> Casa de la Cultura de Uriangato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4" t="s">
        <v>234</v>
      </c>
      <c r="B6" s="166" t="s">
        <v>235</v>
      </c>
      <c r="C6" s="166"/>
      <c r="D6" s="166"/>
      <c r="E6" s="166"/>
      <c r="F6" s="166"/>
      <c r="G6" s="166" t="s">
        <v>236</v>
      </c>
    </row>
    <row r="7" spans="1:7" ht="30" x14ac:dyDescent="0.25">
      <c r="A7" s="165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6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47">
        <v>210000</v>
      </c>
      <c r="C15" s="47">
        <v>0</v>
      </c>
      <c r="D15" s="47">
        <v>210000</v>
      </c>
      <c r="E15" s="47">
        <v>26586</v>
      </c>
      <c r="F15" s="47">
        <v>26586</v>
      </c>
      <c r="G15" s="47">
        <v>-183414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47">
        <v>4492527</v>
      </c>
      <c r="C34" s="47">
        <v>0</v>
      </c>
      <c r="D34" s="47">
        <v>4492527</v>
      </c>
      <c r="E34" s="47">
        <v>1200000</v>
      </c>
      <c r="F34" s="47">
        <v>1200000</v>
      </c>
      <c r="G34" s="47">
        <v>-3292527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4702527</v>
      </c>
      <c r="C41" s="4">
        <f t="shared" si="7"/>
        <v>0</v>
      </c>
      <c r="D41" s="4">
        <f t="shared" si="7"/>
        <v>4702527</v>
      </c>
      <c r="E41" s="4">
        <f t="shared" si="7"/>
        <v>1226586</v>
      </c>
      <c r="F41" s="4">
        <f t="shared" si="7"/>
        <v>1226586</v>
      </c>
      <c r="G41" s="4">
        <f t="shared" si="7"/>
        <v>-3475941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4702527</v>
      </c>
      <c r="C70" s="4">
        <f t="shared" si="16"/>
        <v>0</v>
      </c>
      <c r="D70" s="4">
        <f t="shared" si="16"/>
        <v>4702527</v>
      </c>
      <c r="E70" s="4">
        <f t="shared" si="16"/>
        <v>1226586</v>
      </c>
      <c r="F70" s="4">
        <f t="shared" si="16"/>
        <v>1226586</v>
      </c>
      <c r="G70" s="4">
        <f t="shared" si="16"/>
        <v>-3475941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25" zoomScale="75" zoomScaleNormal="75" workbookViewId="0">
      <selection activeCell="B10" sqref="B1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303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 xml:space="preserve"> Casa de la Cultura de Uriangato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7" t="s">
        <v>7</v>
      </c>
      <c r="B7" s="167" t="s">
        <v>306</v>
      </c>
      <c r="C7" s="167"/>
      <c r="D7" s="167"/>
      <c r="E7" s="167"/>
      <c r="F7" s="167"/>
      <c r="G7" s="168" t="s">
        <v>307</v>
      </c>
    </row>
    <row r="8" spans="1:7" ht="30" x14ac:dyDescent="0.25">
      <c r="A8" s="167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7"/>
    </row>
    <row r="9" spans="1:7" x14ac:dyDescent="0.25">
      <c r="A9" s="27" t="s">
        <v>312</v>
      </c>
      <c r="B9" s="83">
        <v>4702527</v>
      </c>
      <c r="C9" s="83">
        <v>0</v>
      </c>
      <c r="D9" s="83">
        <v>4702527</v>
      </c>
      <c r="E9" s="83">
        <v>1176896</v>
      </c>
      <c r="F9" s="83">
        <v>1176896</v>
      </c>
      <c r="G9" s="83">
        <v>3525631</v>
      </c>
    </row>
    <row r="10" spans="1:7" x14ac:dyDescent="0.25">
      <c r="A10" s="84" t="s">
        <v>313</v>
      </c>
      <c r="B10" s="83">
        <v>3012318</v>
      </c>
      <c r="C10" s="83">
        <v>256093</v>
      </c>
      <c r="D10" s="83">
        <v>3268412</v>
      </c>
      <c r="E10" s="83">
        <v>749660</v>
      </c>
      <c r="F10" s="83">
        <v>749660</v>
      </c>
      <c r="G10" s="83">
        <v>2518751</v>
      </c>
    </row>
    <row r="11" spans="1:7" x14ac:dyDescent="0.25">
      <c r="A11" s="85" t="s">
        <v>314</v>
      </c>
      <c r="B11" s="75">
        <v>2445072</v>
      </c>
      <c r="C11" s="75">
        <v>130585</v>
      </c>
      <c r="D11" s="75">
        <v>2575657</v>
      </c>
      <c r="E11" s="75">
        <v>629177</v>
      </c>
      <c r="F11" s="75">
        <v>629177</v>
      </c>
      <c r="G11" s="75">
        <v>1946480</v>
      </c>
    </row>
    <row r="12" spans="1:7" x14ac:dyDescent="0.25">
      <c r="A12" s="85" t="s">
        <v>315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316</v>
      </c>
      <c r="B13" s="75">
        <v>371640</v>
      </c>
      <c r="C13" s="75">
        <v>115062</v>
      </c>
      <c r="D13" s="75">
        <v>486702</v>
      </c>
      <c r="E13" s="75">
        <v>69310</v>
      </c>
      <c r="F13" s="75">
        <v>69310</v>
      </c>
      <c r="G13" s="75">
        <v>417392</v>
      </c>
    </row>
    <row r="14" spans="1:7" x14ac:dyDescent="0.25">
      <c r="A14" s="85" t="s">
        <v>317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85" t="s">
        <v>318</v>
      </c>
      <c r="B15" s="75">
        <v>195606</v>
      </c>
      <c r="C15" s="75">
        <v>10447</v>
      </c>
      <c r="D15" s="75">
        <v>206053</v>
      </c>
      <c r="E15" s="75">
        <v>51173</v>
      </c>
      <c r="F15" s="75">
        <v>51173</v>
      </c>
      <c r="G15" s="75">
        <v>154879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84" t="s">
        <v>321</v>
      </c>
      <c r="B18" s="83">
        <v>419000</v>
      </c>
      <c r="C18" s="83">
        <v>-27000</v>
      </c>
      <c r="D18" s="83">
        <v>392000</v>
      </c>
      <c r="E18" s="83">
        <v>102216</v>
      </c>
      <c r="F18" s="83">
        <v>102216</v>
      </c>
      <c r="G18" s="83">
        <v>289784</v>
      </c>
    </row>
    <row r="19" spans="1:7" x14ac:dyDescent="0.25">
      <c r="A19" s="85" t="s">
        <v>322</v>
      </c>
      <c r="B19" s="75">
        <v>130000</v>
      </c>
      <c r="C19" s="75">
        <v>0</v>
      </c>
      <c r="D19" s="75">
        <v>130000</v>
      </c>
      <c r="E19" s="75">
        <v>37615</v>
      </c>
      <c r="F19" s="75">
        <v>37615</v>
      </c>
      <c r="G19" s="75">
        <v>92385</v>
      </c>
    </row>
    <row r="20" spans="1:7" x14ac:dyDescent="0.25">
      <c r="A20" s="85" t="s">
        <v>323</v>
      </c>
      <c r="B20" s="75">
        <v>81000</v>
      </c>
      <c r="C20" s="75">
        <v>0</v>
      </c>
      <c r="D20" s="75">
        <v>81000</v>
      </c>
      <c r="E20" s="75">
        <v>11651</v>
      </c>
      <c r="F20" s="75">
        <v>11651</v>
      </c>
      <c r="G20" s="75">
        <v>69349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325</v>
      </c>
      <c r="B22" s="75">
        <v>15000</v>
      </c>
      <c r="C22" s="75">
        <v>11000</v>
      </c>
      <c r="D22" s="75">
        <v>26000</v>
      </c>
      <c r="E22" s="75">
        <v>25025</v>
      </c>
      <c r="F22" s="75">
        <v>25025</v>
      </c>
      <c r="G22" s="75">
        <v>975</v>
      </c>
    </row>
    <row r="23" spans="1:7" x14ac:dyDescent="0.25">
      <c r="A23" s="85" t="s">
        <v>326</v>
      </c>
      <c r="B23" s="75">
        <v>43000</v>
      </c>
      <c r="C23" s="75">
        <v>0</v>
      </c>
      <c r="D23" s="75">
        <v>43000</v>
      </c>
      <c r="E23" s="75">
        <v>0</v>
      </c>
      <c r="F23" s="75">
        <v>0</v>
      </c>
      <c r="G23" s="75">
        <v>43000</v>
      </c>
    </row>
    <row r="24" spans="1:7" x14ac:dyDescent="0.25">
      <c r="A24" s="85" t="s">
        <v>327</v>
      </c>
      <c r="B24" s="75">
        <v>96000</v>
      </c>
      <c r="C24" s="75">
        <v>0</v>
      </c>
      <c r="D24" s="75">
        <v>96000</v>
      </c>
      <c r="E24" s="75">
        <v>22269</v>
      </c>
      <c r="F24" s="75">
        <v>22269</v>
      </c>
      <c r="G24" s="75">
        <v>73731</v>
      </c>
    </row>
    <row r="25" spans="1:7" x14ac:dyDescent="0.25">
      <c r="A25" s="85" t="s">
        <v>328</v>
      </c>
      <c r="B25" s="75">
        <v>42000</v>
      </c>
      <c r="C25" s="75">
        <v>-38000</v>
      </c>
      <c r="D25" s="75">
        <v>4000</v>
      </c>
      <c r="E25" s="75">
        <v>0</v>
      </c>
      <c r="F25" s="75">
        <v>0</v>
      </c>
      <c r="G25" s="75">
        <v>4000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330</v>
      </c>
      <c r="B27" s="75">
        <v>12000</v>
      </c>
      <c r="C27" s="75">
        <v>0</v>
      </c>
      <c r="D27" s="75">
        <v>12000</v>
      </c>
      <c r="E27" s="75">
        <v>5655</v>
      </c>
      <c r="F27" s="75">
        <v>5655</v>
      </c>
      <c r="G27" s="75">
        <v>6345</v>
      </c>
    </row>
    <row r="28" spans="1:7" x14ac:dyDescent="0.25">
      <c r="A28" s="84" t="s">
        <v>331</v>
      </c>
      <c r="B28" s="83">
        <v>1238209</v>
      </c>
      <c r="C28" s="83">
        <v>-279093</v>
      </c>
      <c r="D28" s="83">
        <v>959115</v>
      </c>
      <c r="E28" s="83">
        <v>300020</v>
      </c>
      <c r="F28" s="83">
        <v>300020</v>
      </c>
      <c r="G28" s="83">
        <v>659096</v>
      </c>
    </row>
    <row r="29" spans="1:7" x14ac:dyDescent="0.25">
      <c r="A29" s="85" t="s">
        <v>332</v>
      </c>
      <c r="B29" s="75">
        <v>75000</v>
      </c>
      <c r="C29" s="75">
        <v>0</v>
      </c>
      <c r="D29" s="75">
        <v>75000</v>
      </c>
      <c r="E29" s="75">
        <v>19800</v>
      </c>
      <c r="F29" s="75">
        <v>19800</v>
      </c>
      <c r="G29" s="75">
        <v>55200</v>
      </c>
    </row>
    <row r="30" spans="1:7" x14ac:dyDescent="0.25">
      <c r="A30" s="85" t="s">
        <v>333</v>
      </c>
      <c r="B30" s="75">
        <v>166000</v>
      </c>
      <c r="C30" s="75">
        <v>-70968</v>
      </c>
      <c r="D30" s="75">
        <v>95032</v>
      </c>
      <c r="E30" s="75">
        <v>35483</v>
      </c>
      <c r="F30" s="75">
        <v>35483</v>
      </c>
      <c r="G30" s="75">
        <v>59549</v>
      </c>
    </row>
    <row r="31" spans="1:7" x14ac:dyDescent="0.25">
      <c r="A31" s="85" t="s">
        <v>334</v>
      </c>
      <c r="B31" s="75">
        <v>503500</v>
      </c>
      <c r="C31" s="75">
        <v>-43125</v>
      </c>
      <c r="D31" s="75">
        <v>460375</v>
      </c>
      <c r="E31" s="75">
        <v>187116</v>
      </c>
      <c r="F31" s="75">
        <v>187116</v>
      </c>
      <c r="G31" s="75">
        <v>273259</v>
      </c>
    </row>
    <row r="32" spans="1:7" x14ac:dyDescent="0.25">
      <c r="A32" s="85" t="s">
        <v>335</v>
      </c>
      <c r="B32" s="75">
        <v>45000</v>
      </c>
      <c r="C32" s="75">
        <v>0</v>
      </c>
      <c r="D32" s="75">
        <v>45000</v>
      </c>
      <c r="E32" s="75">
        <v>4055</v>
      </c>
      <c r="F32" s="75">
        <v>4055</v>
      </c>
      <c r="G32" s="75">
        <v>40945</v>
      </c>
    </row>
    <row r="33" spans="1:7" ht="14.45" customHeight="1" x14ac:dyDescent="0.25">
      <c r="A33" s="85" t="s">
        <v>336</v>
      </c>
      <c r="B33" s="75">
        <v>25000</v>
      </c>
      <c r="C33" s="75">
        <v>0</v>
      </c>
      <c r="D33" s="75">
        <v>25000</v>
      </c>
      <c r="E33" s="75">
        <v>7843</v>
      </c>
      <c r="F33" s="75">
        <v>7843</v>
      </c>
      <c r="G33" s="75">
        <v>17157</v>
      </c>
    </row>
    <row r="34" spans="1:7" ht="14.45" customHeight="1" x14ac:dyDescent="0.25">
      <c r="A34" s="85" t="s">
        <v>337</v>
      </c>
      <c r="B34" s="75">
        <v>49000</v>
      </c>
      <c r="C34" s="75">
        <v>-20000</v>
      </c>
      <c r="D34" s="75">
        <v>29000</v>
      </c>
      <c r="E34" s="75">
        <v>7359</v>
      </c>
      <c r="F34" s="75">
        <v>7359</v>
      </c>
      <c r="G34" s="75">
        <v>21641</v>
      </c>
    </row>
    <row r="35" spans="1:7" ht="14.45" customHeight="1" x14ac:dyDescent="0.25">
      <c r="A35" s="85" t="s">
        <v>338</v>
      </c>
      <c r="B35" s="75">
        <v>136709</v>
      </c>
      <c r="C35" s="75">
        <v>-66000</v>
      </c>
      <c r="D35" s="75">
        <v>70709</v>
      </c>
      <c r="E35" s="75">
        <v>3140</v>
      </c>
      <c r="F35" s="75">
        <v>3140</v>
      </c>
      <c r="G35" s="75">
        <v>67569</v>
      </c>
    </row>
    <row r="36" spans="1:7" ht="14.45" customHeight="1" x14ac:dyDescent="0.25">
      <c r="A36" s="85" t="s">
        <v>339</v>
      </c>
      <c r="B36" s="75">
        <v>143000</v>
      </c>
      <c r="C36" s="75">
        <v>-79000</v>
      </c>
      <c r="D36" s="75">
        <v>64000</v>
      </c>
      <c r="E36" s="75">
        <v>15913</v>
      </c>
      <c r="F36" s="75">
        <v>15913</v>
      </c>
      <c r="G36" s="75">
        <v>48087</v>
      </c>
    </row>
    <row r="37" spans="1:7" ht="14.45" customHeight="1" x14ac:dyDescent="0.25">
      <c r="A37" s="85" t="s">
        <v>340</v>
      </c>
      <c r="B37" s="75">
        <v>95000</v>
      </c>
      <c r="C37" s="75">
        <v>0</v>
      </c>
      <c r="D37" s="75">
        <v>95000</v>
      </c>
      <c r="E37" s="75">
        <v>19312</v>
      </c>
      <c r="F37" s="75">
        <v>19312</v>
      </c>
      <c r="G37" s="75">
        <v>75688</v>
      </c>
    </row>
    <row r="38" spans="1:7" x14ac:dyDescent="0.25">
      <c r="A38" s="84" t="s">
        <v>341</v>
      </c>
      <c r="B38" s="83">
        <v>33000</v>
      </c>
      <c r="C38" s="83">
        <v>-20000</v>
      </c>
      <c r="D38" s="83">
        <v>13000</v>
      </c>
      <c r="E38" s="83">
        <v>0</v>
      </c>
      <c r="F38" s="83">
        <v>0</v>
      </c>
      <c r="G38" s="83">
        <v>13000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345</v>
      </c>
      <c r="B42" s="75">
        <v>33000</v>
      </c>
      <c r="C42" s="75">
        <v>-20000</v>
      </c>
      <c r="D42" s="75">
        <v>13000</v>
      </c>
      <c r="E42" s="75">
        <v>0</v>
      </c>
      <c r="F42" s="75">
        <v>0</v>
      </c>
      <c r="G42" s="75">
        <v>13000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351</v>
      </c>
      <c r="B48" s="83">
        <v>0</v>
      </c>
      <c r="C48" s="83">
        <v>70000</v>
      </c>
      <c r="D48" s="83">
        <v>70000</v>
      </c>
      <c r="E48" s="83">
        <v>25000</v>
      </c>
      <c r="F48" s="83">
        <v>25000</v>
      </c>
      <c r="G48" s="83">
        <v>45000</v>
      </c>
    </row>
    <row r="49" spans="1:7" x14ac:dyDescent="0.25">
      <c r="A49" s="85" t="s">
        <v>352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</row>
    <row r="50" spans="1:7" x14ac:dyDescent="0.25">
      <c r="A50" s="85" t="s">
        <v>353</v>
      </c>
      <c r="B50" s="75">
        <v>0</v>
      </c>
      <c r="C50" s="75">
        <v>55000</v>
      </c>
      <c r="D50" s="75">
        <v>55000</v>
      </c>
      <c r="E50" s="75">
        <v>25000</v>
      </c>
      <c r="F50" s="75">
        <v>25000</v>
      </c>
      <c r="G50" s="75">
        <v>30000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355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357</v>
      </c>
      <c r="B54" s="75">
        <v>0</v>
      </c>
      <c r="C54" s="75">
        <v>15000</v>
      </c>
      <c r="D54" s="75">
        <v>15000</v>
      </c>
      <c r="E54" s="75">
        <v>0</v>
      </c>
      <c r="F54" s="75">
        <v>0</v>
      </c>
      <c r="G54" s="75">
        <v>15000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360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</row>
    <row r="58" spans="1:7" x14ac:dyDescent="0.25">
      <c r="A58" s="84" t="s">
        <v>361</v>
      </c>
      <c r="B58" s="83">
        <v>0</v>
      </c>
      <c r="C58" s="83">
        <v>0</v>
      </c>
      <c r="D58" s="83">
        <v>0</v>
      </c>
      <c r="E58" s="83">
        <v>0</v>
      </c>
      <c r="F58" s="83">
        <v>0</v>
      </c>
      <c r="G58" s="83">
        <v>0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365</v>
      </c>
      <c r="B62" s="83">
        <v>0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</row>
    <row r="71" spans="1:7" x14ac:dyDescent="0.25">
      <c r="A71" s="84" t="s">
        <v>374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</row>
    <row r="75" spans="1:7" x14ac:dyDescent="0.25">
      <c r="A75" s="84" t="s">
        <v>378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v>0</v>
      </c>
      <c r="C84" s="83">
        <v>0</v>
      </c>
      <c r="D84" s="83">
        <v>0</v>
      </c>
      <c r="E84" s="83">
        <v>0</v>
      </c>
      <c r="F84" s="83">
        <v>0</v>
      </c>
      <c r="G84" s="83">
        <v>0</v>
      </c>
    </row>
    <row r="85" spans="1:7" x14ac:dyDescent="0.25">
      <c r="A85" s="84" t="s">
        <v>313</v>
      </c>
      <c r="B85" s="83">
        <v>0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v>0</v>
      </c>
    </row>
    <row r="93" spans="1:7" x14ac:dyDescent="0.25">
      <c r="A93" s="84" t="s">
        <v>321</v>
      </c>
      <c r="B93" s="83">
        <v>0</v>
      </c>
      <c r="C93" s="83">
        <v>0</v>
      </c>
      <c r="D93" s="83">
        <v>0</v>
      </c>
      <c r="E93" s="83">
        <v>0</v>
      </c>
      <c r="F93" s="83">
        <v>0</v>
      </c>
      <c r="G93" s="83"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v>0</v>
      </c>
    </row>
    <row r="103" spans="1:7" x14ac:dyDescent="0.25">
      <c r="A103" s="84" t="s">
        <v>331</v>
      </c>
      <c r="B103" s="83">
        <v>0</v>
      </c>
      <c r="C103" s="83">
        <v>0</v>
      </c>
      <c r="D103" s="83">
        <v>0</v>
      </c>
      <c r="E103" s="83">
        <v>0</v>
      </c>
      <c r="F103" s="83">
        <v>0</v>
      </c>
      <c r="G103" s="83"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v>0</v>
      </c>
    </row>
    <row r="113" spans="1:7" x14ac:dyDescent="0.25">
      <c r="A113" s="84" t="s">
        <v>341</v>
      </c>
      <c r="B113" s="83">
        <v>0</v>
      </c>
      <c r="C113" s="83">
        <v>0</v>
      </c>
      <c r="D113" s="83">
        <v>0</v>
      </c>
      <c r="E113" s="83">
        <v>0</v>
      </c>
      <c r="F113" s="83">
        <v>0</v>
      </c>
      <c r="G113" s="83"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v>0</v>
      </c>
    </row>
    <row r="123" spans="1:7" x14ac:dyDescent="0.25">
      <c r="A123" s="84" t="s">
        <v>351</v>
      </c>
      <c r="B123" s="83">
        <v>0</v>
      </c>
      <c r="C123" s="83">
        <v>0</v>
      </c>
      <c r="D123" s="83">
        <v>0</v>
      </c>
      <c r="E123" s="83">
        <v>0</v>
      </c>
      <c r="F123" s="83">
        <v>0</v>
      </c>
      <c r="G123" s="83"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v>0</v>
      </c>
    </row>
    <row r="133" spans="1:7" x14ac:dyDescent="0.25">
      <c r="A133" s="84" t="s">
        <v>361</v>
      </c>
      <c r="B133" s="83">
        <v>0</v>
      </c>
      <c r="C133" s="83">
        <v>0</v>
      </c>
      <c r="D133" s="83">
        <v>0</v>
      </c>
      <c r="E133" s="83">
        <v>0</v>
      </c>
      <c r="F133" s="83">
        <v>0</v>
      </c>
      <c r="G133" s="83"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v>0</v>
      </c>
    </row>
    <row r="137" spans="1:7" x14ac:dyDescent="0.25">
      <c r="A137" s="84" t="s">
        <v>365</v>
      </c>
      <c r="B137" s="83">
        <v>0</v>
      </c>
      <c r="C137" s="83">
        <v>0</v>
      </c>
      <c r="D137" s="83">
        <v>0</v>
      </c>
      <c r="E137" s="83">
        <v>0</v>
      </c>
      <c r="F137" s="83">
        <v>0</v>
      </c>
      <c r="G137" s="83"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v>0</v>
      </c>
    </row>
    <row r="146" spans="1:7" x14ac:dyDescent="0.25">
      <c r="A146" s="84" t="s">
        <v>374</v>
      </c>
      <c r="B146" s="83">
        <v>0</v>
      </c>
      <c r="C146" s="83">
        <v>0</v>
      </c>
      <c r="D146" s="83">
        <v>0</v>
      </c>
      <c r="E146" s="83">
        <v>0</v>
      </c>
      <c r="F146" s="83">
        <v>0</v>
      </c>
      <c r="G146" s="83"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v>0</v>
      </c>
    </row>
    <row r="150" spans="1:7" x14ac:dyDescent="0.25">
      <c r="A150" s="84" t="s">
        <v>378</v>
      </c>
      <c r="B150" s="83">
        <v>0</v>
      </c>
      <c r="C150" s="83">
        <v>0</v>
      </c>
      <c r="D150" s="83">
        <v>0</v>
      </c>
      <c r="E150" s="83">
        <v>0</v>
      </c>
      <c r="F150" s="83">
        <v>0</v>
      </c>
      <c r="G150" s="83"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v>4702527</v>
      </c>
      <c r="C159" s="90">
        <v>0</v>
      </c>
      <c r="D159" s="90">
        <v>4702527</v>
      </c>
      <c r="E159" s="90">
        <v>1176896</v>
      </c>
      <c r="F159" s="90">
        <v>1176896</v>
      </c>
      <c r="G159" s="90">
        <v>3525631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A10" sqref="A10:G1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388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 xml:space="preserve"> Casa de la Cultura de Uriangato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7</v>
      </c>
      <c r="B7" s="166" t="s">
        <v>306</v>
      </c>
      <c r="C7" s="166"/>
      <c r="D7" s="166"/>
      <c r="E7" s="166"/>
      <c r="F7" s="166"/>
      <c r="G7" s="168" t="s">
        <v>307</v>
      </c>
    </row>
    <row r="8" spans="1:7" ht="30" x14ac:dyDescent="0.25">
      <c r="A8" s="165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7"/>
    </row>
    <row r="9" spans="1:7" ht="15.75" customHeight="1" x14ac:dyDescent="0.25">
      <c r="A9" s="26" t="s">
        <v>390</v>
      </c>
      <c r="B9" s="30">
        <f>SUM(B10:B17)</f>
        <v>4702527</v>
      </c>
      <c r="C9" s="30">
        <f t="shared" ref="C9:G9" si="0">SUM(C10:C17)</f>
        <v>0</v>
      </c>
      <c r="D9" s="30">
        <f t="shared" si="0"/>
        <v>4702527</v>
      </c>
      <c r="E9" s="30">
        <f t="shared" si="0"/>
        <v>1176897</v>
      </c>
      <c r="F9" s="30">
        <f t="shared" si="0"/>
        <v>1176897</v>
      </c>
      <c r="G9" s="30">
        <f t="shared" si="0"/>
        <v>3525631</v>
      </c>
    </row>
    <row r="10" spans="1:7" x14ac:dyDescent="0.25">
      <c r="A10" s="63" t="s">
        <v>603</v>
      </c>
      <c r="B10" s="75">
        <v>3628318</v>
      </c>
      <c r="C10" s="75">
        <v>251093</v>
      </c>
      <c r="D10" s="75">
        <v>3879412</v>
      </c>
      <c r="E10" s="75">
        <v>890305</v>
      </c>
      <c r="F10" s="75">
        <v>890305</v>
      </c>
      <c r="G10" s="75">
        <v>2989107</v>
      </c>
    </row>
    <row r="11" spans="1:7" x14ac:dyDescent="0.25">
      <c r="A11" s="63" t="s">
        <v>604</v>
      </c>
      <c r="B11" s="75">
        <v>774209</v>
      </c>
      <c r="C11" s="75">
        <v>-266093</v>
      </c>
      <c r="D11" s="75">
        <v>508115</v>
      </c>
      <c r="E11" s="75">
        <v>203839</v>
      </c>
      <c r="F11" s="75">
        <v>203839</v>
      </c>
      <c r="G11" s="75">
        <v>304277</v>
      </c>
    </row>
    <row r="12" spans="1:7" x14ac:dyDescent="0.25">
      <c r="A12" s="63" t="s">
        <v>605</v>
      </c>
      <c r="B12" s="75">
        <v>250000</v>
      </c>
      <c r="C12" s="75">
        <v>15000</v>
      </c>
      <c r="D12" s="75">
        <v>265000</v>
      </c>
      <c r="E12" s="75">
        <v>74236</v>
      </c>
      <c r="F12" s="75">
        <v>74236</v>
      </c>
      <c r="G12" s="75">
        <v>190764</v>
      </c>
    </row>
    <row r="13" spans="1:7" x14ac:dyDescent="0.25">
      <c r="A13" s="63" t="s">
        <v>606</v>
      </c>
      <c r="B13" s="75">
        <v>50000</v>
      </c>
      <c r="C13" s="75">
        <v>0</v>
      </c>
      <c r="D13" s="75">
        <v>50000</v>
      </c>
      <c r="E13" s="75">
        <v>8517</v>
      </c>
      <c r="F13" s="75">
        <v>8517</v>
      </c>
      <c r="G13" s="75">
        <v>41483</v>
      </c>
    </row>
    <row r="14" spans="1:7" x14ac:dyDescent="0.25">
      <c r="A14" s="63" t="s">
        <v>395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396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397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154</v>
      </c>
      <c r="B18" s="49"/>
      <c r="C18" s="49"/>
      <c r="D18" s="49"/>
      <c r="E18" s="49"/>
      <c r="F18" s="49"/>
      <c r="G18" s="49"/>
    </row>
    <row r="19" spans="1:7" x14ac:dyDescent="0.25">
      <c r="A19" s="3" t="s">
        <v>399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391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392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394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154</v>
      </c>
      <c r="B28" s="49"/>
      <c r="C28" s="49"/>
      <c r="D28" s="49"/>
      <c r="E28" s="49"/>
      <c r="F28" s="49"/>
      <c r="G28" s="49"/>
    </row>
    <row r="29" spans="1:7" x14ac:dyDescent="0.25">
      <c r="A29" s="3" t="s">
        <v>387</v>
      </c>
      <c r="B29" s="4">
        <f>SUM(B19,B9)</f>
        <v>4702527</v>
      </c>
      <c r="C29" s="4">
        <f t="shared" ref="C29:G29" si="2">SUM(C19,C9)</f>
        <v>0</v>
      </c>
      <c r="D29" s="4">
        <f t="shared" si="2"/>
        <v>4702527</v>
      </c>
      <c r="E29" s="4">
        <f t="shared" si="2"/>
        <v>1176897</v>
      </c>
      <c r="F29" s="4">
        <f t="shared" si="2"/>
        <v>1176897</v>
      </c>
      <c r="G29" s="4">
        <f t="shared" si="2"/>
        <v>3525631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4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40" zoomScale="75" zoomScaleNormal="75" workbookViewId="0">
      <selection activeCell="B10" sqref="B10:G2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400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 xml:space="preserve"> Casa de la Cultura de Uriangato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7</v>
      </c>
      <c r="B7" s="172" t="s">
        <v>306</v>
      </c>
      <c r="C7" s="173"/>
      <c r="D7" s="173"/>
      <c r="E7" s="173"/>
      <c r="F7" s="174"/>
      <c r="G7" s="168" t="s">
        <v>403</v>
      </c>
    </row>
    <row r="8" spans="1:7" ht="30" x14ac:dyDescent="0.25">
      <c r="A8" s="165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67"/>
    </row>
    <row r="9" spans="1:7" ht="16.5" customHeight="1" x14ac:dyDescent="0.25">
      <c r="A9" s="26" t="s">
        <v>405</v>
      </c>
      <c r="B9" s="30">
        <f>SUM(B10,B19,B27,B37)</f>
        <v>4702527</v>
      </c>
      <c r="C9" s="30">
        <f t="shared" ref="C9:G9" si="0">SUM(C10,C19,C27,C37)</f>
        <v>0</v>
      </c>
      <c r="D9" s="30">
        <f t="shared" si="0"/>
        <v>4702527</v>
      </c>
      <c r="E9" s="30">
        <f t="shared" si="0"/>
        <v>1176896</v>
      </c>
      <c r="F9" s="30">
        <f t="shared" si="0"/>
        <v>1176896</v>
      </c>
      <c r="G9" s="30">
        <f t="shared" si="0"/>
        <v>3525631</v>
      </c>
    </row>
    <row r="10" spans="1:7" ht="15" customHeight="1" x14ac:dyDescent="0.25">
      <c r="A10" s="58" t="s">
        <v>406</v>
      </c>
      <c r="B10" s="47">
        <v>3628318</v>
      </c>
      <c r="C10" s="47">
        <v>251093</v>
      </c>
      <c r="D10" s="47">
        <v>3879412</v>
      </c>
      <c r="E10" s="47">
        <v>890305</v>
      </c>
      <c r="F10" s="47">
        <v>890305</v>
      </c>
      <c r="G10" s="47">
        <v>2989107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3628318</v>
      </c>
      <c r="C15" s="47">
        <v>251093</v>
      </c>
      <c r="D15" s="47">
        <v>3879412</v>
      </c>
      <c r="E15" s="47">
        <v>890305</v>
      </c>
      <c r="F15" s="47">
        <v>890305</v>
      </c>
      <c r="G15" s="47">
        <v>2989107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v>1074209</v>
      </c>
      <c r="C19" s="47">
        <v>-251093</v>
      </c>
      <c r="D19" s="47">
        <v>823115</v>
      </c>
      <c r="E19" s="47">
        <v>286591</v>
      </c>
      <c r="F19" s="47">
        <v>286591</v>
      </c>
      <c r="G19" s="47">
        <v>536524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47">
        <v>1074209</v>
      </c>
      <c r="C23" s="47">
        <v>-251093</v>
      </c>
      <c r="D23" s="47">
        <v>823115</v>
      </c>
      <c r="E23" s="47">
        <v>286591</v>
      </c>
      <c r="F23" s="47">
        <v>286591</v>
      </c>
      <c r="G23" s="47">
        <v>536524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1">SUM(C28:C36)</f>
        <v>0</v>
      </c>
      <c r="D27" s="47">
        <f t="shared" si="1"/>
        <v>0</v>
      </c>
      <c r="E27" s="47">
        <f t="shared" si="1"/>
        <v>0</v>
      </c>
      <c r="F27" s="47">
        <f t="shared" si="1"/>
        <v>0</v>
      </c>
      <c r="G27" s="47">
        <f t="shared" si="1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2">SUM(C38:C41)</f>
        <v>0</v>
      </c>
      <c r="D37" s="47">
        <f t="shared" si="2"/>
        <v>0</v>
      </c>
      <c r="E37" s="47">
        <f t="shared" si="2"/>
        <v>0</v>
      </c>
      <c r="F37" s="47">
        <f t="shared" si="2"/>
        <v>0</v>
      </c>
      <c r="G37" s="47">
        <f t="shared" si="2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3">SUM(C44,C53,C61,C71)</f>
        <v>0</v>
      </c>
      <c r="D43" s="4">
        <f t="shared" si="3"/>
        <v>0</v>
      </c>
      <c r="E43" s="4">
        <f t="shared" si="3"/>
        <v>0</v>
      </c>
      <c r="F43" s="4">
        <f t="shared" si="3"/>
        <v>0</v>
      </c>
      <c r="G43" s="4">
        <f t="shared" si="3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4">SUM(C45:C52)</f>
        <v>0</v>
      </c>
      <c r="D44" s="47">
        <f t="shared" si="4"/>
        <v>0</v>
      </c>
      <c r="E44" s="47">
        <f t="shared" si="4"/>
        <v>0</v>
      </c>
      <c r="F44" s="47">
        <f t="shared" si="4"/>
        <v>0</v>
      </c>
      <c r="G44" s="47">
        <f t="shared" si="4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5">SUM(C54:C60)</f>
        <v>0</v>
      </c>
      <c r="D53" s="47">
        <f t="shared" si="5"/>
        <v>0</v>
      </c>
      <c r="E53" s="47">
        <f t="shared" si="5"/>
        <v>0</v>
      </c>
      <c r="F53" s="47">
        <f t="shared" si="5"/>
        <v>0</v>
      </c>
      <c r="G53" s="47">
        <f t="shared" si="5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6">SUM(C62:C70)</f>
        <v>0</v>
      </c>
      <c r="D61" s="47">
        <f t="shared" si="6"/>
        <v>0</v>
      </c>
      <c r="E61" s="47">
        <f t="shared" si="6"/>
        <v>0</v>
      </c>
      <c r="F61" s="47">
        <f t="shared" si="6"/>
        <v>0</v>
      </c>
      <c r="G61" s="47">
        <f t="shared" si="6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7">SUM(C72:C75)</f>
        <v>0</v>
      </c>
      <c r="D71" s="47">
        <f t="shared" si="7"/>
        <v>0</v>
      </c>
      <c r="E71" s="47">
        <f t="shared" si="7"/>
        <v>0</v>
      </c>
      <c r="F71" s="47">
        <f t="shared" si="7"/>
        <v>0</v>
      </c>
      <c r="G71" s="47">
        <f t="shared" si="7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4702527</v>
      </c>
      <c r="C77" s="4">
        <f t="shared" ref="C77:G77" si="8">C43+C9</f>
        <v>0</v>
      </c>
      <c r="D77" s="4">
        <f t="shared" si="8"/>
        <v>4702527</v>
      </c>
      <c r="E77" s="4">
        <f t="shared" si="8"/>
        <v>1176896</v>
      </c>
      <c r="F77" s="4">
        <f t="shared" si="8"/>
        <v>1176896</v>
      </c>
      <c r="G77" s="4">
        <f t="shared" si="8"/>
        <v>3525631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2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439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 xml:space="preserve"> Casa de la Cultura de Uriangato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4" t="s">
        <v>441</v>
      </c>
      <c r="B7" s="167" t="s">
        <v>306</v>
      </c>
      <c r="C7" s="167"/>
      <c r="D7" s="167"/>
      <c r="E7" s="167"/>
      <c r="F7" s="167"/>
      <c r="G7" s="167" t="s">
        <v>307</v>
      </c>
    </row>
    <row r="8" spans="1:7" ht="30" x14ac:dyDescent="0.25">
      <c r="A8" s="165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77"/>
    </row>
    <row r="9" spans="1:7" ht="15.75" customHeight="1" x14ac:dyDescent="0.25">
      <c r="A9" s="26" t="s">
        <v>442</v>
      </c>
      <c r="B9" s="119">
        <f>SUM(B10,B11,B12,B15,B16,B19)</f>
        <v>3012318</v>
      </c>
      <c r="C9" s="119">
        <f t="shared" ref="C9:G9" si="0">SUM(C10,C11,C12,C15,C16,C19)</f>
        <v>256093</v>
      </c>
      <c r="D9" s="119">
        <f t="shared" si="0"/>
        <v>3268412</v>
      </c>
      <c r="E9" s="119">
        <f t="shared" si="0"/>
        <v>749660</v>
      </c>
      <c r="F9" s="119">
        <f t="shared" si="0"/>
        <v>749660</v>
      </c>
      <c r="G9" s="119">
        <f t="shared" si="0"/>
        <v>2518751</v>
      </c>
    </row>
    <row r="10" spans="1:7" x14ac:dyDescent="0.25">
      <c r="A10" s="58" t="s">
        <v>443</v>
      </c>
      <c r="B10" s="75">
        <v>3012318</v>
      </c>
      <c r="C10" s="75">
        <v>256093</v>
      </c>
      <c r="D10" s="75">
        <v>3268412</v>
      </c>
      <c r="E10" s="75">
        <v>749660</v>
      </c>
      <c r="F10" s="75">
        <v>749660</v>
      </c>
      <c r="G10" s="76">
        <v>2518751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3012318</v>
      </c>
      <c r="C33" s="119">
        <f t="shared" ref="C33:G33" si="8">C21+C9</f>
        <v>256093</v>
      </c>
      <c r="D33" s="119">
        <f t="shared" si="8"/>
        <v>3268412</v>
      </c>
      <c r="E33" s="119">
        <f t="shared" si="8"/>
        <v>749660</v>
      </c>
      <c r="F33" s="119">
        <f t="shared" si="8"/>
        <v>749660</v>
      </c>
      <c r="G33" s="119">
        <f t="shared" si="8"/>
        <v>2518751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</cp:lastModifiedBy>
  <cp:revision/>
  <dcterms:created xsi:type="dcterms:W3CDTF">2023-03-16T22:14:51Z</dcterms:created>
  <dcterms:modified xsi:type="dcterms:W3CDTF">2025-04-28T18:39:05Z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