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C4" i="6"/>
  <c r="B4" i="6"/>
  <c r="D4" i="6" s="1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G5" i="6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B68" i="6"/>
  <c r="B64" i="6"/>
  <c r="B56" i="6"/>
  <c r="B52" i="6"/>
  <c r="D52" i="6" s="1"/>
  <c r="B42" i="6"/>
  <c r="B32" i="6"/>
  <c r="B22" i="6"/>
  <c r="B12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<sst xmlns="http://schemas.openxmlformats.org/spreadsheetml/2006/main" count="192" uniqueCount="140">
  <si>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</si>
  <si>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</si>
  <si>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</si>
  <si>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</si>
  <si>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</si>
  <si>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</si>
  <si>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</si>
  <si>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</si>
  <si>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</si>
  <si>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</si>
  <si>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</si>
  <si>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</si>
  <si>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</si>
  <si>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</si>
  <si>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</si>
  <si>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</si>
  <si>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</si>
  <si>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</si>
  <si>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</si>
  <si>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</si>
  <si>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</si>
  <si>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</si>
  <si>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</si>
  <si>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</si>
  <si>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</si>
  <si>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</si>
  <si>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</si>
  <si>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</si>
  <si>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</si>
  <si>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</si>
  <si>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</si>
  <si>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</si>
  <si>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</si>
  <si>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</si>
  <si>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</si>
  <si>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</si>
  <si>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</si>
  <si>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</si>
  <si>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</si>
  <si>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</si>
  <si>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</si>
  <si>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</si>
  <si>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</si>
  <si>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</si>
  <si>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</si>
  <si>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</si>
  <si>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</si>
  <si>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</si>
  <si>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</si>
  <si>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</si>
  <si>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</si>
  <si>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</si>
  <si>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</si>
  <si>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</si>
  <si>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</si>
  <si>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</si>
  <si>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</si>
  <si>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</si>
  <si>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</si>
  <si>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</si>
  <si>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</si>
  <si>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</si>
  <si>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</si>
  <si>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</si>
  <si>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</si>
  <si>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</si>
  <si>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</si>
  <si>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</si>
  <si>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</si>
  <si>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</si>
  <si>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</si>
  <si>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</si>
  <si>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</si>
  <si>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</si>
  <si>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</si>
  <si>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</si>
  <si>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</si>
  <si>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</si>
  <si>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</si>
  <si>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</si>
  <si>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</si>
  <si>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</si>
  <si>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</si>
  <si>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</si>
  <si>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</si>
  <si>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</si>
  <si>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</si>
  <si>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</si>
  <si>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</si>
  <si>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</si>
  <si>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</si>
  <si>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</si>
  <si>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</si>
  <si>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</si>
  <si>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</si>
  <si>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</si>
  <si>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</si>
  <si>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</si>
  <si>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</si>
  <si>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</si>
  <si>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</si>
  <si>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</si>
  <si>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</si>
  <si>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</si>
  <si>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</si>
  <si>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</si>
  <si>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</si>
  <si>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</si>
  <si>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</si>
  <si>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</si>
  <si>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</si>
  <si>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</si>
  <si>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</si>
  <si>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</si>
  <si>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</si>
  <si>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</si>
  <si>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</si>
  <si>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</si>
  <si>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</si>
  <si>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</si>
  <si>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</si>
  <si>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</si>
  <si>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</si>
  <si>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</si>
  <si>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</si>
  <si>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</si>
  <si>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</si>
  <si>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</si>
  <si>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</si>
  <si>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</si>
  <si>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</si>
  <si>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</si>
  <si>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30 de Junio de 2025
(Cifras en Pesos)</t>
  </si>
  <si>
    <t>Dependencia o Unidad Administrativa 5</t>
  </si>
  <si>
    <t>Dependencia o Unidad Administrativa 6</t>
  </si>
  <si>
    <t>Dependencia o Unidad Administrativa 7</t>
  </si>
  <si>
    <t>Sistema para el Desarrollo Integral de la Familia del Municipio de Uriangato, Gto.
Estado Analítico del Ejercicio del Presupuesto de Egresos
Clasificación Administrativa
Del 1 de Enero al 30 de Junio de 2025</t>
  </si>
  <si>
    <t>Sistema para el Desarrollo Integral de la Familia del Municipio de Uriangato, Gto.
Estado Analítico del Ejercicio del Presupuesto de Egresos
Clasificación Económica (por Tipo de Gasto)
Del 1 de Enero al 30 de Junio de 2025</t>
  </si>
  <si>
    <t>Sistema para el Desarrollo Integral de la Familia del Municipio de Uriangato, Gto.
Estado Analítico del Ejercicio del Presupuesto de Egresos
Clasificación por Objeto del Gasto (Capítulo y Concepto)
Del 1 de Enero al 30 de Junio de 2025</t>
  </si>
  <si>
    <t>Sistema para el Desarrollo Integral de la Familia del Municipio de Uriangato, Gto.
Estado Analítico del Ejercicio del Presupuesto de Egresos
Clasificación Funcional (Finalidad y Función)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</si>
</sst>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14" xfId="9" applyFont="1" applyFill="1" applyBorder="1" applyAlignment="1">
      <alignment horizontal="center" vertical="center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Alignment="1" applyProtection="1">
      <alignment horizontal="left"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Moneda 3" xfId="24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opLeftCell="A31" workbookViewId="0">
      <selection activeCell="A55" sqref="A55:F5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35"/>
      <c r="B2" s="36" t="s">
        <v>59</v>
      </c>
      <c r="C2" s="37"/>
      <c r="D2" s="37"/>
      <c r="E2" s="37"/>
      <c r="F2" s="38"/>
      <c r="G2" s="42" t="s">
        <v>58</v>
      </c>
    </row>
    <row r="3" spans="1:7" ht="24.95" customHeight="1" x14ac:dyDescent="0.2">
      <c r="A3" s="1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4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7">
        <v>9760654.3699999992</v>
      </c>
      <c r="C5" s="27">
        <v>1501488.4</v>
      </c>
      <c r="D5" s="27">
        <f>B5+C5</f>
        <v>11262142.77</v>
      </c>
      <c r="E5" s="27">
        <v>5117831.55</v>
      </c>
      <c r="F5" s="27">
        <v>5117516.55</v>
      </c>
      <c r="G5" s="27">
        <f>D5-E5</f>
        <v>6144311.2199999997</v>
      </c>
    </row>
    <row r="6" spans="1:7" x14ac:dyDescent="0.2">
      <c r="A6" s="14" t="s">
        <v>50</v>
      </c>
      <c r="B6" s="27">
        <v>0</v>
      </c>
      <c r="C6" s="27">
        <v>0</v>
      </c>
      <c r="D6" s="27">
        <f t="shared" ref="D6:D11" si="0">B6+C6</f>
        <v>0</v>
      </c>
      <c r="E6" s="27">
        <v>0</v>
      </c>
      <c r="F6" s="27">
        <v>0</v>
      </c>
      <c r="G6" s="27">
        <f t="shared" ref="G6:G11" si="1">D6-E6</f>
        <v>0</v>
      </c>
    </row>
    <row r="7" spans="1:7" x14ac:dyDescent="0.2">
      <c r="A7" s="14" t="s">
        <v>51</v>
      </c>
      <c r="B7" s="27">
        <v>0</v>
      </c>
      <c r="C7" s="27">
        <v>0</v>
      </c>
      <c r="D7" s="27">
        <f t="shared" si="0"/>
        <v>0</v>
      </c>
      <c r="E7" s="27">
        <v>0</v>
      </c>
      <c r="F7" s="27">
        <v>0</v>
      </c>
      <c r="G7" s="27">
        <f t="shared" si="1"/>
        <v>0</v>
      </c>
    </row>
    <row r="8" spans="1:7" x14ac:dyDescent="0.2">
      <c r="A8" s="14" t="s">
        <v>52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14" t="s">
        <v>133</v>
      </c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14" t="s">
        <v>134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</row>
    <row r="11" spans="1:7" x14ac:dyDescent="0.2">
      <c r="A11" s="14" t="s">
        <v>135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" si="2">B12+C12</f>
        <v>0</v>
      </c>
      <c r="E12" s="27">
        <v>0</v>
      </c>
      <c r="F12" s="27">
        <v>0</v>
      </c>
      <c r="G12" s="27">
        <f t="shared" ref="G12" si="3">D12-E12</f>
        <v>0</v>
      </c>
    </row>
    <row r="13" spans="1:7" x14ac:dyDescent="0.2">
      <c r="A13" s="8" t="s">
        <v>125</v>
      </c>
      <c r="B13" s="28">
        <f t="shared" ref="B13:G13" si="4">SUM(B5:B12)</f>
        <v>9760654.3699999992</v>
      </c>
      <c r="C13" s="28">
        <f t="shared" si="4"/>
        <v>1501488.4</v>
      </c>
      <c r="D13" s="28">
        <f t="shared" si="4"/>
        <v>11262142.77</v>
      </c>
      <c r="E13" s="28">
        <f t="shared" si="4"/>
        <v>5117831.55</v>
      </c>
      <c r="F13" s="28">
        <f t="shared" si="4"/>
        <v>5117516.55</v>
      </c>
      <c r="G13" s="28">
        <f t="shared" si="4"/>
        <v>6144311.2199999997</v>
      </c>
    </row>
    <row r="16" spans="1:7" ht="55.15" customHeight="1" x14ac:dyDescent="0.2">
      <c r="A16" s="44" t="s">
        <v>132</v>
      </c>
      <c r="B16" s="45"/>
      <c r="C16" s="45"/>
      <c r="D16" s="45"/>
      <c r="E16" s="45"/>
      <c r="F16" s="45"/>
      <c r="G16" s="46"/>
    </row>
    <row r="17" spans="1:7" x14ac:dyDescent="0.2">
      <c r="A17" s="23"/>
      <c r="B17" s="20"/>
      <c r="C17" s="21"/>
      <c r="D17" s="18" t="s">
        <v>59</v>
      </c>
      <c r="E17" s="21"/>
      <c r="F17" s="22"/>
      <c r="G17" s="42" t="s">
        <v>58</v>
      </c>
    </row>
    <row r="18" spans="1:7" ht="22.5" x14ac:dyDescent="0.2">
      <c r="A18" s="19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43"/>
    </row>
    <row r="19" spans="1:7" x14ac:dyDescent="0.2">
      <c r="A19" s="24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126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125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5" customHeight="1" x14ac:dyDescent="0.2">
      <c r="A28" s="47" t="s">
        <v>132</v>
      </c>
      <c r="B28" s="48"/>
      <c r="C28" s="48"/>
      <c r="D28" s="48"/>
      <c r="E28" s="48"/>
      <c r="F28" s="48"/>
      <c r="G28" s="49"/>
    </row>
    <row r="29" spans="1:7" x14ac:dyDescent="0.2">
      <c r="A29" s="23"/>
      <c r="B29" s="20"/>
      <c r="C29" s="21"/>
      <c r="D29" s="18" t="s">
        <v>59</v>
      </c>
      <c r="E29" s="21"/>
      <c r="F29" s="22"/>
      <c r="G29" s="42" t="s">
        <v>58</v>
      </c>
    </row>
    <row r="30" spans="1:7" ht="22.5" x14ac:dyDescent="0.2">
      <c r="A30" s="19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43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0</v>
      </c>
      <c r="C32" s="27">
        <v>0</v>
      </c>
      <c r="D32" s="27">
        <f t="shared" ref="D32:D44" si="8">B32+C32</f>
        <v>0</v>
      </c>
      <c r="E32" s="27">
        <v>0</v>
      </c>
      <c r="F32" s="27">
        <v>0</v>
      </c>
      <c r="G32" s="27">
        <f t="shared" ref="G32:G44" si="9">D32-E32</f>
        <v>0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2.5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2.5" x14ac:dyDescent="0.2">
      <c r="A42" s="16" t="s">
        <v>127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128</v>
      </c>
      <c r="B46" s="27">
        <v>9760654.3699999992</v>
      </c>
      <c r="C46" s="27">
        <v>1501488.4</v>
      </c>
      <c r="D46" s="27">
        <f t="shared" ref="D46" si="12">B46+C46</f>
        <v>11262142.77</v>
      </c>
      <c r="E46" s="27">
        <v>5117831.55</v>
      </c>
      <c r="F46" s="27">
        <v>5117516.55</v>
      </c>
      <c r="G46" s="27">
        <f t="shared" ref="G46" si="13">D46-E46</f>
        <v>6144311.2199999997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125</v>
      </c>
      <c r="B48" s="28">
        <f t="shared" ref="B48:G48" si="14">SUM(B32:B46)</f>
        <v>9760654.3699999992</v>
      </c>
      <c r="C48" s="28">
        <f t="shared" si="14"/>
        <v>1501488.4</v>
      </c>
      <c r="D48" s="28">
        <f t="shared" si="14"/>
        <v>11262142.77</v>
      </c>
      <c r="E48" s="28">
        <f t="shared" si="14"/>
        <v>5117831.55</v>
      </c>
      <c r="F48" s="28">
        <f t="shared" si="14"/>
        <v>5117516.55</v>
      </c>
      <c r="G48" s="28">
        <f t="shared" si="14"/>
        <v>6144311.2199999997</v>
      </c>
    </row>
    <row r="50" spans="1:6" x14ac:dyDescent="0.2">
      <c r="A50" s="1" t="s">
        <v>118</v>
      </c>
    </row>
    <row r="55" spans="1:6" x14ac:dyDescent="0.2">
      <c r="A55" s="41"/>
      <c r="B55" s="41"/>
      <c r="C55" s="41"/>
      <c r="D55" s="41"/>
      <c r="E55" s="41"/>
      <c r="F55" s="41"/>
    </row>
    <row r="56" spans="1:6" x14ac:dyDescent="0.2">
      <c r="A56" s="41"/>
      <c r="B56" s="41"/>
      <c r="C56" s="41"/>
      <c r="D56" s="41"/>
      <c r="E56" s="41"/>
      <c r="F56" s="41"/>
    </row>
  </sheetData>
  <sheetProtection formatCells="0" formatColumns="0" formatRows="0" insertRows="0" deleteRows="0" autoFilter="0"/>
  <mergeCells count="10">
    <mergeCell ref="A1:G1"/>
    <mergeCell ref="A16:G16"/>
    <mergeCell ref="G29:G30"/>
    <mergeCell ref="G17:G18"/>
    <mergeCell ref="A28:G28"/>
    <mergeCell ref="A55:B55"/>
    <mergeCell ref="A56:B56"/>
    <mergeCell ref="C55:F55"/>
    <mergeCell ref="C56:F56"/>
    <mergeCell ref="G2:G3"/>
  </mergeCells>
  <printOptions horizontalCentered="1"/>
  <pageMargins left="0.7" right="0.7" top="0.75" bottom="0.75" header="0.3" footer="0.3"/>
  <pageSetup scale="6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Normal="100" workbookViewId="0">
      <selection activeCell="A23" sqref="A23:G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7" t="s">
        <v>137</v>
      </c>
      <c r="B1" s="48"/>
      <c r="C1" s="48"/>
      <c r="D1" s="48"/>
      <c r="E1" s="48"/>
      <c r="F1" s="48"/>
      <c r="G1" s="49"/>
    </row>
    <row r="2" spans="1:7" x14ac:dyDescent="0.2">
      <c r="A2" s="35"/>
      <c r="B2" s="36" t="s">
        <v>59</v>
      </c>
      <c r="C2" s="37"/>
      <c r="D2" s="37"/>
      <c r="E2" s="37"/>
      <c r="F2" s="38"/>
      <c r="G2" s="42" t="s">
        <v>58</v>
      </c>
    </row>
    <row r="3" spans="1:7" ht="24.95" customHeight="1" x14ac:dyDescent="0.2">
      <c r="A3" s="3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43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8992255.7699999996</v>
      </c>
      <c r="C5" s="27">
        <v>1254197.44</v>
      </c>
      <c r="D5" s="27">
        <f>B5+C5</f>
        <v>10246453.209999999</v>
      </c>
      <c r="E5" s="27">
        <v>4627111.0599999996</v>
      </c>
      <c r="F5" s="27">
        <v>4626796.0599999996</v>
      </c>
      <c r="G5" s="27">
        <f>D5-E5</f>
        <v>5619342.1499999994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359000</v>
      </c>
      <c r="C7" s="27">
        <v>247290.96</v>
      </c>
      <c r="D7" s="27">
        <f>B7+C7</f>
        <v>606290.96</v>
      </c>
      <c r="E7" s="27">
        <v>287701.96000000002</v>
      </c>
      <c r="F7" s="27">
        <v>287701.96000000002</v>
      </c>
      <c r="G7" s="27">
        <f>D7-E7</f>
        <v>318588.99999999994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409398.6</v>
      </c>
      <c r="C11" s="27">
        <v>0</v>
      </c>
      <c r="D11" s="27">
        <f>B11+C11</f>
        <v>409398.6</v>
      </c>
      <c r="E11" s="27">
        <v>203018.53</v>
      </c>
      <c r="F11" s="27">
        <v>203018.53</v>
      </c>
      <c r="G11" s="27">
        <f>D11-E11</f>
        <v>206380.06999999998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125</v>
      </c>
      <c r="B15" s="30">
        <f t="shared" ref="B15:G15" si="0">SUM(B5+B7+B9+B11+B13)</f>
        <v>9760654.3699999992</v>
      </c>
      <c r="C15" s="30">
        <f t="shared" si="0"/>
        <v>1501488.4</v>
      </c>
      <c r="D15" s="30">
        <f t="shared" si="0"/>
        <v>11262142.769999998</v>
      </c>
      <c r="E15" s="30">
        <f t="shared" si="0"/>
        <v>5117831.55</v>
      </c>
      <c r="F15" s="30">
        <f t="shared" si="0"/>
        <v>5117516.55</v>
      </c>
      <c r="G15" s="30">
        <f t="shared" si="0"/>
        <v>6144311.2199999997</v>
      </c>
    </row>
    <row r="18" spans="1:7" x14ac:dyDescent="0.2">
      <c r="A18" s="1" t="s">
        <v>118</v>
      </c>
    </row>
    <row r="23" spans="1:7" x14ac:dyDescent="0.2">
      <c r="A23" s="41"/>
      <c r="B23" s="41"/>
      <c r="C23" s="41"/>
      <c r="D23" s="41"/>
      <c r="E23" s="41"/>
      <c r="F23" s="41"/>
      <c r="G23" s="41"/>
    </row>
    <row r="24" spans="1:7" x14ac:dyDescent="0.2">
      <c r="A24" s="41"/>
      <c r="B24" s="41"/>
      <c r="C24" s="41"/>
      <c r="D24" s="41"/>
      <c r="E24" s="41"/>
      <c r="F24" s="41"/>
      <c r="G24" s="41"/>
    </row>
  </sheetData>
  <sheetProtection formatCells="0" formatColumns="0" formatRows="0" autoFilter="0"/>
  <mergeCells count="6">
    <mergeCell ref="G2:G3"/>
    <mergeCell ref="A1:G1"/>
    <mergeCell ref="A23:B23"/>
    <mergeCell ref="A24:B24"/>
    <mergeCell ref="C23:G23"/>
    <mergeCell ref="C24:G2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showGridLines="0" topLeftCell="A46" workbookViewId="0">
      <selection activeCell="A81" sqref="A81:H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8" t="s">
        <v>138</v>
      </c>
      <c r="B1" s="48"/>
      <c r="C1" s="48"/>
      <c r="D1" s="48"/>
      <c r="E1" s="48"/>
      <c r="F1" s="48"/>
      <c r="G1" s="49"/>
    </row>
    <row r="2" spans="1:8" x14ac:dyDescent="0.2">
      <c r="A2" s="35"/>
      <c r="B2" s="36" t="s">
        <v>59</v>
      </c>
      <c r="C2" s="37"/>
      <c r="D2" s="37"/>
      <c r="E2" s="37"/>
      <c r="F2" s="38"/>
      <c r="G2" s="42" t="s">
        <v>58</v>
      </c>
    </row>
    <row r="3" spans="1:8" ht="24.95" customHeight="1" x14ac:dyDescent="0.2">
      <c r="A3" s="3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50"/>
    </row>
    <row r="4" spans="1:8" x14ac:dyDescent="0.2">
      <c r="A4" s="9" t="s">
        <v>60</v>
      </c>
      <c r="B4" s="31">
        <f>SUM(B5:B11)</f>
        <v>7384168.3600000003</v>
      </c>
      <c r="C4" s="31">
        <f>SUM(C5:C11)</f>
        <v>647131.18999999994</v>
      </c>
      <c r="D4" s="31">
        <f>B4+C4</f>
        <v>8031299.5500000007</v>
      </c>
      <c r="E4" s="31">
        <f>SUM(E5:E11)</f>
        <v>3697280.33</v>
      </c>
      <c r="F4" s="31">
        <f>SUM(F5:F11)</f>
        <v>3697280.33</v>
      </c>
      <c r="G4" s="31">
        <f>D4-E4</f>
        <v>4334019.2200000007</v>
      </c>
    </row>
    <row r="5" spans="1:8" x14ac:dyDescent="0.2">
      <c r="A5" s="11" t="s">
        <v>64</v>
      </c>
      <c r="B5" s="27">
        <v>6054174.1299999999</v>
      </c>
      <c r="C5" s="27">
        <v>0</v>
      </c>
      <c r="D5" s="27">
        <f>B5+C5</f>
        <v>6054174.1299999999</v>
      </c>
      <c r="E5" s="27">
        <v>2959124.25</v>
      </c>
      <c r="F5" s="27">
        <v>2959124.25</v>
      </c>
      <c r="G5" s="27">
        <f t="shared" ref="G5:G68" si="0">D5-E5</f>
        <v>3095049.88</v>
      </c>
      <c r="H5" s="6">
        <v>1100</v>
      </c>
    </row>
    <row r="6" spans="1:8" x14ac:dyDescent="0.2">
      <c r="A6" s="11" t="s">
        <v>65</v>
      </c>
      <c r="B6" s="27">
        <v>0</v>
      </c>
      <c r="C6" s="27">
        <v>0</v>
      </c>
      <c r="D6" s="27">
        <f t="shared" ref="D6:D68" si="1">B6+C6</f>
        <v>0</v>
      </c>
      <c r="E6" s="27">
        <v>0</v>
      </c>
      <c r="F6" s="27">
        <v>0</v>
      </c>
      <c r="G6" s="27">
        <f t="shared" si="0"/>
        <v>0</v>
      </c>
      <c r="H6" s="6">
        <v>1200</v>
      </c>
    </row>
    <row r="7" spans="1:8" x14ac:dyDescent="0.2">
      <c r="A7" s="11" t="s">
        <v>66</v>
      </c>
      <c r="B7" s="27">
        <v>845925.69</v>
      </c>
      <c r="C7" s="27">
        <v>342967.28</v>
      </c>
      <c r="D7" s="27">
        <f t="shared" si="1"/>
        <v>1188892.97</v>
      </c>
      <c r="E7" s="27">
        <v>256275.92</v>
      </c>
      <c r="F7" s="27">
        <v>256275.92</v>
      </c>
      <c r="G7" s="27">
        <f t="shared" si="0"/>
        <v>932617.04999999993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0"/>
        <v>0</v>
      </c>
      <c r="H8" s="6">
        <v>1400</v>
      </c>
    </row>
    <row r="9" spans="1:8" x14ac:dyDescent="0.2">
      <c r="A9" s="11" t="s">
        <v>67</v>
      </c>
      <c r="B9" s="27">
        <v>484068.54</v>
      </c>
      <c r="C9" s="27">
        <v>304163.90999999997</v>
      </c>
      <c r="D9" s="27">
        <f t="shared" si="1"/>
        <v>788232.45</v>
      </c>
      <c r="E9" s="27">
        <v>481880.16</v>
      </c>
      <c r="F9" s="27">
        <v>481880.16</v>
      </c>
      <c r="G9" s="27">
        <f t="shared" si="0"/>
        <v>306352.28999999998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0"/>
        <v>0</v>
      </c>
      <c r="H10" s="6">
        <v>1600</v>
      </c>
    </row>
    <row r="11" spans="1:8" x14ac:dyDescent="0.2">
      <c r="A11" s="11" t="s">
        <v>68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0"/>
        <v>0</v>
      </c>
      <c r="H11" s="6">
        <v>1700</v>
      </c>
    </row>
    <row r="12" spans="1:8" x14ac:dyDescent="0.2">
      <c r="A12" s="9" t="s">
        <v>120</v>
      </c>
      <c r="B12" s="32">
        <f>SUM(B13:B21)</f>
        <v>857335</v>
      </c>
      <c r="C12" s="32">
        <f>SUM(C13:C21)</f>
        <v>338720.55</v>
      </c>
      <c r="D12" s="32">
        <f t="shared" si="1"/>
        <v>1196055.55</v>
      </c>
      <c r="E12" s="32">
        <f>SUM(E13:E21)</f>
        <v>577444.12</v>
      </c>
      <c r="F12" s="32">
        <f>SUM(F13:F21)</f>
        <v>577444.12</v>
      </c>
      <c r="G12" s="32">
        <f t="shared" si="0"/>
        <v>618611.43000000005</v>
      </c>
      <c r="H12" s="10">
        <v>0</v>
      </c>
    </row>
    <row r="13" spans="1:8" x14ac:dyDescent="0.2">
      <c r="A13" s="11" t="s">
        <v>69</v>
      </c>
      <c r="B13" s="27">
        <v>147500</v>
      </c>
      <c r="C13" s="27">
        <v>-11382.97</v>
      </c>
      <c r="D13" s="27">
        <f t="shared" si="1"/>
        <v>136117.03</v>
      </c>
      <c r="E13" s="27">
        <v>57710.6</v>
      </c>
      <c r="F13" s="27">
        <v>57710.6</v>
      </c>
      <c r="G13" s="27">
        <f t="shared" si="0"/>
        <v>78406.429999999993</v>
      </c>
      <c r="H13" s="6">
        <v>2100</v>
      </c>
    </row>
    <row r="14" spans="1:8" x14ac:dyDescent="0.2">
      <c r="A14" s="11" t="s">
        <v>70</v>
      </c>
      <c r="B14" s="27">
        <v>47000</v>
      </c>
      <c r="C14" s="27">
        <v>-3000</v>
      </c>
      <c r="D14" s="27">
        <f t="shared" si="1"/>
        <v>44000</v>
      </c>
      <c r="E14" s="27">
        <v>8093</v>
      </c>
      <c r="F14" s="27">
        <v>8093</v>
      </c>
      <c r="G14" s="27">
        <f t="shared" si="0"/>
        <v>35907</v>
      </c>
      <c r="H14" s="6">
        <v>2200</v>
      </c>
    </row>
    <row r="15" spans="1:8" x14ac:dyDescent="0.2">
      <c r="A15" s="11" t="s">
        <v>71</v>
      </c>
      <c r="B15" s="27">
        <v>0</v>
      </c>
      <c r="C15" s="27">
        <v>0</v>
      </c>
      <c r="D15" s="27">
        <f t="shared" si="1"/>
        <v>0</v>
      </c>
      <c r="E15" s="27">
        <v>0</v>
      </c>
      <c r="F15" s="27">
        <v>0</v>
      </c>
      <c r="G15" s="27">
        <f t="shared" si="0"/>
        <v>0</v>
      </c>
      <c r="H15" s="6">
        <v>2300</v>
      </c>
    </row>
    <row r="16" spans="1:8" x14ac:dyDescent="0.2">
      <c r="A16" s="11" t="s">
        <v>72</v>
      </c>
      <c r="B16" s="27">
        <v>44000</v>
      </c>
      <c r="C16" s="27">
        <v>-5000</v>
      </c>
      <c r="D16" s="27">
        <f t="shared" si="1"/>
        <v>39000</v>
      </c>
      <c r="E16" s="27">
        <v>1828</v>
      </c>
      <c r="F16" s="27">
        <v>1828</v>
      </c>
      <c r="G16" s="27">
        <f t="shared" si="0"/>
        <v>37172</v>
      </c>
      <c r="H16" s="6">
        <v>2400</v>
      </c>
    </row>
    <row r="17" spans="1:8" x14ac:dyDescent="0.2">
      <c r="A17" s="11" t="s">
        <v>73</v>
      </c>
      <c r="B17" s="27">
        <v>62000</v>
      </c>
      <c r="C17" s="27">
        <v>20000</v>
      </c>
      <c r="D17" s="27">
        <f t="shared" si="1"/>
        <v>82000</v>
      </c>
      <c r="E17" s="27">
        <v>41814.31</v>
      </c>
      <c r="F17" s="27">
        <v>41814.31</v>
      </c>
      <c r="G17" s="27">
        <f t="shared" si="0"/>
        <v>40185.69</v>
      </c>
      <c r="H17" s="6">
        <v>2500</v>
      </c>
    </row>
    <row r="18" spans="1:8" x14ac:dyDescent="0.2">
      <c r="A18" s="11" t="s">
        <v>74</v>
      </c>
      <c r="B18" s="27">
        <v>484835</v>
      </c>
      <c r="C18" s="27">
        <v>220437</v>
      </c>
      <c r="D18" s="27">
        <f t="shared" si="1"/>
        <v>705272</v>
      </c>
      <c r="E18" s="27">
        <v>312671.45</v>
      </c>
      <c r="F18" s="27">
        <v>312671.45</v>
      </c>
      <c r="G18" s="27">
        <f t="shared" si="0"/>
        <v>392600.55</v>
      </c>
      <c r="H18" s="6">
        <v>2600</v>
      </c>
    </row>
    <row r="19" spans="1:8" x14ac:dyDescent="0.2">
      <c r="A19" s="11" t="s">
        <v>75</v>
      </c>
      <c r="B19" s="27">
        <v>5000</v>
      </c>
      <c r="C19" s="27">
        <v>0</v>
      </c>
      <c r="D19" s="27">
        <f t="shared" si="1"/>
        <v>5000</v>
      </c>
      <c r="E19" s="27">
        <v>0</v>
      </c>
      <c r="F19" s="27">
        <v>0</v>
      </c>
      <c r="G19" s="27">
        <f t="shared" si="0"/>
        <v>5000</v>
      </c>
      <c r="H19" s="6">
        <v>2700</v>
      </c>
    </row>
    <row r="20" spans="1:8" x14ac:dyDescent="0.2">
      <c r="A20" s="11" t="s">
        <v>76</v>
      </c>
      <c r="B20" s="27">
        <v>0</v>
      </c>
      <c r="C20" s="27">
        <v>0</v>
      </c>
      <c r="D20" s="27">
        <f t="shared" si="1"/>
        <v>0</v>
      </c>
      <c r="E20" s="27">
        <v>0</v>
      </c>
      <c r="F20" s="27">
        <v>0</v>
      </c>
      <c r="G20" s="27">
        <f t="shared" si="0"/>
        <v>0</v>
      </c>
      <c r="H20" s="6">
        <v>2800</v>
      </c>
    </row>
    <row r="21" spans="1:8" x14ac:dyDescent="0.2">
      <c r="A21" s="11" t="s">
        <v>77</v>
      </c>
      <c r="B21" s="27">
        <v>67000</v>
      </c>
      <c r="C21" s="27">
        <v>117666.52</v>
      </c>
      <c r="D21" s="27">
        <f t="shared" si="1"/>
        <v>184666.52000000002</v>
      </c>
      <c r="E21" s="27">
        <v>155326.76</v>
      </c>
      <c r="F21" s="27">
        <v>155326.76</v>
      </c>
      <c r="G21" s="27">
        <f t="shared" si="0"/>
        <v>29339.760000000009</v>
      </c>
      <c r="H21" s="6">
        <v>2900</v>
      </c>
    </row>
    <row r="22" spans="1:8" x14ac:dyDescent="0.2">
      <c r="A22" s="9" t="s">
        <v>61</v>
      </c>
      <c r="B22" s="32">
        <f>SUM(B23:B31)</f>
        <v>629752.41</v>
      </c>
      <c r="C22" s="32">
        <f>SUM(C23:C31)</f>
        <v>131677.43</v>
      </c>
      <c r="D22" s="32">
        <f t="shared" si="1"/>
        <v>761429.84000000008</v>
      </c>
      <c r="E22" s="32">
        <f>SUM(E23:E31)</f>
        <v>321551.54000000004</v>
      </c>
      <c r="F22" s="32">
        <f>SUM(F23:F31)</f>
        <v>321551.54000000004</v>
      </c>
      <c r="G22" s="32">
        <f t="shared" si="0"/>
        <v>439878.30000000005</v>
      </c>
      <c r="H22" s="10">
        <v>0</v>
      </c>
    </row>
    <row r="23" spans="1:8" x14ac:dyDescent="0.2">
      <c r="A23" s="11" t="s">
        <v>78</v>
      </c>
      <c r="B23" s="27">
        <v>77600</v>
      </c>
      <c r="C23" s="27">
        <v>4518.8500000000004</v>
      </c>
      <c r="D23" s="27">
        <f t="shared" si="1"/>
        <v>82118.850000000006</v>
      </c>
      <c r="E23" s="27">
        <v>41139.25</v>
      </c>
      <c r="F23" s="27">
        <v>41139.25</v>
      </c>
      <c r="G23" s="27">
        <f t="shared" si="0"/>
        <v>40979.600000000006</v>
      </c>
      <c r="H23" s="6">
        <v>3100</v>
      </c>
    </row>
    <row r="24" spans="1:8" x14ac:dyDescent="0.2">
      <c r="A24" s="11" t="s">
        <v>79</v>
      </c>
      <c r="B24" s="27">
        <v>9500</v>
      </c>
      <c r="C24" s="27">
        <v>0</v>
      </c>
      <c r="D24" s="27">
        <f t="shared" si="1"/>
        <v>9500</v>
      </c>
      <c r="E24" s="27">
        <v>5672.4</v>
      </c>
      <c r="F24" s="27">
        <v>5672.4</v>
      </c>
      <c r="G24" s="27">
        <f t="shared" si="0"/>
        <v>3827.6000000000004</v>
      </c>
      <c r="H24" s="6">
        <v>3200</v>
      </c>
    </row>
    <row r="25" spans="1:8" x14ac:dyDescent="0.2">
      <c r="A25" s="11" t="s">
        <v>80</v>
      </c>
      <c r="B25" s="27">
        <v>55000</v>
      </c>
      <c r="C25" s="27">
        <v>0</v>
      </c>
      <c r="D25" s="27">
        <f t="shared" si="1"/>
        <v>55000</v>
      </c>
      <c r="E25" s="27">
        <v>22879.93</v>
      </c>
      <c r="F25" s="27">
        <v>22879.93</v>
      </c>
      <c r="G25" s="27">
        <f t="shared" si="0"/>
        <v>32120.07</v>
      </c>
      <c r="H25" s="6">
        <v>3300</v>
      </c>
    </row>
    <row r="26" spans="1:8" x14ac:dyDescent="0.2">
      <c r="A26" s="11" t="s">
        <v>81</v>
      </c>
      <c r="B26" s="27">
        <v>49437</v>
      </c>
      <c r="C26" s="27">
        <v>109163</v>
      </c>
      <c r="D26" s="27">
        <f t="shared" si="1"/>
        <v>158600</v>
      </c>
      <c r="E26" s="27">
        <v>87527.79</v>
      </c>
      <c r="F26" s="27">
        <v>87527.79</v>
      </c>
      <c r="G26" s="27">
        <f t="shared" si="0"/>
        <v>71072.210000000006</v>
      </c>
      <c r="H26" s="6">
        <v>3400</v>
      </c>
    </row>
    <row r="27" spans="1:8" x14ac:dyDescent="0.2">
      <c r="A27" s="11" t="s">
        <v>82</v>
      </c>
      <c r="B27" s="27">
        <v>129400</v>
      </c>
      <c r="C27" s="27">
        <v>-12400</v>
      </c>
      <c r="D27" s="27">
        <f t="shared" si="1"/>
        <v>117000</v>
      </c>
      <c r="E27" s="27">
        <v>33461.33</v>
      </c>
      <c r="F27" s="27">
        <v>33461.33</v>
      </c>
      <c r="G27" s="27">
        <f t="shared" si="0"/>
        <v>83538.67</v>
      </c>
      <c r="H27" s="6">
        <v>3500</v>
      </c>
    </row>
    <row r="28" spans="1:8" x14ac:dyDescent="0.2">
      <c r="A28" s="11" t="s">
        <v>129</v>
      </c>
      <c r="B28" s="27">
        <v>3000</v>
      </c>
      <c r="C28" s="27">
        <v>0</v>
      </c>
      <c r="D28" s="27">
        <f t="shared" si="1"/>
        <v>3000</v>
      </c>
      <c r="E28" s="27">
        <v>0</v>
      </c>
      <c r="F28" s="27">
        <v>0</v>
      </c>
      <c r="G28" s="27">
        <f t="shared" si="0"/>
        <v>3000</v>
      </c>
      <c r="H28" s="6">
        <v>3600</v>
      </c>
    </row>
    <row r="29" spans="1:8" x14ac:dyDescent="0.2">
      <c r="A29" s="11" t="s">
        <v>83</v>
      </c>
      <c r="B29" s="27">
        <v>13000</v>
      </c>
      <c r="C29" s="27">
        <v>0</v>
      </c>
      <c r="D29" s="27">
        <f t="shared" si="1"/>
        <v>13000</v>
      </c>
      <c r="E29" s="27">
        <v>5132.93</v>
      </c>
      <c r="F29" s="27">
        <v>5132.93</v>
      </c>
      <c r="G29" s="27">
        <f t="shared" si="0"/>
        <v>7867.07</v>
      </c>
      <c r="H29" s="6">
        <v>3700</v>
      </c>
    </row>
    <row r="30" spans="1:8" x14ac:dyDescent="0.2">
      <c r="A30" s="11" t="s">
        <v>84</v>
      </c>
      <c r="B30" s="27">
        <v>102815.41</v>
      </c>
      <c r="C30" s="27">
        <v>-45604.42</v>
      </c>
      <c r="D30" s="27">
        <f t="shared" si="1"/>
        <v>57210.990000000005</v>
      </c>
      <c r="E30" s="27">
        <v>24488.91</v>
      </c>
      <c r="F30" s="27">
        <v>24488.91</v>
      </c>
      <c r="G30" s="27">
        <f t="shared" si="0"/>
        <v>32722.080000000005</v>
      </c>
      <c r="H30" s="6">
        <v>3800</v>
      </c>
    </row>
    <row r="31" spans="1:8" x14ac:dyDescent="0.2">
      <c r="A31" s="11" t="s">
        <v>18</v>
      </c>
      <c r="B31" s="27">
        <v>190000</v>
      </c>
      <c r="C31" s="27">
        <v>76000</v>
      </c>
      <c r="D31" s="27">
        <f t="shared" si="1"/>
        <v>266000</v>
      </c>
      <c r="E31" s="27">
        <v>101249</v>
      </c>
      <c r="F31" s="27">
        <v>101249</v>
      </c>
      <c r="G31" s="27">
        <f t="shared" si="0"/>
        <v>164751</v>
      </c>
      <c r="H31" s="6">
        <v>3900</v>
      </c>
    </row>
    <row r="32" spans="1:8" x14ac:dyDescent="0.2">
      <c r="A32" s="9" t="s">
        <v>121</v>
      </c>
      <c r="B32" s="32">
        <f>SUM(B33:B41)</f>
        <v>530398.6</v>
      </c>
      <c r="C32" s="32">
        <f>SUM(C33:C41)</f>
        <v>136668.26999999999</v>
      </c>
      <c r="D32" s="32">
        <f t="shared" si="1"/>
        <v>667066.87</v>
      </c>
      <c r="E32" s="32">
        <f>SUM(E33:E41)</f>
        <v>233853.6</v>
      </c>
      <c r="F32" s="32">
        <f>SUM(F33:F41)</f>
        <v>233538.6</v>
      </c>
      <c r="G32" s="32">
        <f t="shared" si="0"/>
        <v>433213.27</v>
      </c>
      <c r="H32" s="10">
        <v>0</v>
      </c>
    </row>
    <row r="33" spans="1:8" x14ac:dyDescent="0.2">
      <c r="A33" s="11" t="s">
        <v>85</v>
      </c>
      <c r="B33" s="27">
        <v>0</v>
      </c>
      <c r="C33" s="27">
        <v>0</v>
      </c>
      <c r="D33" s="27">
        <f t="shared" si="1"/>
        <v>0</v>
      </c>
      <c r="E33" s="27">
        <v>0</v>
      </c>
      <c r="F33" s="27">
        <v>0</v>
      </c>
      <c r="G33" s="27">
        <f t="shared" si="0"/>
        <v>0</v>
      </c>
      <c r="H33" s="6">
        <v>4100</v>
      </c>
    </row>
    <row r="34" spans="1:8" x14ac:dyDescent="0.2">
      <c r="A34" s="11" t="s">
        <v>86</v>
      </c>
      <c r="B34" s="27">
        <v>0</v>
      </c>
      <c r="C34" s="27">
        <v>0</v>
      </c>
      <c r="D34" s="27">
        <f t="shared" si="1"/>
        <v>0</v>
      </c>
      <c r="E34" s="27">
        <v>0</v>
      </c>
      <c r="F34" s="27">
        <v>0</v>
      </c>
      <c r="G34" s="27">
        <f t="shared" si="0"/>
        <v>0</v>
      </c>
      <c r="H34" s="6">
        <v>4200</v>
      </c>
    </row>
    <row r="35" spans="1:8" x14ac:dyDescent="0.2">
      <c r="A35" s="11" t="s">
        <v>87</v>
      </c>
      <c r="B35" s="27">
        <v>0</v>
      </c>
      <c r="C35" s="27">
        <v>0</v>
      </c>
      <c r="D35" s="27">
        <f t="shared" si="1"/>
        <v>0</v>
      </c>
      <c r="E35" s="27">
        <v>0</v>
      </c>
      <c r="F35" s="27">
        <v>0</v>
      </c>
      <c r="G35" s="27">
        <f t="shared" si="0"/>
        <v>0</v>
      </c>
      <c r="H35" s="6">
        <v>4300</v>
      </c>
    </row>
    <row r="36" spans="1:8" x14ac:dyDescent="0.2">
      <c r="A36" s="11" t="s">
        <v>88</v>
      </c>
      <c r="B36" s="27">
        <v>121000</v>
      </c>
      <c r="C36" s="27">
        <v>136668.26999999999</v>
      </c>
      <c r="D36" s="27">
        <f t="shared" si="1"/>
        <v>257668.27</v>
      </c>
      <c r="E36" s="27">
        <v>30835.07</v>
      </c>
      <c r="F36" s="27">
        <v>30520.07</v>
      </c>
      <c r="G36" s="27">
        <f t="shared" si="0"/>
        <v>226833.19999999998</v>
      </c>
      <c r="H36" s="6">
        <v>4400</v>
      </c>
    </row>
    <row r="37" spans="1:8" x14ac:dyDescent="0.2">
      <c r="A37" s="11" t="s">
        <v>39</v>
      </c>
      <c r="B37" s="27">
        <v>409398.6</v>
      </c>
      <c r="C37" s="27">
        <v>0</v>
      </c>
      <c r="D37" s="27">
        <f t="shared" si="1"/>
        <v>409398.6</v>
      </c>
      <c r="E37" s="27">
        <v>203018.53</v>
      </c>
      <c r="F37" s="27">
        <v>203018.53</v>
      </c>
      <c r="G37" s="27">
        <f t="shared" si="0"/>
        <v>206380.06999999998</v>
      </c>
      <c r="H37" s="6">
        <v>4500</v>
      </c>
    </row>
    <row r="38" spans="1:8" x14ac:dyDescent="0.2">
      <c r="A38" s="11" t="s">
        <v>89</v>
      </c>
      <c r="B38" s="27">
        <v>0</v>
      </c>
      <c r="C38" s="27">
        <v>0</v>
      </c>
      <c r="D38" s="27">
        <f t="shared" si="1"/>
        <v>0</v>
      </c>
      <c r="E38" s="27">
        <v>0</v>
      </c>
      <c r="F38" s="27">
        <v>0</v>
      </c>
      <c r="G38" s="27">
        <f t="shared" si="0"/>
        <v>0</v>
      </c>
      <c r="H38" s="6">
        <v>4600</v>
      </c>
    </row>
    <row r="39" spans="1:8" x14ac:dyDescent="0.2">
      <c r="A39" s="11" t="s">
        <v>90</v>
      </c>
      <c r="B39" s="27">
        <v>0</v>
      </c>
      <c r="C39" s="27">
        <v>0</v>
      </c>
      <c r="D39" s="27">
        <f t="shared" si="1"/>
        <v>0</v>
      </c>
      <c r="E39" s="27">
        <v>0</v>
      </c>
      <c r="F39" s="27">
        <v>0</v>
      </c>
      <c r="G39" s="27">
        <f t="shared" si="0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1"/>
        <v>0</v>
      </c>
      <c r="E40" s="27">
        <v>0</v>
      </c>
      <c r="F40" s="27">
        <v>0</v>
      </c>
      <c r="G40" s="27">
        <f t="shared" si="0"/>
        <v>0</v>
      </c>
      <c r="H40" s="6">
        <v>4800</v>
      </c>
    </row>
    <row r="41" spans="1:8" x14ac:dyDescent="0.2">
      <c r="A41" s="11" t="s">
        <v>91</v>
      </c>
      <c r="B41" s="27">
        <v>0</v>
      </c>
      <c r="C41" s="27">
        <v>0</v>
      </c>
      <c r="D41" s="27">
        <f t="shared" si="1"/>
        <v>0</v>
      </c>
      <c r="E41" s="27">
        <v>0</v>
      </c>
      <c r="F41" s="27">
        <v>0</v>
      </c>
      <c r="G41" s="27">
        <f t="shared" si="0"/>
        <v>0</v>
      </c>
      <c r="H41" s="6">
        <v>4900</v>
      </c>
    </row>
    <row r="42" spans="1:8" x14ac:dyDescent="0.2">
      <c r="A42" s="9" t="s">
        <v>122</v>
      </c>
      <c r="B42" s="32">
        <f>SUM(B43:B51)</f>
        <v>0</v>
      </c>
      <c r="C42" s="32">
        <f>SUM(C43:C51)</f>
        <v>154840</v>
      </c>
      <c r="D42" s="32">
        <f t="shared" si="1"/>
        <v>154840</v>
      </c>
      <c r="E42" s="32">
        <f>SUM(E43:E51)</f>
        <v>154840</v>
      </c>
      <c r="F42" s="32">
        <f>SUM(F43:F51)</f>
        <v>154840</v>
      </c>
      <c r="G42" s="32">
        <f t="shared" si="0"/>
        <v>0</v>
      </c>
      <c r="H42" s="10">
        <v>0</v>
      </c>
    </row>
    <row r="43" spans="1:8" x14ac:dyDescent="0.2">
      <c r="A43" s="3" t="s">
        <v>92</v>
      </c>
      <c r="B43" s="27">
        <v>0</v>
      </c>
      <c r="C43" s="27">
        <v>77440</v>
      </c>
      <c r="D43" s="27">
        <f t="shared" si="1"/>
        <v>77440</v>
      </c>
      <c r="E43" s="27">
        <v>77440</v>
      </c>
      <c r="F43" s="27">
        <v>77440</v>
      </c>
      <c r="G43" s="27">
        <f t="shared" si="0"/>
        <v>0</v>
      </c>
      <c r="H43" s="6">
        <v>5100</v>
      </c>
    </row>
    <row r="44" spans="1:8" x14ac:dyDescent="0.2">
      <c r="A44" s="11" t="s">
        <v>93</v>
      </c>
      <c r="B44" s="27">
        <v>0</v>
      </c>
      <c r="C44" s="27">
        <v>0</v>
      </c>
      <c r="D44" s="27">
        <f t="shared" si="1"/>
        <v>0</v>
      </c>
      <c r="E44" s="27">
        <v>0</v>
      </c>
      <c r="F44" s="27">
        <v>0</v>
      </c>
      <c r="G44" s="27">
        <f t="shared" si="0"/>
        <v>0</v>
      </c>
      <c r="H44" s="6">
        <v>5200</v>
      </c>
    </row>
    <row r="45" spans="1:8" x14ac:dyDescent="0.2">
      <c r="A45" s="11" t="s">
        <v>94</v>
      </c>
      <c r="B45" s="27">
        <v>0</v>
      </c>
      <c r="C45" s="27">
        <v>77400</v>
      </c>
      <c r="D45" s="27">
        <f t="shared" si="1"/>
        <v>77400</v>
      </c>
      <c r="E45" s="27">
        <v>77400</v>
      </c>
      <c r="F45" s="27">
        <v>77400</v>
      </c>
      <c r="G45" s="27">
        <f t="shared" si="0"/>
        <v>0</v>
      </c>
      <c r="H45" s="6">
        <v>5300</v>
      </c>
    </row>
    <row r="46" spans="1:8" x14ac:dyDescent="0.2">
      <c r="A46" s="11" t="s">
        <v>95</v>
      </c>
      <c r="B46" s="27">
        <v>0</v>
      </c>
      <c r="C46" s="27">
        <v>0</v>
      </c>
      <c r="D46" s="27">
        <f t="shared" si="1"/>
        <v>0</v>
      </c>
      <c r="E46" s="27">
        <v>0</v>
      </c>
      <c r="F46" s="27">
        <v>0</v>
      </c>
      <c r="G46" s="27">
        <f t="shared" si="0"/>
        <v>0</v>
      </c>
      <c r="H46" s="6">
        <v>5400</v>
      </c>
    </row>
    <row r="47" spans="1:8" x14ac:dyDescent="0.2">
      <c r="A47" s="11" t="s">
        <v>96</v>
      </c>
      <c r="B47" s="27">
        <v>0</v>
      </c>
      <c r="C47" s="27">
        <v>0</v>
      </c>
      <c r="D47" s="27">
        <f t="shared" si="1"/>
        <v>0</v>
      </c>
      <c r="E47" s="27">
        <v>0</v>
      </c>
      <c r="F47" s="27">
        <v>0</v>
      </c>
      <c r="G47" s="27">
        <f t="shared" si="0"/>
        <v>0</v>
      </c>
      <c r="H47" s="6">
        <v>5500</v>
      </c>
    </row>
    <row r="48" spans="1:8" x14ac:dyDescent="0.2">
      <c r="A48" s="11" t="s">
        <v>97</v>
      </c>
      <c r="B48" s="27">
        <v>0</v>
      </c>
      <c r="C48" s="27">
        <v>0</v>
      </c>
      <c r="D48" s="27">
        <f t="shared" si="1"/>
        <v>0</v>
      </c>
      <c r="E48" s="27">
        <v>0</v>
      </c>
      <c r="F48" s="27">
        <v>0</v>
      </c>
      <c r="G48" s="27">
        <f t="shared" si="0"/>
        <v>0</v>
      </c>
      <c r="H48" s="6">
        <v>5600</v>
      </c>
    </row>
    <row r="49" spans="1:8" x14ac:dyDescent="0.2">
      <c r="A49" s="11" t="s">
        <v>98</v>
      </c>
      <c r="B49" s="27">
        <v>0</v>
      </c>
      <c r="C49" s="27">
        <v>0</v>
      </c>
      <c r="D49" s="27">
        <f t="shared" si="1"/>
        <v>0</v>
      </c>
      <c r="E49" s="27">
        <v>0</v>
      </c>
      <c r="F49" s="27">
        <v>0</v>
      </c>
      <c r="G49" s="27">
        <f t="shared" si="0"/>
        <v>0</v>
      </c>
      <c r="H49" s="6">
        <v>5700</v>
      </c>
    </row>
    <row r="50" spans="1:8" x14ac:dyDescent="0.2">
      <c r="A50" s="11" t="s">
        <v>99</v>
      </c>
      <c r="B50" s="27">
        <v>0</v>
      </c>
      <c r="C50" s="27">
        <v>0</v>
      </c>
      <c r="D50" s="27">
        <f t="shared" si="1"/>
        <v>0</v>
      </c>
      <c r="E50" s="27">
        <v>0</v>
      </c>
      <c r="F50" s="27">
        <v>0</v>
      </c>
      <c r="G50" s="27">
        <f t="shared" si="0"/>
        <v>0</v>
      </c>
      <c r="H50" s="6">
        <v>5800</v>
      </c>
    </row>
    <row r="51" spans="1:8" x14ac:dyDescent="0.2">
      <c r="A51" s="11" t="s">
        <v>100</v>
      </c>
      <c r="B51" s="27">
        <v>0</v>
      </c>
      <c r="C51" s="27">
        <v>0</v>
      </c>
      <c r="D51" s="27">
        <f t="shared" si="1"/>
        <v>0</v>
      </c>
      <c r="E51" s="27">
        <v>0</v>
      </c>
      <c r="F51" s="27">
        <v>0</v>
      </c>
      <c r="G51" s="27">
        <f t="shared" si="0"/>
        <v>0</v>
      </c>
      <c r="H51" s="6">
        <v>5900</v>
      </c>
    </row>
    <row r="52" spans="1:8" x14ac:dyDescent="0.2">
      <c r="A52" s="9" t="s">
        <v>62</v>
      </c>
      <c r="B52" s="32">
        <f>SUM(B53:B55)</f>
        <v>0</v>
      </c>
      <c r="C52" s="32">
        <f>SUM(C53:C55)</f>
        <v>0</v>
      </c>
      <c r="D52" s="32">
        <f t="shared" si="1"/>
        <v>0</v>
      </c>
      <c r="E52" s="32">
        <f>SUM(E53:E55)</f>
        <v>0</v>
      </c>
      <c r="F52" s="32">
        <f>SUM(F53:F55)</f>
        <v>0</v>
      </c>
      <c r="G52" s="32">
        <f t="shared" si="0"/>
        <v>0</v>
      </c>
      <c r="H52" s="10">
        <v>0</v>
      </c>
    </row>
    <row r="53" spans="1:8" x14ac:dyDescent="0.2">
      <c r="A53" s="11" t="s">
        <v>101</v>
      </c>
      <c r="B53" s="27">
        <v>0</v>
      </c>
      <c r="C53" s="27">
        <v>0</v>
      </c>
      <c r="D53" s="27">
        <f t="shared" si="1"/>
        <v>0</v>
      </c>
      <c r="E53" s="27">
        <v>0</v>
      </c>
      <c r="F53" s="27">
        <v>0</v>
      </c>
      <c r="G53" s="27">
        <f t="shared" si="0"/>
        <v>0</v>
      </c>
      <c r="H53" s="6">
        <v>6100</v>
      </c>
    </row>
    <row r="54" spans="1:8" x14ac:dyDescent="0.2">
      <c r="A54" s="11" t="s">
        <v>102</v>
      </c>
      <c r="B54" s="27">
        <v>0</v>
      </c>
      <c r="C54" s="27">
        <v>0</v>
      </c>
      <c r="D54" s="27">
        <f t="shared" si="1"/>
        <v>0</v>
      </c>
      <c r="E54" s="27">
        <v>0</v>
      </c>
      <c r="F54" s="27">
        <v>0</v>
      </c>
      <c r="G54" s="27">
        <f t="shared" si="0"/>
        <v>0</v>
      </c>
      <c r="H54" s="6">
        <v>6200</v>
      </c>
    </row>
    <row r="55" spans="1:8" x14ac:dyDescent="0.2">
      <c r="A55" s="11" t="s">
        <v>103</v>
      </c>
      <c r="B55" s="27">
        <v>0</v>
      </c>
      <c r="C55" s="27">
        <v>0</v>
      </c>
      <c r="D55" s="27">
        <f t="shared" si="1"/>
        <v>0</v>
      </c>
      <c r="E55" s="27">
        <v>0</v>
      </c>
      <c r="F55" s="27">
        <v>0</v>
      </c>
      <c r="G55" s="27">
        <f t="shared" si="0"/>
        <v>0</v>
      </c>
      <c r="H55" s="6">
        <v>6300</v>
      </c>
    </row>
    <row r="56" spans="1:8" x14ac:dyDescent="0.2">
      <c r="A56" s="9" t="s">
        <v>123</v>
      </c>
      <c r="B56" s="32">
        <f>SUM(B57:B63)</f>
        <v>0</v>
      </c>
      <c r="C56" s="32">
        <f>SUM(C57:C63)</f>
        <v>0</v>
      </c>
      <c r="D56" s="32">
        <f t="shared" si="1"/>
        <v>0</v>
      </c>
      <c r="E56" s="32">
        <f>SUM(E57:E63)</f>
        <v>0</v>
      </c>
      <c r="F56" s="32">
        <f>SUM(F57:F63)</f>
        <v>0</v>
      </c>
      <c r="G56" s="32">
        <f t="shared" si="0"/>
        <v>0</v>
      </c>
      <c r="H56" s="10">
        <v>0</v>
      </c>
    </row>
    <row r="57" spans="1:8" x14ac:dyDescent="0.2">
      <c r="A57" s="11" t="s">
        <v>130</v>
      </c>
      <c r="B57" s="27">
        <v>0</v>
      </c>
      <c r="C57" s="27">
        <v>0</v>
      </c>
      <c r="D57" s="27">
        <f t="shared" si="1"/>
        <v>0</v>
      </c>
      <c r="E57" s="27">
        <v>0</v>
      </c>
      <c r="F57" s="27">
        <v>0</v>
      </c>
      <c r="G57" s="27">
        <f t="shared" si="0"/>
        <v>0</v>
      </c>
      <c r="H57" s="6">
        <v>7100</v>
      </c>
    </row>
    <row r="58" spans="1:8" x14ac:dyDescent="0.2">
      <c r="A58" s="11" t="s">
        <v>104</v>
      </c>
      <c r="B58" s="27">
        <v>0</v>
      </c>
      <c r="C58" s="27">
        <v>0</v>
      </c>
      <c r="D58" s="27">
        <f t="shared" si="1"/>
        <v>0</v>
      </c>
      <c r="E58" s="27">
        <v>0</v>
      </c>
      <c r="F58" s="27">
        <v>0</v>
      </c>
      <c r="G58" s="27">
        <f t="shared" si="0"/>
        <v>0</v>
      </c>
      <c r="H58" s="6">
        <v>7200</v>
      </c>
    </row>
    <row r="59" spans="1:8" x14ac:dyDescent="0.2">
      <c r="A59" s="11" t="s">
        <v>105</v>
      </c>
      <c r="B59" s="27">
        <v>0</v>
      </c>
      <c r="C59" s="27">
        <v>0</v>
      </c>
      <c r="D59" s="27">
        <f t="shared" si="1"/>
        <v>0</v>
      </c>
      <c r="E59" s="27">
        <v>0</v>
      </c>
      <c r="F59" s="27">
        <v>0</v>
      </c>
      <c r="G59" s="27">
        <f t="shared" si="0"/>
        <v>0</v>
      </c>
      <c r="H59" s="6">
        <v>7300</v>
      </c>
    </row>
    <row r="60" spans="1:8" x14ac:dyDescent="0.2">
      <c r="A60" s="11" t="s">
        <v>106</v>
      </c>
      <c r="B60" s="27">
        <v>0</v>
      </c>
      <c r="C60" s="27">
        <v>0</v>
      </c>
      <c r="D60" s="27">
        <f t="shared" si="1"/>
        <v>0</v>
      </c>
      <c r="E60" s="27">
        <v>0</v>
      </c>
      <c r="F60" s="27">
        <v>0</v>
      </c>
      <c r="G60" s="27">
        <f t="shared" si="0"/>
        <v>0</v>
      </c>
      <c r="H60" s="6">
        <v>7400</v>
      </c>
    </row>
    <row r="61" spans="1:8" x14ac:dyDescent="0.2">
      <c r="A61" s="11" t="s">
        <v>107</v>
      </c>
      <c r="B61" s="27">
        <v>0</v>
      </c>
      <c r="C61" s="27">
        <v>0</v>
      </c>
      <c r="D61" s="27">
        <f t="shared" si="1"/>
        <v>0</v>
      </c>
      <c r="E61" s="27">
        <v>0</v>
      </c>
      <c r="F61" s="27">
        <v>0</v>
      </c>
      <c r="G61" s="27">
        <f t="shared" si="0"/>
        <v>0</v>
      </c>
      <c r="H61" s="6">
        <v>7500</v>
      </c>
    </row>
    <row r="62" spans="1:8" x14ac:dyDescent="0.2">
      <c r="A62" s="11" t="s">
        <v>108</v>
      </c>
      <c r="B62" s="27">
        <v>0</v>
      </c>
      <c r="C62" s="27">
        <v>0</v>
      </c>
      <c r="D62" s="27">
        <f t="shared" si="1"/>
        <v>0</v>
      </c>
      <c r="E62" s="27">
        <v>0</v>
      </c>
      <c r="F62" s="27">
        <v>0</v>
      </c>
      <c r="G62" s="27">
        <f t="shared" si="0"/>
        <v>0</v>
      </c>
      <c r="H62" s="6">
        <v>7600</v>
      </c>
    </row>
    <row r="63" spans="1:8" x14ac:dyDescent="0.2">
      <c r="A63" s="11" t="s">
        <v>109</v>
      </c>
      <c r="B63" s="27">
        <v>0</v>
      </c>
      <c r="C63" s="27">
        <v>0</v>
      </c>
      <c r="D63" s="27">
        <f t="shared" si="1"/>
        <v>0</v>
      </c>
      <c r="E63" s="27">
        <v>0</v>
      </c>
      <c r="F63" s="27">
        <v>0</v>
      </c>
      <c r="G63" s="27">
        <f t="shared" si="0"/>
        <v>0</v>
      </c>
      <c r="H63" s="6">
        <v>7900</v>
      </c>
    </row>
    <row r="64" spans="1:8" x14ac:dyDescent="0.2">
      <c r="A64" s="9" t="s">
        <v>124</v>
      </c>
      <c r="B64" s="32">
        <f>SUM(B65:B67)</f>
        <v>359000</v>
      </c>
      <c r="C64" s="32">
        <f>SUM(C65:C67)</f>
        <v>92450.96</v>
      </c>
      <c r="D64" s="32">
        <f t="shared" si="1"/>
        <v>451450.96</v>
      </c>
      <c r="E64" s="32">
        <f>SUM(E65:E67)</f>
        <v>132861.96</v>
      </c>
      <c r="F64" s="32">
        <f>SUM(F65:F67)</f>
        <v>132861.96</v>
      </c>
      <c r="G64" s="32">
        <f t="shared" si="0"/>
        <v>318589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1"/>
        <v>0</v>
      </c>
      <c r="E65" s="27">
        <v>0</v>
      </c>
      <c r="F65" s="27">
        <v>0</v>
      </c>
      <c r="G65" s="27">
        <f t="shared" si="0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1"/>
        <v>0</v>
      </c>
      <c r="E66" s="27">
        <v>0</v>
      </c>
      <c r="F66" s="27">
        <v>0</v>
      </c>
      <c r="G66" s="27">
        <f t="shared" si="0"/>
        <v>0</v>
      </c>
      <c r="H66" s="6">
        <v>8300</v>
      </c>
    </row>
    <row r="67" spans="1:8" x14ac:dyDescent="0.2">
      <c r="A67" s="11" t="s">
        <v>38</v>
      </c>
      <c r="B67" s="27">
        <v>359000</v>
      </c>
      <c r="C67" s="27">
        <v>92450.96</v>
      </c>
      <c r="D67" s="27">
        <f t="shared" si="1"/>
        <v>451450.96</v>
      </c>
      <c r="E67" s="27">
        <v>132861.96</v>
      </c>
      <c r="F67" s="27">
        <v>132861.96</v>
      </c>
      <c r="G67" s="27">
        <f t="shared" si="0"/>
        <v>318589</v>
      </c>
      <c r="H67" s="6">
        <v>8500</v>
      </c>
    </row>
    <row r="68" spans="1:8" x14ac:dyDescent="0.2">
      <c r="A68" s="9" t="s">
        <v>63</v>
      </c>
      <c r="B68" s="32">
        <f>SUM(B69:B75)</f>
        <v>0</v>
      </c>
      <c r="C68" s="32">
        <f>SUM(C69:C75)</f>
        <v>0</v>
      </c>
      <c r="D68" s="32">
        <f t="shared" si="1"/>
        <v>0</v>
      </c>
      <c r="E68" s="32">
        <f>SUM(E69:E75)</f>
        <v>0</v>
      </c>
      <c r="F68" s="32">
        <f>SUM(F69:F75)</f>
        <v>0</v>
      </c>
      <c r="G68" s="32">
        <f t="shared" si="0"/>
        <v>0</v>
      </c>
      <c r="H68" s="10">
        <v>0</v>
      </c>
    </row>
    <row r="69" spans="1:8" x14ac:dyDescent="0.2">
      <c r="A69" s="11" t="s">
        <v>110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112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113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114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115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116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125</v>
      </c>
      <c r="B76" s="30">
        <f t="shared" ref="B76:G76" si="4">SUM(B4+B12+B22+B32+B42+B52+B56+B64+B68)</f>
        <v>9760654.3699999992</v>
      </c>
      <c r="C76" s="30">
        <f t="shared" si="4"/>
        <v>1501488.4</v>
      </c>
      <c r="D76" s="30">
        <f t="shared" si="4"/>
        <v>11262142.770000001</v>
      </c>
      <c r="E76" s="30">
        <f t="shared" si="4"/>
        <v>5117831.55</v>
      </c>
      <c r="F76" s="30">
        <f t="shared" si="4"/>
        <v>5117516.55</v>
      </c>
      <c r="G76" s="30">
        <f t="shared" si="4"/>
        <v>6144311.2200000007</v>
      </c>
    </row>
    <row r="78" spans="1:8" x14ac:dyDescent="0.2">
      <c r="A78" s="1" t="s">
        <v>118</v>
      </c>
    </row>
    <row r="81" spans="1:9" x14ac:dyDescent="0.2">
      <c r="A81" s="41"/>
      <c r="B81" s="41"/>
      <c r="D81" s="51"/>
      <c r="E81" s="51"/>
      <c r="F81" s="51"/>
      <c r="G81" s="51"/>
      <c r="H81" s="40"/>
      <c r="I81" s="40"/>
    </row>
    <row r="82" spans="1:9" x14ac:dyDescent="0.2">
      <c r="A82" s="41"/>
      <c r="B82" s="41"/>
      <c r="D82" s="51"/>
      <c r="E82" s="51"/>
      <c r="F82" s="51"/>
      <c r="G82" s="51"/>
      <c r="H82" s="51"/>
      <c r="I82" s="40"/>
    </row>
  </sheetData>
  <sheetProtection formatCells="0" formatColumns="0" formatRows="0" autoFilter="0"/>
  <mergeCells count="6">
    <mergeCell ref="A1:G1"/>
    <mergeCell ref="G2:G3"/>
    <mergeCell ref="A81:B81"/>
    <mergeCell ref="A82:B82"/>
    <mergeCell ref="D82:H82"/>
    <mergeCell ref="D81:G81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workbookViewId="0">
      <selection activeCell="A47" sqref="A47:H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7" t="s">
        <v>139</v>
      </c>
      <c r="B1" s="48"/>
      <c r="C1" s="48"/>
      <c r="D1" s="48"/>
      <c r="E1" s="48"/>
      <c r="F1" s="48"/>
      <c r="G1" s="49"/>
    </row>
    <row r="2" spans="1:7" x14ac:dyDescent="0.2">
      <c r="A2" s="35"/>
      <c r="B2" s="36" t="s">
        <v>59</v>
      </c>
      <c r="C2" s="37"/>
      <c r="D2" s="37"/>
      <c r="E2" s="37"/>
      <c r="F2" s="38"/>
      <c r="G2" s="42" t="s">
        <v>58</v>
      </c>
    </row>
    <row r="3" spans="1:7" ht="24.95" customHeight="1" x14ac:dyDescent="0.2">
      <c r="A3" s="3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43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1318608.3999999999</v>
      </c>
      <c r="C5" s="32">
        <f t="shared" si="0"/>
        <v>86557.69</v>
      </c>
      <c r="D5" s="32">
        <f t="shared" si="0"/>
        <v>1405166.0899999999</v>
      </c>
      <c r="E5" s="32">
        <f t="shared" si="0"/>
        <v>608566.48</v>
      </c>
      <c r="F5" s="32">
        <f t="shared" si="0"/>
        <v>608566.48</v>
      </c>
      <c r="G5" s="32">
        <f t="shared" si="0"/>
        <v>796599.60999999987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119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1318608.3999999999</v>
      </c>
      <c r="C10" s="27">
        <v>86557.69</v>
      </c>
      <c r="D10" s="27">
        <f t="shared" si="1"/>
        <v>1405166.0899999999</v>
      </c>
      <c r="E10" s="27">
        <v>608566.48</v>
      </c>
      <c r="F10" s="27">
        <v>608566.48</v>
      </c>
      <c r="G10" s="27">
        <f t="shared" si="2"/>
        <v>796599.60999999987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8442045.9700000007</v>
      </c>
      <c r="C15" s="32">
        <f t="shared" si="3"/>
        <v>1414930.71</v>
      </c>
      <c r="D15" s="32">
        <f t="shared" si="3"/>
        <v>9856976.6799999997</v>
      </c>
      <c r="E15" s="32">
        <f t="shared" si="3"/>
        <v>4509265.07</v>
      </c>
      <c r="F15" s="32">
        <f t="shared" si="3"/>
        <v>4508950.07</v>
      </c>
      <c r="G15" s="32">
        <f t="shared" si="3"/>
        <v>5347711.6099999994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8442045.9700000007</v>
      </c>
      <c r="C21" s="27">
        <v>1414930.71</v>
      </c>
      <c r="D21" s="27">
        <f t="shared" si="5"/>
        <v>9856976.6799999997</v>
      </c>
      <c r="E21" s="27">
        <v>4509265.07</v>
      </c>
      <c r="F21" s="27">
        <v>4508950.07</v>
      </c>
      <c r="G21" s="27">
        <f t="shared" si="4"/>
        <v>5347711.6099999994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8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8" x14ac:dyDescent="0.2">
      <c r="A34" s="17"/>
      <c r="B34" s="27"/>
      <c r="C34" s="27"/>
      <c r="D34" s="27"/>
      <c r="E34" s="27"/>
      <c r="F34" s="27"/>
      <c r="G34" s="27"/>
    </row>
    <row r="35" spans="1:8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8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8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8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8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8" x14ac:dyDescent="0.2">
      <c r="A40" s="17"/>
      <c r="B40" s="27"/>
      <c r="C40" s="27"/>
      <c r="D40" s="27"/>
      <c r="E40" s="27"/>
      <c r="F40" s="27"/>
      <c r="G40" s="27"/>
    </row>
    <row r="41" spans="1:8" x14ac:dyDescent="0.2">
      <c r="A41" s="8" t="s">
        <v>125</v>
      </c>
      <c r="B41" s="28">
        <f t="shared" ref="B41:G41" si="12">SUM(B35+B24+B15+B5)</f>
        <v>9760654.370000001</v>
      </c>
      <c r="C41" s="28">
        <f t="shared" si="12"/>
        <v>1501488.4</v>
      </c>
      <c r="D41" s="28">
        <f t="shared" si="12"/>
        <v>11262142.77</v>
      </c>
      <c r="E41" s="28">
        <f t="shared" si="12"/>
        <v>5117831.5500000007</v>
      </c>
      <c r="F41" s="28">
        <f t="shared" si="12"/>
        <v>5117516.5500000007</v>
      </c>
      <c r="G41" s="28">
        <f t="shared" si="12"/>
        <v>6144311.2199999988</v>
      </c>
    </row>
    <row r="43" spans="1:8" x14ac:dyDescent="0.2">
      <c r="A43" s="1" t="s">
        <v>118</v>
      </c>
    </row>
    <row r="47" spans="1:8" x14ac:dyDescent="0.2">
      <c r="A47" s="41"/>
      <c r="B47" s="41"/>
      <c r="D47" s="51"/>
      <c r="E47" s="51"/>
      <c r="F47" s="51"/>
      <c r="G47" s="51"/>
      <c r="H47" s="40"/>
    </row>
    <row r="48" spans="1:8" x14ac:dyDescent="0.2">
      <c r="A48" s="41"/>
      <c r="B48" s="41"/>
      <c r="D48" s="51"/>
      <c r="E48" s="51"/>
      <c r="F48" s="51"/>
      <c r="G48" s="51"/>
      <c r="H48" s="51"/>
    </row>
  </sheetData>
  <sheetProtection formatCells="0" formatColumns="0" formatRows="0" autoFilter="0"/>
  <mergeCells count="6">
    <mergeCell ref="G2:G3"/>
    <mergeCell ref="A1:G1"/>
    <mergeCell ref="A47:B47"/>
    <mergeCell ref="D47:G47"/>
    <mergeCell ref="A48:B48"/>
    <mergeCell ref="D48:H48"/>
  </mergeCells>
  <printOptions horizontalCentered="1"/>
  <pageMargins left="0.70866141732283472" right="0.70866141732283472" top="0.74803149606299213" bottom="0.74803149606299213" header="0.31496062992125984" footer="0.31496062992125984"/>
  <pageSetup scale="79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2025-07-18T17:29:30Z</cp:lastPrinted>
  <dcterms:created xsi:type="dcterms:W3CDTF">2014-02-10T03:37:14Z</dcterms:created>
  <dcterms:modified xsi:type="dcterms:W3CDTF">2025-07-22T22:34:52Z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