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13_ncr:1_{FC2DEECA-0C9D-4D1B-9BDA-D4C83D58D8E4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0" i="62" l="1"/>
  <c r="D49" i="62" s="1"/>
  <c r="C50" i="62"/>
  <c r="C49" i="62" s="1"/>
  <c r="D124" i="62"/>
  <c r="C124" i="62"/>
  <c r="D122" i="62"/>
  <c r="C122" i="62"/>
  <c r="D116" i="62"/>
  <c r="C116" i="62"/>
  <c r="D113" i="62"/>
  <c r="C113" i="62"/>
  <c r="A4" i="65" l="1"/>
  <c r="D37" i="62"/>
  <c r="C37" i="62"/>
  <c r="D126" i="62" l="1"/>
  <c r="D112" i="62" s="1"/>
  <c r="C126" i="62"/>
  <c r="C112" i="62" s="1"/>
  <c r="C167" i="59"/>
  <c r="E167" i="59" s="1"/>
  <c r="C159" i="59"/>
  <c r="C155" i="59"/>
  <c r="C144" i="59"/>
  <c r="E155" i="59" l="1"/>
  <c r="C49" i="65"/>
  <c r="C40" i="65"/>
  <c r="D109" i="62" l="1"/>
  <c r="D108" i="62" s="1"/>
  <c r="C109" i="62"/>
  <c r="C108" i="62" s="1"/>
  <c r="D103" i="62"/>
  <c r="D102" i="62" s="1"/>
  <c r="C103" i="62"/>
  <c r="C102" i="62" s="1"/>
  <c r="D20" i="62" l="1"/>
  <c r="C20" i="62"/>
  <c r="D134" i="62" l="1"/>
  <c r="D111" i="62" s="1"/>
  <c r="C134" i="62"/>
  <c r="C111" i="62" s="1"/>
  <c r="D96" i="62"/>
  <c r="C96" i="62"/>
  <c r="D28" i="62"/>
  <c r="D43" i="62" s="1"/>
  <c r="D62" i="62" l="1"/>
  <c r="C62" i="62"/>
  <c r="D60" i="62"/>
  <c r="C60" i="62"/>
  <c r="D58" i="62"/>
  <c r="C58" i="62"/>
  <c r="D56" i="62"/>
  <c r="C56" i="62"/>
  <c r="D54" i="62"/>
  <c r="C54" i="62"/>
  <c r="C53" i="62" l="1"/>
  <c r="D53" i="62"/>
  <c r="D94" i="62"/>
  <c r="D93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4" i="62" l="1"/>
  <c r="C93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4" i="62"/>
  <c r="C84" i="62"/>
  <c r="D78" i="62"/>
  <c r="C78" i="62"/>
  <c r="D75" i="62"/>
  <c r="C75" i="62"/>
  <c r="D66" i="62"/>
  <c r="C66" i="62"/>
  <c r="C28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3" i="62"/>
  <c r="E20" i="62" s="1"/>
  <c r="C57" i="60"/>
  <c r="C65" i="62"/>
  <c r="C48" i="62" s="1"/>
  <c r="D65" i="62"/>
  <c r="D48" i="62" s="1"/>
  <c r="D144" i="62" s="1"/>
  <c r="C94" i="60"/>
  <c r="E94" i="60" s="1"/>
  <c r="C69" i="60"/>
  <c r="C144" i="62" l="1"/>
  <c r="E47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56" i="59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<sst xmlns="http://schemas.openxmlformats.org/spreadsheetml/2006/main" count="860" uniqueCount="604">
  <si>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</si>
  <si>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</si>
  <si>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</si>
  <si>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</si>
  <si>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</si>
  <si>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</si>
  <si>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</si>
  <si>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</si>
  <si>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</si>
  <si>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</si>
  <si>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</si>
  <si>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</si>
  <si>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</si>
  <si>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</si>
  <si>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</si>
  <si>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</si>
  <si>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</si>
  <si>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</si>
  <si>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</si>
  <si>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</si>
  <si>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</si>
  <si>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</si>
  <si>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</si>
  <si>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</si>
  <si>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</si>
  <si>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</si>
  <si>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</si>
  <si>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</si>
  <si>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</si>
  <si>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</si>
  <si>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</si>
  <si>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</si>
  <si>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</si>
  <si>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</si>
  <si>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</si>
  <si>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</si>
  <si>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</si>
  <si>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</si>
  <si>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</si>
  <si>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</si>
  <si>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</si>
  <si>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</si>
  <si>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</si>
  <si>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</si>
  <si>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</si>
  <si>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</si>
  <si>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</si>
  <si>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</si>
  <si>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</si>
  <si>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</si>
  <si>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</si>
  <si>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</si>
  <si>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</si>
  <si>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</si>
  <si>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</si>
  <si>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</si>
  <si>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</si>
  <si>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</si>
  <si>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</si>
  <si>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</si>
  <si>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</si>
  <si>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</si>
  <si>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</si>
  <si>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</si>
  <si>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</si>
  <si>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</si>
  <si>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</si>
  <si>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</si>
  <si>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</si>
  <si>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</si>
  <si>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</si>
  <si>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</si>
  <si>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</si>
  <si>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</si>
  <si>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</si>
  <si>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</si>
  <si>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</si>
  <si>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</si>
  <si>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</si>
  <si>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</si>
  <si>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</si>
  <si>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</si>
  <si>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</si>
  <si>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</si>
  <si>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</si>
  <si>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</si>
  <si>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</si>
  <si>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</si>
  <si>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</si>
  <si>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</si>
  <si>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</si>
  <si>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</si>
  <si>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</si>
  <si>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</si>
  <si>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</si>
  <si>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</si>
  <si>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</si>
  <si>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</si>
  <si>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</si>
  <si>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</si>
  <si>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</si>
  <si>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</si>
  <si>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</si>
  <si>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</si>
  <si>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</si>
  <si>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</si>
  <si>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</si>
  <si>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</si>
  <si>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</si>
  <si>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</si>
  <si>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</si>
  <si>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</si>
  <si>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</si>
  <si>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</si>
  <si>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</si>
  <si>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</si>
  <si>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</si>
  <si>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</si>
  <si>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</si>
  <si>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</si>
  <si>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</si>
  <si>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</si>
  <si>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</si>
  <si>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</si>
  <si>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</si>
  <si>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</si>
  <si>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</si>
  <si>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</si>
  <si>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</si>
  <si>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</si>
  <si>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</si>
  <si>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</si>
  <si>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</si>
  <si>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</si>
  <si>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</si>
  <si>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</si>
  <si>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</si>
  <si>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</si>
  <si>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</si>
  <si>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</si>
  <si>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</si>
  <si>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</si>
  <si>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</si>
  <si>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</si>
  <si>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</si>
  <si>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</si>
  <si>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</si>
  <si>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</si>
  <si>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</si>
  <si>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</si>
  <si>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</si>
  <si>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</si>
  <si>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</si>
  <si>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</si>
  <si>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</si>
  <si>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</si>
  <si>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</si>
  <si>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</si>
  <si>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</si>
  <si>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</si>
  <si>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</si>
  <si>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</si>
  <si>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</si>
  <si>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</si>
  <si>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</si>
  <si>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</si>
  <si>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</si>
  <si>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</si>
  <si>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</si>
  <si>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</si>
  <si>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</si>
  <si>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</si>
  <si>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</si>
  <si>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</si>
  <si>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</si>
  <si>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</si>
  <si>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</si>
  <si>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</si>
  <si>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</si>
  <si>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</si>
  <si>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</si>
  <si>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</si>
  <si>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</si>
  <si>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</si>
  <si>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</si>
  <si>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</si>
  <si>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</si>
  <si>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</si>
  <si>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</si>
  <si>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</si>
  <si>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</si>
  <si>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</si>
  <si>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</si>
  <si>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</si>
  <si>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</si>
  <si>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</si>
  <si>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</si>
  <si>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</si>
  <si>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</si>
  <si>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</si>
  <si>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</si>
  <si>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</si>
  <si>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</si>
  <si>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</si>
  <si>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</si>
  <si>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</si>
  <si>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</si>
  <si>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</si>
  <si>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</si>
  <si>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</si>
  <si>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</si>
  <si>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</si>
  <si>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</si>
  <si>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</si>
  <si>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</si>
  <si>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</si>
  <si>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</si>
  <si>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</si>
  <si>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</si>
  <si>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</si>
  <si>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</si>
  <si>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</si>
  <si>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</si>
  <si>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</si>
  <si>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</si>
  <si>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</si>
  <si>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</si>
  <si>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</si>
  <si>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</si>
  <si>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</si>
  <si>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</si>
  <si>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</si>
  <si>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</si>
  <si>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</si>
  <si>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</si>
  <si>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</si>
  <si>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</si>
  <si>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</si>
  <si>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</si>
  <si>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</si>
  <si>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</si>
  <si>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</si>
  <si>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</si>
  <si>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</si>
  <si>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</si>
  <si>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</si>
  <si>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</si>
  <si>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</si>
  <si>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</si>
  <si>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</si>
  <si>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</si>
  <si>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</si>
  <si>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</si>
  <si>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</si>
  <si>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</si>
  <si>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</si>
  <si>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</si>
  <si>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</si>
  <si>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</si>
  <si>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</si>
  <si>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</si>
  <si>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</si>
  <si>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</si>
  <si>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</si>
  <si>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</si>
  <si>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</si>
  <si>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</si>
  <si>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</si>
  <si>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</si>
  <si>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</si>
  <si>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</si>
  <si>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</si>
  <si>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</si>
  <si>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</si>
  <si>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</si>
  <si>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</si>
  <si>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</si>
  <si>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</si>
  <si>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</si>
  <si>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</si>
  <si>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</si>
  <si>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</si>
  <si>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</si>
  <si>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</si>
  <si>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</si>
  <si>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</si>
  <si>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</si>
  <si>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</si>
  <si>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</si>
  <si>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</si>
  <si>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</si>
  <si>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</si>
  <si>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</si>
  <si>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</si>
  <si>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</si>
  <si>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</si>
  <si>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</si>
  <si>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</si>
  <si>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</si>
  <si>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</si>
  <si>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</si>
  <si>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</si>
  <si>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</si>
  <si>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</si>
  <si>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</si>
  <si>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</si>
  <si>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</si>
  <si>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</si>
  <si>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</si>
  <si>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</si>
  <si>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</si>
  <si>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</si>
  <si>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</si>
  <si>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</si>
  <si>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</si>
  <si>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</si>
  <si>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</si>
  <si>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</si>
  <si>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</si>
  <si>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</si>
  <si>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</si>
  <si>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</si>
  <si>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</si>
  <si>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</si>
  <si>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</si>
  <si>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</si>
  <si>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</si>
  <si>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</si>
  <si>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</si>
  <si>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</si>
  <si>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</si>
  <si>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</si>
  <si>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</si>
  <si>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</si>
  <si>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</si>
  <si>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</si>
  <si>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</si>
  <si>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</si>
  <si>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</si>
  <si>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</si>
  <si>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</si>
  <si>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</si>
  <si>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</si>
  <si>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</si>
  <si>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</si>
  <si>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</si>
  <si>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</si>
  <si>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</si>
  <si>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</si>
  <si>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</si>
  <si>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</si>
  <si>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</si>
  <si>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</si>
  <si>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</si>
  <si>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</si>
  <si>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</si>
  <si>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</si>
  <si>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</si>
  <si>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</si>
  <si>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</si>
  <si>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</si>
  <si>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</si>
  <si>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</si>
  <si>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</si>
  <si>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</si>
  <si>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</si>
  <si>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</si>
  <si>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</si>
  <si>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</si>
  <si>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</si>
  <si>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</si>
  <si>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</si>
  <si>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</si>
  <si>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</si>
  <si>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</si>
  <si>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</si>
  <si>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</si>
  <si>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</si>
  <si>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</si>
  <si>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</si>
  <si>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</si>
  <si>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</si>
  <si>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</si>
  <si>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</si>
  <si>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</si>
  <si>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</si>
  <si>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</si>
  <si>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</si>
  <si>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</si>
  <si>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</si>
  <si>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</si>
  <si>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</si>
  <si>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</si>
  <si>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</si>
  <si>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</si>
  <si>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</si>
  <si>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</si>
  <si>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</si>
  <si>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</si>
  <si>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</si>
  <si>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</si>
  <si>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</si>
  <si>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</si>
  <si>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</si>
  <si>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</si>
  <si>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</si>
  <si>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</si>
  <si>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</si>
  <si>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</si>
  <si>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</si>
  <si>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</si>
  <si>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</si>
  <si>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</si>
  <si>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</si>
  <si>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</si>
  <si>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</si>
  <si>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</si>
  <si>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</si>
  <si>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</si>
  <si>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</si>
  <si>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</si>
  <si>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</si>
  <si>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</si>
  <si>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</si>
  <si>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</si>
  <si>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</si>
  <si>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</si>
  <si>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</si>
  <si>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</si>
  <si>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</si>
  <si>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</si>
  <si>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</si>
  <si>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</si>
  <si>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</si>
  <si>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</si>
  <si>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</si>
  <si>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</si>
  <si>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</si>
  <si>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</si>
  <si>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</si>
  <si>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</si>
  <si>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</si>
  <si>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</si>
  <si>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</si>
  <si>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</si>
  <si>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</si>
  <si>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</si>
  <si>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</si>
  <si>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</si>
  <si>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</si>
  <si>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</si>
  <si>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</si>
  <si>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</si>
  <si>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</si>
  <si>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</si>
  <si>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</si>
  <si>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</si>
  <si>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</si>
  <si>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</si>
  <si>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</si>
  <si>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</si>
  <si>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</si>
  <si>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</si>
  <si>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</si>
  <si>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</si>
  <si>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</si>
  <si>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</si>
  <si>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</si>
  <si>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</si>
  <si>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</si>
  <si>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</si>
  <si>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</si>
  <si>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</si>
  <si>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</si>
  <si>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</si>
  <si>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</si>
  <si>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</si>
  <si>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</si>
  <si>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</si>
  <si>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</si>
  <si>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</si>
  <si>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</si>
  <si>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</si>
  <si>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</si>
  <si>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</si>
  <si>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</si>
  <si>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</si>
  <si>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</si>
  <si>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</si>
  <si>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</si>
  <si>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</si>
  <si>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</si>
  <si>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</si>
  <si>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</si>
  <si>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</si>
  <si>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</si>
  <si>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</si>
  <si>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</si>
  <si>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</si>
  <si>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</si>
  <si>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</si>
  <si>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</si>
  <si>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</si>
  <si>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</si>
  <si>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</si>
  <si>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</si>
  <si>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</si>
  <si>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</si>
  <si>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</si>
  <si>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</si>
  <si>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</si>
  <si>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</si>
  <si>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</si>
  <si>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</si>
  <si>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</si>
  <si>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</si>
  <si>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</si>
  <si>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</si>
  <si>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</si>
  <si>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</si>
  <si>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</si>
  <si>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</si>
  <si>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</si>
  <si>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</si>
  <si>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</si>
  <si>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</si>
  <si>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</si>
  <si>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</si>
  <si>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</si>
  <si>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</si>
  <si>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</si>
  <si>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</si>
  <si>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</si>
  <si>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</si>
  <si>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</si>
  <si>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</si>
  <si>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</si>
  <si>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</si>
  <si>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</si>
  <si>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</si>
  <si>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</si>
  <si>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</si>
  <si>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</si>
  <si>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</si>
  <si>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</si>
  <si>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</si>
  <si>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</si>
  <si>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</si>
  <si>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</si>
  <si>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</si>
  <si>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</si>
  <si>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</si>
  <si>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</si>
  <si>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</si>
  <si>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</si>
  <si>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</si>
  <si>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</si>
  <si>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</si>
  <si>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</si>
  <si>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</si>
  <si>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</si>
  <si>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</si>
  <si>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</si>
  <si>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</si>
  <si>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</si>
  <si>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</si>
  <si>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</si>
  <si>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</si>
  <si>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</si>
  <si>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</si>
  <si>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</si>
  <si>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</si>
  <si>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</si>
  <si>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</si>
  <si>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</si>
  <si>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</si>
  <si>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</si>
  <si>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</si>
  <si>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</si>
  <si>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</si>
  <si>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</si>
  <si>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</si>
  <si>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</si>
  <si>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</si>
  <si>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</si>
  <si>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</si>
  <si>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</si>
  <si>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</si>
  <si>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</si>
  <si>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</si>
  <si>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</si>
  <si>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</si>
  <si>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</si>
  <si>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</si>
  <si>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</si>
  <si>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</si>
  <si>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</si>
  <si>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</si>
  <si>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</si>
  <si>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</si>
  <si>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</si>
  <si>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</si>
  <si>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Uriangato, Gto.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</si>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</sst>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b/>
      <sz val="7"/>
      <color rgb="FFFFFFFF"/>
      <name val="Arial"/>
      <family val="2"/>
    </font>
    <font>
      <b/>
      <sz val="7.5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3" fontId="5" fillId="0" borderId="0" xfId="10" applyNumberFormat="1" applyFont="1"/>
    <xf numFmtId="43" fontId="5" fillId="0" borderId="0" xfId="18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7" fillId="5" borderId="0" xfId="8" applyFont="1" applyFill="1" applyAlignment="1">
      <alignment wrapText="1"/>
    </xf>
    <xf numFmtId="0" fontId="18" fillId="5" borderId="0" xfId="8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9" sqref="D19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3" t="s">
        <v>602</v>
      </c>
      <c r="B1" s="164"/>
      <c r="C1" s="104" t="s">
        <v>495</v>
      </c>
      <c r="D1" s="105">
        <v>2025</v>
      </c>
    </row>
    <row r="2" spans="1:4" ht="16.350000000000001" customHeight="1" x14ac:dyDescent="0.2">
      <c r="A2" s="165" t="s">
        <v>494</v>
      </c>
      <c r="B2" s="166"/>
      <c r="C2" s="10" t="s">
        <v>496</v>
      </c>
      <c r="D2" s="106" t="s">
        <v>501</v>
      </c>
    </row>
    <row r="3" spans="1:4" ht="16.350000000000001" customHeight="1" x14ac:dyDescent="0.2">
      <c r="A3" s="167" t="s">
        <v>603</v>
      </c>
      <c r="B3" s="168"/>
      <c r="C3" s="10" t="s">
        <v>497</v>
      </c>
      <c r="D3" s="107">
        <v>2</v>
      </c>
    </row>
    <row r="4" spans="1:4" ht="16.350000000000001" customHeight="1" x14ac:dyDescent="0.2">
      <c r="A4" s="169" t="s">
        <v>516</v>
      </c>
      <c r="B4" s="170"/>
      <c r="C4" s="170"/>
      <c r="D4" s="17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opLeftCell="A182" zoomScaleNormal="100" workbookViewId="0">
      <selection activeCell="C218" sqref="C21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3" width="15.5703125" style="14" customWidth="1"/>
    <col min="4" max="4" width="12.7109375" style="14" customWidth="1"/>
    <col min="5" max="5" width="11.5703125" style="14" customWidth="1"/>
    <col min="6" max="16384" width="9.140625" style="14"/>
  </cols>
  <sheetData>
    <row r="1" spans="1:5" s="19" customFormat="1" ht="18.95" customHeight="1" x14ac:dyDescent="0.25">
      <c r="A1" s="166" t="s">
        <v>602</v>
      </c>
      <c r="B1" s="166"/>
      <c r="C1" s="166"/>
      <c r="D1" s="10" t="s">
        <v>498</v>
      </c>
      <c r="E1" s="18">
        <v>2025</v>
      </c>
    </row>
    <row r="2" spans="1:5" s="11" customFormat="1" ht="18.95" customHeight="1" x14ac:dyDescent="0.25">
      <c r="A2" s="166" t="s">
        <v>503</v>
      </c>
      <c r="B2" s="166"/>
      <c r="C2" s="166"/>
      <c r="D2" s="10" t="s">
        <v>499</v>
      </c>
      <c r="E2" s="18" t="s">
        <v>501</v>
      </c>
    </row>
    <row r="3" spans="1:5" s="11" customFormat="1" ht="18.95" customHeight="1" x14ac:dyDescent="0.25">
      <c r="A3" s="166" t="s">
        <v>603</v>
      </c>
      <c r="B3" s="166"/>
      <c r="C3" s="166"/>
      <c r="D3" s="10" t="s">
        <v>500</v>
      </c>
      <c r="E3" s="18">
        <v>2</v>
      </c>
    </row>
    <row r="4" spans="1:5" s="11" customFormat="1" ht="18.95" customHeight="1" x14ac:dyDescent="0.25">
      <c r="A4" s="166" t="s">
        <v>516</v>
      </c>
      <c r="B4" s="166"/>
      <c r="C4" s="16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32899525.460000001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32791921.859999999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32791921.859999999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32791921.859999999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107603.6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107603.6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107603.6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23884970.93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23884970.93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8330242.4699999997</v>
      </c>
      <c r="D96" s="112">
        <f t="shared" ref="D96:D159" si="0">C96/$C$94</f>
        <v>0.34876502443371404</v>
      </c>
      <c r="E96" s="41"/>
    </row>
    <row r="97" spans="1:5" x14ac:dyDescent="0.2">
      <c r="A97" s="43">
        <v>5111</v>
      </c>
      <c r="B97" s="41" t="s">
        <v>280</v>
      </c>
      <c r="C97" s="141">
        <v>5830018.0800000001</v>
      </c>
      <c r="D97" s="44">
        <f t="shared" si="0"/>
        <v>0.2440873006329424</v>
      </c>
      <c r="E97" s="41"/>
    </row>
    <row r="98" spans="1:5" x14ac:dyDescent="0.2">
      <c r="A98" s="43">
        <v>5112</v>
      </c>
      <c r="B98" s="41" t="s">
        <v>281</v>
      </c>
      <c r="C98" s="141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41">
        <v>262987.21999999997</v>
      </c>
      <c r="D99" s="44">
        <f t="shared" si="0"/>
        <v>1.1010573166311991E-2</v>
      </c>
      <c r="E99" s="41"/>
    </row>
    <row r="100" spans="1:5" x14ac:dyDescent="0.2">
      <c r="A100" s="43">
        <v>5114</v>
      </c>
      <c r="B100" s="41" t="s">
        <v>283</v>
      </c>
      <c r="C100" s="141">
        <v>1565326.04</v>
      </c>
      <c r="D100" s="44">
        <f t="shared" si="0"/>
        <v>6.5536024497895418E-2</v>
      </c>
      <c r="E100" s="41"/>
    </row>
    <row r="101" spans="1:5" x14ac:dyDescent="0.2">
      <c r="A101" s="43">
        <v>5115</v>
      </c>
      <c r="B101" s="41" t="s">
        <v>284</v>
      </c>
      <c r="C101" s="141">
        <v>671911.13</v>
      </c>
      <c r="D101" s="44">
        <f t="shared" si="0"/>
        <v>2.8131126136564238E-2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4151306.6799999997</v>
      </c>
      <c r="D103" s="112">
        <f t="shared" si="0"/>
        <v>0.17380413366071448</v>
      </c>
      <c r="E103" s="41"/>
    </row>
    <row r="104" spans="1:5" x14ac:dyDescent="0.2">
      <c r="A104" s="43">
        <v>5121</v>
      </c>
      <c r="B104" s="41" t="s">
        <v>287</v>
      </c>
      <c r="C104" s="141">
        <v>200391.85</v>
      </c>
      <c r="D104" s="44">
        <f t="shared" si="0"/>
        <v>8.3898720491346231E-3</v>
      </c>
      <c r="E104" s="41"/>
    </row>
    <row r="105" spans="1:5" x14ac:dyDescent="0.2">
      <c r="A105" s="43">
        <v>5122</v>
      </c>
      <c r="B105" s="41" t="s">
        <v>288</v>
      </c>
      <c r="C105" s="141">
        <v>9372.89</v>
      </c>
      <c r="D105" s="44">
        <f t="shared" si="0"/>
        <v>3.9241789439347665E-4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2422695.85</v>
      </c>
      <c r="D107" s="44">
        <f t="shared" si="0"/>
        <v>0.1014318107022289</v>
      </c>
      <c r="E107" s="41"/>
    </row>
    <row r="108" spans="1:5" x14ac:dyDescent="0.2">
      <c r="A108" s="43">
        <v>5125</v>
      </c>
      <c r="B108" s="41" t="s">
        <v>291</v>
      </c>
      <c r="C108" s="141">
        <v>270260.83</v>
      </c>
      <c r="D108" s="44">
        <f t="shared" si="0"/>
        <v>1.1315099808664495E-2</v>
      </c>
      <c r="E108" s="41"/>
    </row>
    <row r="109" spans="1:5" x14ac:dyDescent="0.2">
      <c r="A109" s="43">
        <v>5126</v>
      </c>
      <c r="B109" s="41" t="s">
        <v>292</v>
      </c>
      <c r="C109" s="141">
        <v>675627.31</v>
      </c>
      <c r="D109" s="44">
        <f t="shared" si="0"/>
        <v>2.828671267719228E-2</v>
      </c>
      <c r="E109" s="41"/>
    </row>
    <row r="110" spans="1:5" x14ac:dyDescent="0.2">
      <c r="A110" s="43">
        <v>5127</v>
      </c>
      <c r="B110" s="41" t="s">
        <v>293</v>
      </c>
      <c r="C110" s="141">
        <v>23156.07</v>
      </c>
      <c r="D110" s="44">
        <f t="shared" si="0"/>
        <v>9.6948286300468196E-4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549801.88</v>
      </c>
      <c r="D112" s="44">
        <f t="shared" si="0"/>
        <v>2.301873766609604E-2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11403421.780000001</v>
      </c>
      <c r="D113" s="112">
        <f t="shared" si="0"/>
        <v>0.4774308419055715</v>
      </c>
      <c r="E113" s="41"/>
    </row>
    <row r="114" spans="1:5" x14ac:dyDescent="0.2">
      <c r="A114" s="43">
        <v>5131</v>
      </c>
      <c r="B114" s="41" t="s">
        <v>297</v>
      </c>
      <c r="C114" s="141">
        <v>8357079.6100000003</v>
      </c>
      <c r="D114" s="44">
        <f t="shared" si="0"/>
        <v>0.34988862387533165</v>
      </c>
      <c r="E114" s="41"/>
    </row>
    <row r="115" spans="1:5" x14ac:dyDescent="0.2">
      <c r="A115" s="43">
        <v>5132</v>
      </c>
      <c r="B115" s="41" t="s">
        <v>298</v>
      </c>
      <c r="C115" s="141">
        <v>6119.31</v>
      </c>
      <c r="D115" s="44">
        <f t="shared" si="0"/>
        <v>2.561991813987944E-4</v>
      </c>
      <c r="E115" s="41"/>
    </row>
    <row r="116" spans="1:5" x14ac:dyDescent="0.2">
      <c r="A116" s="43">
        <v>5133</v>
      </c>
      <c r="B116" s="41" t="s">
        <v>299</v>
      </c>
      <c r="C116" s="141">
        <v>180186.08</v>
      </c>
      <c r="D116" s="44">
        <f t="shared" si="0"/>
        <v>7.5439103747738994E-3</v>
      </c>
      <c r="E116" s="41"/>
    </row>
    <row r="117" spans="1:5" x14ac:dyDescent="0.2">
      <c r="A117" s="43">
        <v>5134</v>
      </c>
      <c r="B117" s="41" t="s">
        <v>300</v>
      </c>
      <c r="C117" s="141">
        <v>158136.4</v>
      </c>
      <c r="D117" s="44">
        <f t="shared" si="0"/>
        <v>6.6207491088623232E-3</v>
      </c>
      <c r="E117" s="41"/>
    </row>
    <row r="118" spans="1:5" x14ac:dyDescent="0.2">
      <c r="A118" s="43">
        <v>5135</v>
      </c>
      <c r="B118" s="41" t="s">
        <v>301</v>
      </c>
      <c r="C118" s="141">
        <v>1745656.73</v>
      </c>
      <c r="D118" s="44">
        <f t="shared" si="0"/>
        <v>7.3085989307502999E-2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7214.65</v>
      </c>
      <c r="D120" s="44">
        <f t="shared" si="0"/>
        <v>3.020581444768792E-4</v>
      </c>
      <c r="E120" s="41"/>
    </row>
    <row r="121" spans="1:5" x14ac:dyDescent="0.2">
      <c r="A121" s="43">
        <v>5138</v>
      </c>
      <c r="B121" s="41" t="s">
        <v>304</v>
      </c>
      <c r="C121" s="141">
        <v>22450</v>
      </c>
      <c r="D121" s="44">
        <f t="shared" si="0"/>
        <v>9.3992159612814731E-4</v>
      </c>
      <c r="E121" s="41"/>
    </row>
    <row r="122" spans="1:5" x14ac:dyDescent="0.2">
      <c r="A122" s="43">
        <v>5139</v>
      </c>
      <c r="B122" s="41" t="s">
        <v>305</v>
      </c>
      <c r="C122" s="141">
        <v>926579</v>
      </c>
      <c r="D122" s="44">
        <f t="shared" si="0"/>
        <v>3.8793390317096776E-2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35433070866141736" bottom="0.74803149606299213" header="0.31496062992125984" footer="0.31496062992125984"/>
  <pageSetup scale="63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3"/>
  <sheetViews>
    <sheetView topLeftCell="A153" zoomScale="90" zoomScaleNormal="90" workbookViewId="0">
      <selection activeCell="F32" sqref="F32"/>
    </sheetView>
  </sheetViews>
  <sheetFormatPr baseColWidth="10" defaultColWidth="9.140625" defaultRowHeight="11.25" x14ac:dyDescent="0.2"/>
  <cols>
    <col min="1" max="1" width="10" style="14" customWidth="1"/>
    <col min="2" max="2" width="65.42578125" style="14" customWidth="1"/>
    <col min="3" max="3" width="13.85546875" style="14" customWidth="1"/>
    <col min="4" max="4" width="13.7109375" style="14" customWidth="1"/>
    <col min="5" max="5" width="26.42578125" style="14" customWidth="1"/>
    <col min="6" max="6" width="26.5703125" style="14" customWidth="1"/>
    <col min="7" max="7" width="17.85546875" style="14" customWidth="1"/>
    <col min="8" max="8" width="18" style="14" customWidth="1"/>
    <col min="9" max="9" width="14.5703125" style="14" customWidth="1"/>
    <col min="10" max="10" width="16" style="14" customWidth="1"/>
    <col min="11" max="16384" width="9.140625" style="14"/>
  </cols>
  <sheetData>
    <row r="1" spans="1:8" s="11" customFormat="1" ht="18.95" customHeight="1" x14ac:dyDescent="0.25">
      <c r="A1" s="172" t="s">
        <v>602</v>
      </c>
      <c r="B1" s="173"/>
      <c r="C1" s="173"/>
      <c r="D1" s="173"/>
      <c r="E1" s="173"/>
      <c r="F1" s="173"/>
      <c r="G1" s="10" t="s">
        <v>498</v>
      </c>
      <c r="H1" s="18">
        <v>2025</v>
      </c>
    </row>
    <row r="2" spans="1:8" s="11" customFormat="1" ht="18.95" customHeight="1" x14ac:dyDescent="0.25">
      <c r="A2" s="172" t="s">
        <v>502</v>
      </c>
      <c r="B2" s="173"/>
      <c r="C2" s="173"/>
      <c r="D2" s="173"/>
      <c r="E2" s="173"/>
      <c r="F2" s="173"/>
      <c r="G2" s="10" t="s">
        <v>499</v>
      </c>
      <c r="H2" s="18" t="s">
        <v>501</v>
      </c>
    </row>
    <row r="3" spans="1:8" s="11" customFormat="1" ht="18.95" customHeight="1" x14ac:dyDescent="0.25">
      <c r="A3" s="172" t="s">
        <v>603</v>
      </c>
      <c r="B3" s="173"/>
      <c r="C3" s="173"/>
      <c r="D3" s="173"/>
      <c r="E3" s="173"/>
      <c r="F3" s="173"/>
      <c r="G3" s="10" t="s">
        <v>500</v>
      </c>
      <c r="H3" s="18">
        <v>2</v>
      </c>
    </row>
    <row r="4" spans="1:8" s="11" customFormat="1" ht="18.95" customHeight="1" x14ac:dyDescent="0.25">
      <c r="A4" s="172" t="s">
        <v>516</v>
      </c>
      <c r="B4" s="173"/>
      <c r="C4" s="173"/>
      <c r="D4" s="173"/>
      <c r="E4" s="173"/>
      <c r="F4" s="173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99" t="s">
        <v>115</v>
      </c>
    </row>
    <row r="15" spans="1:8" x14ac:dyDescent="0.2">
      <c r="A15" s="16">
        <v>1122</v>
      </c>
      <c r="B15" s="14" t="s">
        <v>121</v>
      </c>
      <c r="C15" s="143">
        <v>11773565.449999999</v>
      </c>
      <c r="D15" s="143">
        <v>11731971.710000001</v>
      </c>
      <c r="E15" s="143">
        <v>11731972.41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105504</v>
      </c>
      <c r="D16" s="143">
        <v>0</v>
      </c>
      <c r="E16" s="143">
        <v>84993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26914.39</v>
      </c>
      <c r="D20" s="143">
        <v>26914.39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37000</v>
      </c>
      <c r="D21" s="143">
        <v>37000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11819482.800000001</v>
      </c>
      <c r="D23" s="143">
        <v>11819482.800000001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ht="18.75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98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1267211.6499999999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3">
        <v>1267211.6499999999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21393894.300000001</v>
      </c>
      <c r="D56" s="143">
        <f>SUM(D57:D63)</f>
        <v>0</v>
      </c>
      <c r="E56" s="143">
        <f>SUM(E57:E63)</f>
        <v>720749.17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1607200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1476663.27</v>
      </c>
      <c r="D59" s="143">
        <v>0</v>
      </c>
      <c r="E59" s="143">
        <v>720749.17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16218256.49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696442.04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1395332.5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31121089.34</v>
      </c>
      <c r="D64" s="143">
        <f t="shared" ref="D64:E64" si="0">SUM(D65:D72)</f>
        <v>0</v>
      </c>
      <c r="E64" s="143">
        <f t="shared" si="0"/>
        <v>16731075.41</v>
      </c>
    </row>
    <row r="65" spans="1:9" x14ac:dyDescent="0.2">
      <c r="A65" s="16">
        <v>1241</v>
      </c>
      <c r="B65" s="14" t="s">
        <v>158</v>
      </c>
      <c r="C65" s="143">
        <v>4548843.43</v>
      </c>
      <c r="D65" s="143">
        <v>0</v>
      </c>
      <c r="E65" s="143">
        <v>2469748.0299999998</v>
      </c>
    </row>
    <row r="66" spans="1:9" x14ac:dyDescent="0.2">
      <c r="A66" s="16">
        <v>1242</v>
      </c>
      <c r="B66" s="14" t="s">
        <v>159</v>
      </c>
      <c r="C66" s="143">
        <v>58554.73</v>
      </c>
      <c r="D66" s="143">
        <v>0</v>
      </c>
      <c r="E66" s="143">
        <v>56940.43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7912652.5</v>
      </c>
      <c r="D68" s="143">
        <v>0</v>
      </c>
      <c r="E68" s="143">
        <v>6935925.3200000003</v>
      </c>
    </row>
    <row r="69" spans="1:9" x14ac:dyDescent="0.2">
      <c r="A69" s="16">
        <v>1245</v>
      </c>
      <c r="B69" s="14" t="s">
        <v>162</v>
      </c>
      <c r="C69" s="143">
        <v>19950</v>
      </c>
      <c r="D69" s="143">
        <v>0</v>
      </c>
      <c r="E69" s="143">
        <v>17123.75</v>
      </c>
    </row>
    <row r="70" spans="1:9" x14ac:dyDescent="0.2">
      <c r="A70" s="16">
        <v>1246</v>
      </c>
      <c r="B70" s="14" t="s">
        <v>163</v>
      </c>
      <c r="C70" s="143">
        <v>18581088.68</v>
      </c>
      <c r="D70" s="143">
        <v>0</v>
      </c>
      <c r="E70" s="143">
        <v>7251337.8799999999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664771</v>
      </c>
      <c r="D76" s="143">
        <f>SUM(D77:D81)</f>
        <v>0</v>
      </c>
      <c r="E76" s="143">
        <f>SUM(E77:E81)</f>
        <v>240164.95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550001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114770</v>
      </c>
      <c r="D80" s="143">
        <v>0</v>
      </c>
      <c r="E80" s="143">
        <v>240164.95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2018153.51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2018153.51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47935.87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47935.87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3">
        <f>SUM(C111:C119)</f>
        <v>9941462.8900000006</v>
      </c>
      <c r="D110" s="143">
        <f>SUM(D111:D119)</f>
        <v>9941462.8900000006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417855.69</v>
      </c>
      <c r="D111" s="143">
        <f>C111</f>
        <v>417855.69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57159.32</v>
      </c>
      <c r="D112" s="143">
        <f t="shared" ref="D112:D119" si="1">C112</f>
        <v>57159.32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5185368.29</v>
      </c>
      <c r="D117" s="143">
        <f t="shared" si="1"/>
        <v>5185368.29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4281079.59</v>
      </c>
      <c r="D119" s="143">
        <f t="shared" si="1"/>
        <v>4281079.59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3">
        <v>0</v>
      </c>
    </row>
    <row r="146" spans="1:5" x14ac:dyDescent="0.2">
      <c r="A146" s="16">
        <v>2152</v>
      </c>
      <c r="B146" s="14" t="s">
        <v>569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5">
        <v>0</v>
      </c>
      <c r="D160" s="117"/>
    </row>
    <row r="161" spans="1:5" x14ac:dyDescent="0.2">
      <c r="A161" s="116">
        <v>2262</v>
      </c>
      <c r="B161" s="117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582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" right="0" top="0.15748031496062992" bottom="0.35433070866141736" header="0.31496062992125984" footer="0.31496062992125984"/>
  <pageSetup scale="60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0"/>
  <sheetViews>
    <sheetView workbookViewId="0">
      <selection activeCell="D40" sqref="D4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4" t="s">
        <v>602</v>
      </c>
      <c r="B1" s="174"/>
      <c r="C1" s="174"/>
      <c r="D1" s="20" t="s">
        <v>498</v>
      </c>
      <c r="E1" s="21">
        <v>2025</v>
      </c>
    </row>
    <row r="2" spans="1:5" ht="18.95" customHeight="1" x14ac:dyDescent="0.2">
      <c r="A2" s="174" t="s">
        <v>504</v>
      </c>
      <c r="B2" s="174"/>
      <c r="C2" s="174"/>
      <c r="D2" s="20" t="s">
        <v>499</v>
      </c>
      <c r="E2" s="21" t="s">
        <v>501</v>
      </c>
    </row>
    <row r="3" spans="1:5" ht="18.95" customHeight="1" x14ac:dyDescent="0.2">
      <c r="A3" s="174" t="s">
        <v>603</v>
      </c>
      <c r="B3" s="174"/>
      <c r="C3" s="174"/>
      <c r="D3" s="20" t="s">
        <v>500</v>
      </c>
      <c r="E3" s="21">
        <v>2</v>
      </c>
    </row>
    <row r="4" spans="1:5" ht="18.95" customHeight="1" x14ac:dyDescent="0.2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6486187.7999999998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9014554.5299999993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49038791.810000002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51181102362204722" right="0.51181102362204722" top="0.74803149606299213" bottom="0.74803149606299213" header="0.31496062992125984" footer="0.31496062992125984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6"/>
  <sheetViews>
    <sheetView topLeftCell="A100" zoomScaleNormal="100" workbookViewId="0">
      <selection activeCell="A100" sqref="A100:E14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12.7109375" style="22" customWidth="1"/>
    <col min="6" max="16384" width="9.140625" style="22"/>
  </cols>
  <sheetData>
    <row r="1" spans="1:5" s="28" customFormat="1" ht="15" customHeight="1" x14ac:dyDescent="0.25">
      <c r="A1" s="174" t="s">
        <v>602</v>
      </c>
      <c r="B1" s="174"/>
      <c r="C1" s="174"/>
      <c r="D1" s="20" t="s">
        <v>498</v>
      </c>
      <c r="E1" s="21">
        <v>2025</v>
      </c>
    </row>
    <row r="2" spans="1:5" s="28" customFormat="1" ht="15" customHeight="1" x14ac:dyDescent="0.25">
      <c r="A2" s="174" t="s">
        <v>505</v>
      </c>
      <c r="B2" s="174"/>
      <c r="C2" s="174"/>
      <c r="D2" s="20" t="s">
        <v>499</v>
      </c>
      <c r="E2" s="21" t="s">
        <v>501</v>
      </c>
    </row>
    <row r="3" spans="1:5" s="28" customFormat="1" ht="15" customHeight="1" x14ac:dyDescent="0.25">
      <c r="A3" s="174" t="s">
        <v>603</v>
      </c>
      <c r="B3" s="174"/>
      <c r="C3" s="174"/>
      <c r="D3" s="20" t="s">
        <v>500</v>
      </c>
      <c r="E3" s="21">
        <v>2</v>
      </c>
    </row>
    <row r="4" spans="1:5" s="28" customFormat="1" ht="15" customHeight="1" x14ac:dyDescent="0.25">
      <c r="A4" s="174" t="s">
        <v>516</v>
      </c>
      <c r="B4" s="174"/>
      <c r="C4" s="17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11897464.25</v>
      </c>
      <c r="D10" s="146">
        <v>3831770.84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11897464.25</v>
      </c>
      <c r="D16" s="147">
        <f>SUM(D9:D15)</f>
        <v>3831770.84</v>
      </c>
    </row>
    <row r="18" spans="1:5" x14ac:dyDescent="0.2">
      <c r="A18" s="24" t="s">
        <v>591</v>
      </c>
      <c r="B18" s="24"/>
      <c r="C18" s="24"/>
      <c r="D18" s="24"/>
    </row>
    <row r="19" spans="1:5" x14ac:dyDescent="0.2">
      <c r="A19" s="25" t="s">
        <v>86</v>
      </c>
      <c r="B19" s="25" t="s">
        <v>83</v>
      </c>
      <c r="C19" s="81">
        <v>2025</v>
      </c>
      <c r="D19" s="81">
        <v>2024</v>
      </c>
    </row>
    <row r="20" spans="1:5" x14ac:dyDescent="0.2">
      <c r="A20" s="33">
        <v>1230</v>
      </c>
      <c r="B20" s="34" t="s">
        <v>149</v>
      </c>
      <c r="C20" s="147">
        <f>SUM(C21:C27)</f>
        <v>0</v>
      </c>
      <c r="D20" s="147">
        <f>SUM(D21:D27)</f>
        <v>0</v>
      </c>
      <c r="E20" s="22" t="str">
        <f>IF(OR(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0),"","SIN INFORMACIÓN QUE REVELAR")</f>
        <v/>
      </c>
    </row>
    <row r="21" spans="1:5" x14ac:dyDescent="0.2">
      <c r="A21" s="26">
        <v>1231</v>
      </c>
      <c r="B21" s="22" t="s">
        <v>150</v>
      </c>
      <c r="C21" s="146">
        <v>0</v>
      </c>
      <c r="D21" s="146">
        <v>0</v>
      </c>
    </row>
    <row r="22" spans="1:5" x14ac:dyDescent="0.2">
      <c r="A22" s="26">
        <v>1232</v>
      </c>
      <c r="B22" s="22" t="s">
        <v>151</v>
      </c>
      <c r="C22" s="146">
        <v>0</v>
      </c>
      <c r="D22" s="146">
        <v>0</v>
      </c>
    </row>
    <row r="23" spans="1:5" x14ac:dyDescent="0.2">
      <c r="A23" s="26">
        <v>1233</v>
      </c>
      <c r="B23" s="22" t="s">
        <v>152</v>
      </c>
      <c r="C23" s="146">
        <v>0</v>
      </c>
      <c r="D23" s="146">
        <v>0</v>
      </c>
    </row>
    <row r="24" spans="1:5" x14ac:dyDescent="0.2">
      <c r="A24" s="26">
        <v>1234</v>
      </c>
      <c r="B24" s="22" t="s">
        <v>153</v>
      </c>
      <c r="C24" s="146">
        <v>0</v>
      </c>
      <c r="D24" s="146">
        <v>0</v>
      </c>
    </row>
    <row r="25" spans="1:5" x14ac:dyDescent="0.2">
      <c r="A25" s="26">
        <v>1235</v>
      </c>
      <c r="B25" s="22" t="s">
        <v>154</v>
      </c>
      <c r="C25" s="146">
        <v>0</v>
      </c>
      <c r="D25" s="146">
        <v>0</v>
      </c>
    </row>
    <row r="26" spans="1:5" x14ac:dyDescent="0.2">
      <c r="A26" s="26">
        <v>1236</v>
      </c>
      <c r="B26" s="22" t="s">
        <v>155</v>
      </c>
      <c r="C26" s="146">
        <v>0</v>
      </c>
      <c r="D26" s="146">
        <v>0</v>
      </c>
    </row>
    <row r="27" spans="1:5" x14ac:dyDescent="0.2">
      <c r="A27" s="26">
        <v>1239</v>
      </c>
      <c r="B27" s="22" t="s">
        <v>156</v>
      </c>
      <c r="C27" s="146">
        <v>0</v>
      </c>
      <c r="D27" s="146">
        <v>0</v>
      </c>
    </row>
    <row r="28" spans="1:5" x14ac:dyDescent="0.2">
      <c r="A28" s="33">
        <v>1240</v>
      </c>
      <c r="B28" s="34" t="s">
        <v>157</v>
      </c>
      <c r="C28" s="147">
        <f>SUM(C29:C36)</f>
        <v>569322.67000000004</v>
      </c>
      <c r="D28" s="147">
        <f>SUM(D29:D36)</f>
        <v>2239653.9299999997</v>
      </c>
    </row>
    <row r="29" spans="1:5" x14ac:dyDescent="0.2">
      <c r="A29" s="26">
        <v>1241</v>
      </c>
      <c r="B29" s="22" t="s">
        <v>158</v>
      </c>
      <c r="C29" s="146">
        <v>80895.240000000005</v>
      </c>
      <c r="D29" s="146">
        <v>526215.04</v>
      </c>
    </row>
    <row r="30" spans="1:5" x14ac:dyDescent="0.2">
      <c r="A30" s="26">
        <v>1242</v>
      </c>
      <c r="B30" s="22" t="s">
        <v>159</v>
      </c>
      <c r="C30" s="146">
        <v>0</v>
      </c>
      <c r="D30" s="146">
        <v>0</v>
      </c>
    </row>
    <row r="31" spans="1:5" x14ac:dyDescent="0.2">
      <c r="A31" s="26">
        <v>1243</v>
      </c>
      <c r="B31" s="22" t="s">
        <v>160</v>
      </c>
      <c r="C31" s="146">
        <v>0</v>
      </c>
      <c r="D31" s="146">
        <v>0</v>
      </c>
    </row>
    <row r="32" spans="1:5" x14ac:dyDescent="0.2">
      <c r="A32" s="26">
        <v>1244</v>
      </c>
      <c r="B32" s="22" t="s">
        <v>161</v>
      </c>
      <c r="C32" s="146">
        <v>0</v>
      </c>
      <c r="D32" s="146">
        <v>0</v>
      </c>
    </row>
    <row r="33" spans="1:5" x14ac:dyDescent="0.2">
      <c r="A33" s="26">
        <v>1245</v>
      </c>
      <c r="B33" s="22" t="s">
        <v>162</v>
      </c>
      <c r="C33" s="146">
        <v>0</v>
      </c>
      <c r="D33" s="146">
        <v>0</v>
      </c>
    </row>
    <row r="34" spans="1:5" x14ac:dyDescent="0.2">
      <c r="A34" s="26">
        <v>1246</v>
      </c>
      <c r="B34" s="22" t="s">
        <v>163</v>
      </c>
      <c r="C34" s="146">
        <v>488427.43</v>
      </c>
      <c r="D34" s="146">
        <v>1713438.89</v>
      </c>
    </row>
    <row r="35" spans="1:5" x14ac:dyDescent="0.2">
      <c r="A35" s="26">
        <v>1247</v>
      </c>
      <c r="B35" s="22" t="s">
        <v>164</v>
      </c>
      <c r="C35" s="146">
        <v>0</v>
      </c>
      <c r="D35" s="146">
        <v>0</v>
      </c>
    </row>
    <row r="36" spans="1:5" x14ac:dyDescent="0.2">
      <c r="A36" s="26">
        <v>1248</v>
      </c>
      <c r="B36" s="22" t="s">
        <v>165</v>
      </c>
      <c r="C36" s="146">
        <v>0</v>
      </c>
      <c r="D36" s="146">
        <v>0</v>
      </c>
    </row>
    <row r="37" spans="1:5" x14ac:dyDescent="0.2">
      <c r="A37" s="118">
        <v>1250</v>
      </c>
      <c r="B37" s="119" t="s">
        <v>167</v>
      </c>
      <c r="C37" s="148">
        <f>SUM(C38:C42)</f>
        <v>0</v>
      </c>
      <c r="D37" s="148">
        <f>SUM(D38:D42)</f>
        <v>0</v>
      </c>
    </row>
    <row r="38" spans="1:5" x14ac:dyDescent="0.2">
      <c r="A38" s="120">
        <v>1251</v>
      </c>
      <c r="B38" s="121" t="s">
        <v>168</v>
      </c>
      <c r="C38" s="149">
        <v>0</v>
      </c>
      <c r="D38" s="149">
        <v>0</v>
      </c>
    </row>
    <row r="39" spans="1:5" x14ac:dyDescent="0.2">
      <c r="A39" s="120">
        <v>1252</v>
      </c>
      <c r="B39" s="121" t="s">
        <v>169</v>
      </c>
      <c r="C39" s="149">
        <v>0</v>
      </c>
      <c r="D39" s="149">
        <v>0</v>
      </c>
    </row>
    <row r="40" spans="1:5" x14ac:dyDescent="0.2">
      <c r="A40" s="120">
        <v>1253</v>
      </c>
      <c r="B40" s="121" t="s">
        <v>170</v>
      </c>
      <c r="C40" s="149">
        <v>0</v>
      </c>
      <c r="D40" s="149">
        <v>0</v>
      </c>
    </row>
    <row r="41" spans="1:5" x14ac:dyDescent="0.2">
      <c r="A41" s="120">
        <v>1254</v>
      </c>
      <c r="B41" s="121" t="s">
        <v>171</v>
      </c>
      <c r="C41" s="149">
        <v>0</v>
      </c>
      <c r="D41" s="149">
        <v>0</v>
      </c>
    </row>
    <row r="42" spans="1:5" x14ac:dyDescent="0.2">
      <c r="A42" s="120">
        <v>1259</v>
      </c>
      <c r="B42" s="121" t="s">
        <v>172</v>
      </c>
      <c r="C42" s="149">
        <v>0</v>
      </c>
      <c r="D42" s="149">
        <v>0</v>
      </c>
    </row>
    <row r="43" spans="1:5" x14ac:dyDescent="0.2">
      <c r="B43" s="82" t="s">
        <v>520</v>
      </c>
      <c r="C43" s="147">
        <f>C20+C28+C37</f>
        <v>569322.67000000004</v>
      </c>
      <c r="D43" s="147">
        <f>D20+D28+D37</f>
        <v>2239653.9299999997</v>
      </c>
    </row>
    <row r="45" spans="1:5" x14ac:dyDescent="0.2">
      <c r="A45" s="24" t="s">
        <v>592</v>
      </c>
      <c r="B45" s="24"/>
      <c r="C45" s="24"/>
      <c r="D45" s="24"/>
      <c r="E45" s="136"/>
    </row>
    <row r="46" spans="1:5" x14ac:dyDescent="0.2">
      <c r="A46" s="25" t="s">
        <v>86</v>
      </c>
      <c r="B46" s="25" t="s">
        <v>83</v>
      </c>
      <c r="C46" s="81">
        <v>2025</v>
      </c>
      <c r="D46" s="81">
        <v>2024</v>
      </c>
      <c r="E46" s="137"/>
    </row>
    <row r="47" spans="1:5" x14ac:dyDescent="0.2">
      <c r="A47" s="33">
        <v>3210</v>
      </c>
      <c r="B47" s="34" t="s">
        <v>521</v>
      </c>
      <c r="C47" s="147">
        <v>9014554.5299999993</v>
      </c>
      <c r="D47" s="147">
        <v>3227268.8</v>
      </c>
      <c r="E47" s="22" t="str">
        <f>IF(OR(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0),"","SIN INFORMACIÓN QUE REVELAR")</f>
        <v/>
      </c>
    </row>
    <row r="48" spans="1:5" x14ac:dyDescent="0.2">
      <c r="A48" s="26"/>
      <c r="B48" s="82" t="s">
        <v>510</v>
      </c>
      <c r="C48" s="147">
        <f>C53+C65+C93+C96+C49</f>
        <v>35195.21</v>
      </c>
      <c r="D48" s="147">
        <f>D53+D65+D93+D96+D49</f>
        <v>3202906.17</v>
      </c>
    </row>
    <row r="49" spans="1:4" x14ac:dyDescent="0.2">
      <c r="A49" s="96">
        <v>5100</v>
      </c>
      <c r="B49" s="97" t="s">
        <v>278</v>
      </c>
      <c r="C49" s="150">
        <f>SUM(C52+C50)</f>
        <v>0</v>
      </c>
      <c r="D49" s="150">
        <f>SUM(D52+D50)</f>
        <v>0</v>
      </c>
    </row>
    <row r="50" spans="1:4" x14ac:dyDescent="0.2">
      <c r="A50" s="123">
        <v>5120</v>
      </c>
      <c r="B50" s="134" t="s">
        <v>145</v>
      </c>
      <c r="C50" s="151">
        <f>C51</f>
        <v>0</v>
      </c>
      <c r="D50" s="151">
        <f>D51</f>
        <v>0</v>
      </c>
    </row>
    <row r="51" spans="1:4" x14ac:dyDescent="0.2">
      <c r="A51" s="116">
        <v>5120</v>
      </c>
      <c r="B51" s="135" t="s">
        <v>145</v>
      </c>
      <c r="C51" s="145">
        <v>0</v>
      </c>
      <c r="D51" s="145">
        <v>0</v>
      </c>
    </row>
    <row r="52" spans="1:4" x14ac:dyDescent="0.2">
      <c r="A52" s="98">
        <v>5130</v>
      </c>
      <c r="B52" s="99" t="s">
        <v>540</v>
      </c>
      <c r="C52" s="152">
        <v>0</v>
      </c>
      <c r="D52" s="152">
        <v>0</v>
      </c>
    </row>
    <row r="53" spans="1:4" x14ac:dyDescent="0.2">
      <c r="A53" s="33">
        <v>5400</v>
      </c>
      <c r="B53" s="34" t="s">
        <v>343</v>
      </c>
      <c r="C53" s="147">
        <f>C54+C56+C58+C60+C62</f>
        <v>0</v>
      </c>
      <c r="D53" s="147">
        <f>D54+D56+D58+D60+D62</f>
        <v>0</v>
      </c>
    </row>
    <row r="54" spans="1:4" x14ac:dyDescent="0.2">
      <c r="A54" s="26">
        <v>5410</v>
      </c>
      <c r="B54" s="22" t="s">
        <v>511</v>
      </c>
      <c r="C54" s="146">
        <f>C55</f>
        <v>0</v>
      </c>
      <c r="D54" s="146">
        <f>D55</f>
        <v>0</v>
      </c>
    </row>
    <row r="55" spans="1:4" x14ac:dyDescent="0.2">
      <c r="A55" s="26">
        <v>5411</v>
      </c>
      <c r="B55" s="22" t="s">
        <v>345</v>
      </c>
      <c r="C55" s="146">
        <v>0</v>
      </c>
      <c r="D55" s="146">
        <v>0</v>
      </c>
    </row>
    <row r="56" spans="1:4" x14ac:dyDescent="0.2">
      <c r="A56" s="26">
        <v>5420</v>
      </c>
      <c r="B56" s="22" t="s">
        <v>512</v>
      </c>
      <c r="C56" s="146">
        <f>C57</f>
        <v>0</v>
      </c>
      <c r="D56" s="146">
        <f>D57</f>
        <v>0</v>
      </c>
    </row>
    <row r="57" spans="1:4" x14ac:dyDescent="0.2">
      <c r="A57" s="26">
        <v>5421</v>
      </c>
      <c r="B57" s="22" t="s">
        <v>348</v>
      </c>
      <c r="C57" s="146">
        <v>0</v>
      </c>
      <c r="D57" s="146">
        <v>0</v>
      </c>
    </row>
    <row r="58" spans="1:4" x14ac:dyDescent="0.2">
      <c r="A58" s="26">
        <v>5430</v>
      </c>
      <c r="B58" s="22" t="s">
        <v>513</v>
      </c>
      <c r="C58" s="146">
        <f>C59</f>
        <v>0</v>
      </c>
      <c r="D58" s="146">
        <f>D59</f>
        <v>0</v>
      </c>
    </row>
    <row r="59" spans="1:4" x14ac:dyDescent="0.2">
      <c r="A59" s="26">
        <v>5431</v>
      </c>
      <c r="B59" s="22" t="s">
        <v>351</v>
      </c>
      <c r="C59" s="146">
        <v>0</v>
      </c>
      <c r="D59" s="146">
        <v>0</v>
      </c>
    </row>
    <row r="60" spans="1:4" x14ac:dyDescent="0.2">
      <c r="A60" s="26">
        <v>5440</v>
      </c>
      <c r="B60" s="22" t="s">
        <v>514</v>
      </c>
      <c r="C60" s="146">
        <f>C61</f>
        <v>0</v>
      </c>
      <c r="D60" s="146">
        <f>D61</f>
        <v>0</v>
      </c>
    </row>
    <row r="61" spans="1:4" x14ac:dyDescent="0.2">
      <c r="A61" s="26">
        <v>5441</v>
      </c>
      <c r="B61" s="22" t="s">
        <v>514</v>
      </c>
      <c r="C61" s="146">
        <v>0</v>
      </c>
      <c r="D61" s="146">
        <v>0</v>
      </c>
    </row>
    <row r="62" spans="1:4" x14ac:dyDescent="0.2">
      <c r="A62" s="26">
        <v>5450</v>
      </c>
      <c r="B62" s="22" t="s">
        <v>515</v>
      </c>
      <c r="C62" s="146">
        <f>SUM(C63:C64)</f>
        <v>0</v>
      </c>
      <c r="D62" s="146">
        <f>SUM(D63:D64)</f>
        <v>0</v>
      </c>
    </row>
    <row r="63" spans="1:4" x14ac:dyDescent="0.2">
      <c r="A63" s="26">
        <v>5451</v>
      </c>
      <c r="B63" s="22" t="s">
        <v>355</v>
      </c>
      <c r="C63" s="146">
        <v>0</v>
      </c>
      <c r="D63" s="146">
        <v>0</v>
      </c>
    </row>
    <row r="64" spans="1:4" x14ac:dyDescent="0.2">
      <c r="A64" s="26">
        <v>5452</v>
      </c>
      <c r="B64" s="22" t="s">
        <v>356</v>
      </c>
      <c r="C64" s="146">
        <v>0</v>
      </c>
      <c r="D64" s="146">
        <v>0</v>
      </c>
    </row>
    <row r="65" spans="1:4" x14ac:dyDescent="0.2">
      <c r="A65" s="33">
        <v>5500</v>
      </c>
      <c r="B65" s="34" t="s">
        <v>357</v>
      </c>
      <c r="C65" s="147">
        <f>C66+C75+C78+C84</f>
        <v>0</v>
      </c>
      <c r="D65" s="147">
        <f>D66+D75+D78+D84</f>
        <v>3202906.17</v>
      </c>
    </row>
    <row r="66" spans="1:4" x14ac:dyDescent="0.2">
      <c r="A66" s="26">
        <v>5510</v>
      </c>
      <c r="B66" s="22" t="s">
        <v>358</v>
      </c>
      <c r="C66" s="146">
        <f>SUM(C67:C74)</f>
        <v>0</v>
      </c>
      <c r="D66" s="146">
        <f>SUM(D67:D74)</f>
        <v>2602111.21</v>
      </c>
    </row>
    <row r="67" spans="1:4" x14ac:dyDescent="0.2">
      <c r="A67" s="26">
        <v>5511</v>
      </c>
      <c r="B67" s="22" t="s">
        <v>359</v>
      </c>
      <c r="C67" s="146">
        <v>0</v>
      </c>
      <c r="D67" s="146">
        <v>0</v>
      </c>
    </row>
    <row r="68" spans="1:4" x14ac:dyDescent="0.2">
      <c r="A68" s="26">
        <v>5512</v>
      </c>
      <c r="B68" s="22" t="s">
        <v>360</v>
      </c>
      <c r="C68" s="146">
        <v>0</v>
      </c>
      <c r="D68" s="146">
        <v>0</v>
      </c>
    </row>
    <row r="69" spans="1:4" x14ac:dyDescent="0.2">
      <c r="A69" s="26">
        <v>5513</v>
      </c>
      <c r="B69" s="22" t="s">
        <v>361</v>
      </c>
      <c r="C69" s="146">
        <v>0</v>
      </c>
      <c r="D69" s="146">
        <v>62733.51</v>
      </c>
    </row>
    <row r="70" spans="1:4" x14ac:dyDescent="0.2">
      <c r="A70" s="26">
        <v>5514</v>
      </c>
      <c r="B70" s="22" t="s">
        <v>362</v>
      </c>
      <c r="C70" s="146">
        <v>0</v>
      </c>
      <c r="D70" s="146">
        <v>0</v>
      </c>
    </row>
    <row r="71" spans="1:4" x14ac:dyDescent="0.2">
      <c r="A71" s="26">
        <v>5515</v>
      </c>
      <c r="B71" s="22" t="s">
        <v>363</v>
      </c>
      <c r="C71" s="146">
        <v>0</v>
      </c>
      <c r="D71" s="146">
        <v>2539108.7000000002</v>
      </c>
    </row>
    <row r="72" spans="1:4" x14ac:dyDescent="0.2">
      <c r="A72" s="26">
        <v>5516</v>
      </c>
      <c r="B72" s="22" t="s">
        <v>364</v>
      </c>
      <c r="C72" s="146">
        <v>0</v>
      </c>
      <c r="D72" s="146">
        <v>0</v>
      </c>
    </row>
    <row r="73" spans="1:4" x14ac:dyDescent="0.2">
      <c r="A73" s="26">
        <v>5517</v>
      </c>
      <c r="B73" s="22" t="s">
        <v>365</v>
      </c>
      <c r="C73" s="146">
        <v>0</v>
      </c>
      <c r="D73" s="146">
        <v>269</v>
      </c>
    </row>
    <row r="74" spans="1:4" x14ac:dyDescent="0.2">
      <c r="A74" s="26">
        <v>5518</v>
      </c>
      <c r="B74" s="22" t="s">
        <v>41</v>
      </c>
      <c r="C74" s="146">
        <v>0</v>
      </c>
      <c r="D74" s="146">
        <v>0</v>
      </c>
    </row>
    <row r="75" spans="1:4" x14ac:dyDescent="0.2">
      <c r="A75" s="26">
        <v>5520</v>
      </c>
      <c r="B75" s="22" t="s">
        <v>40</v>
      </c>
      <c r="C75" s="146">
        <f>SUM(C76:C77)</f>
        <v>0</v>
      </c>
      <c r="D75" s="146">
        <f>SUM(D76:D77)</f>
        <v>0</v>
      </c>
    </row>
    <row r="76" spans="1:4" x14ac:dyDescent="0.2">
      <c r="A76" s="26">
        <v>5521</v>
      </c>
      <c r="B76" s="22" t="s">
        <v>366</v>
      </c>
      <c r="C76" s="146">
        <v>0</v>
      </c>
      <c r="D76" s="146">
        <v>0</v>
      </c>
    </row>
    <row r="77" spans="1:4" x14ac:dyDescent="0.2">
      <c r="A77" s="26">
        <v>5522</v>
      </c>
      <c r="B77" s="22" t="s">
        <v>367</v>
      </c>
      <c r="C77" s="146">
        <v>0</v>
      </c>
      <c r="D77" s="146">
        <v>0</v>
      </c>
    </row>
    <row r="78" spans="1:4" x14ac:dyDescent="0.2">
      <c r="A78" s="26">
        <v>5530</v>
      </c>
      <c r="B78" s="22" t="s">
        <v>368</v>
      </c>
      <c r="C78" s="146">
        <f>SUM(C79:C83)</f>
        <v>0</v>
      </c>
      <c r="D78" s="146">
        <f>SUM(D79:D83)</f>
        <v>600794.96</v>
      </c>
    </row>
    <row r="79" spans="1:4" x14ac:dyDescent="0.2">
      <c r="A79" s="26">
        <v>5531</v>
      </c>
      <c r="B79" s="22" t="s">
        <v>369</v>
      </c>
      <c r="C79" s="146">
        <v>0</v>
      </c>
      <c r="D79" s="146">
        <v>0</v>
      </c>
    </row>
    <row r="80" spans="1:4" x14ac:dyDescent="0.2">
      <c r="A80" s="26">
        <v>5532</v>
      </c>
      <c r="B80" s="22" t="s">
        <v>370</v>
      </c>
      <c r="C80" s="146">
        <v>0</v>
      </c>
      <c r="D80" s="146">
        <v>0</v>
      </c>
    </row>
    <row r="81" spans="1:4" x14ac:dyDescent="0.2">
      <c r="A81" s="26">
        <v>5533</v>
      </c>
      <c r="B81" s="22" t="s">
        <v>371</v>
      </c>
      <c r="C81" s="146">
        <v>0</v>
      </c>
      <c r="D81" s="146">
        <v>0</v>
      </c>
    </row>
    <row r="82" spans="1:4" x14ac:dyDescent="0.2">
      <c r="A82" s="26">
        <v>5534</v>
      </c>
      <c r="B82" s="22" t="s">
        <v>372</v>
      </c>
      <c r="C82" s="146">
        <v>0</v>
      </c>
      <c r="D82" s="146">
        <v>0</v>
      </c>
    </row>
    <row r="83" spans="1:4" x14ac:dyDescent="0.2">
      <c r="A83" s="26">
        <v>5535</v>
      </c>
      <c r="B83" s="22" t="s">
        <v>373</v>
      </c>
      <c r="C83" s="146">
        <v>0</v>
      </c>
      <c r="D83" s="146">
        <v>600794.96</v>
      </c>
    </row>
    <row r="84" spans="1:4" x14ac:dyDescent="0.2">
      <c r="A84" s="26">
        <v>5590</v>
      </c>
      <c r="B84" s="22" t="s">
        <v>374</v>
      </c>
      <c r="C84" s="146">
        <f>SUM(C85:C92)</f>
        <v>0</v>
      </c>
      <c r="D84" s="146">
        <f>SUM(D85:D92)</f>
        <v>0</v>
      </c>
    </row>
    <row r="85" spans="1:4" x14ac:dyDescent="0.2">
      <c r="A85" s="26">
        <v>5591</v>
      </c>
      <c r="B85" s="22" t="s">
        <v>375</v>
      </c>
      <c r="C85" s="146">
        <v>0</v>
      </c>
      <c r="D85" s="146">
        <v>0</v>
      </c>
    </row>
    <row r="86" spans="1:4" x14ac:dyDescent="0.2">
      <c r="A86" s="26">
        <v>5592</v>
      </c>
      <c r="B86" s="22" t="s">
        <v>376</v>
      </c>
      <c r="C86" s="146">
        <v>0</v>
      </c>
      <c r="D86" s="146">
        <v>0</v>
      </c>
    </row>
    <row r="87" spans="1:4" x14ac:dyDescent="0.2">
      <c r="A87" s="26">
        <v>5593</v>
      </c>
      <c r="B87" s="22" t="s">
        <v>377</v>
      </c>
      <c r="C87" s="146">
        <v>0</v>
      </c>
      <c r="D87" s="146">
        <v>0</v>
      </c>
    </row>
    <row r="88" spans="1:4" x14ac:dyDescent="0.2">
      <c r="A88" s="26">
        <v>5594</v>
      </c>
      <c r="B88" s="22" t="s">
        <v>378</v>
      </c>
      <c r="C88" s="146">
        <v>0</v>
      </c>
      <c r="D88" s="146">
        <v>0</v>
      </c>
    </row>
    <row r="89" spans="1:4" x14ac:dyDescent="0.2">
      <c r="A89" s="26">
        <v>5595</v>
      </c>
      <c r="B89" s="22" t="s">
        <v>379</v>
      </c>
      <c r="C89" s="146">
        <v>0</v>
      </c>
      <c r="D89" s="146">
        <v>0</v>
      </c>
    </row>
    <row r="90" spans="1:4" x14ac:dyDescent="0.2">
      <c r="A90" s="26">
        <v>5596</v>
      </c>
      <c r="B90" s="22" t="s">
        <v>274</v>
      </c>
      <c r="C90" s="146">
        <v>0</v>
      </c>
      <c r="D90" s="146">
        <v>0</v>
      </c>
    </row>
    <row r="91" spans="1:4" x14ac:dyDescent="0.2">
      <c r="A91" s="26">
        <v>5597</v>
      </c>
      <c r="B91" s="22" t="s">
        <v>380</v>
      </c>
      <c r="C91" s="146">
        <v>0</v>
      </c>
      <c r="D91" s="146">
        <v>0</v>
      </c>
    </row>
    <row r="92" spans="1:4" x14ac:dyDescent="0.2">
      <c r="A92" s="26">
        <v>5599</v>
      </c>
      <c r="B92" s="22" t="s">
        <v>381</v>
      </c>
      <c r="C92" s="146">
        <v>0</v>
      </c>
      <c r="D92" s="146">
        <v>0</v>
      </c>
    </row>
    <row r="93" spans="1:4" x14ac:dyDescent="0.2">
      <c r="A93" s="33">
        <v>5600</v>
      </c>
      <c r="B93" s="34" t="s">
        <v>39</v>
      </c>
      <c r="C93" s="147">
        <f>C94</f>
        <v>0</v>
      </c>
      <c r="D93" s="147">
        <f>D94</f>
        <v>0</v>
      </c>
    </row>
    <row r="94" spans="1:4" x14ac:dyDescent="0.2">
      <c r="A94" s="26">
        <v>5610</v>
      </c>
      <c r="B94" s="22" t="s">
        <v>382</v>
      </c>
      <c r="C94" s="146">
        <f>C95</f>
        <v>0</v>
      </c>
      <c r="D94" s="146">
        <f>D95</f>
        <v>0</v>
      </c>
    </row>
    <row r="95" spans="1:4" x14ac:dyDescent="0.2">
      <c r="A95" s="26">
        <v>5611</v>
      </c>
      <c r="B95" s="22" t="s">
        <v>383</v>
      </c>
      <c r="C95" s="146">
        <v>0</v>
      </c>
      <c r="D95" s="146">
        <v>0</v>
      </c>
    </row>
    <row r="96" spans="1:4" x14ac:dyDescent="0.2">
      <c r="A96" s="33">
        <v>2110</v>
      </c>
      <c r="B96" s="85" t="s">
        <v>522</v>
      </c>
      <c r="C96" s="147">
        <f>SUM(C97:C101)</f>
        <v>35195.21</v>
      </c>
      <c r="D96" s="147">
        <f>SUM(D97:D101)</f>
        <v>0</v>
      </c>
    </row>
    <row r="97" spans="1:4" x14ac:dyDescent="0.2">
      <c r="A97" s="26">
        <v>2111</v>
      </c>
      <c r="B97" s="22" t="s">
        <v>523</v>
      </c>
      <c r="C97" s="146">
        <v>0</v>
      </c>
      <c r="D97" s="146">
        <v>0</v>
      </c>
    </row>
    <row r="98" spans="1:4" x14ac:dyDescent="0.2">
      <c r="A98" s="26">
        <v>2112</v>
      </c>
      <c r="B98" s="22" t="s">
        <v>524</v>
      </c>
      <c r="C98" s="146">
        <v>33879.31</v>
      </c>
      <c r="D98" s="146">
        <v>0</v>
      </c>
    </row>
    <row r="99" spans="1:4" x14ac:dyDescent="0.2">
      <c r="A99" s="26">
        <v>2112</v>
      </c>
      <c r="B99" s="22" t="s">
        <v>525</v>
      </c>
      <c r="C99" s="146">
        <v>1315.9</v>
      </c>
      <c r="D99" s="146">
        <v>0</v>
      </c>
    </row>
    <row r="100" spans="1:4" x14ac:dyDescent="0.2">
      <c r="A100" s="26">
        <v>2115</v>
      </c>
      <c r="B100" s="22" t="s">
        <v>526</v>
      </c>
      <c r="C100" s="146">
        <v>0</v>
      </c>
      <c r="D100" s="146">
        <v>0</v>
      </c>
    </row>
    <row r="101" spans="1:4" x14ac:dyDescent="0.2">
      <c r="A101" s="26">
        <v>2114</v>
      </c>
      <c r="B101" s="22" t="s">
        <v>527</v>
      </c>
      <c r="C101" s="146">
        <v>0</v>
      </c>
      <c r="D101" s="146">
        <v>0</v>
      </c>
    </row>
    <row r="102" spans="1:4" x14ac:dyDescent="0.2">
      <c r="A102" s="26"/>
      <c r="B102" s="82" t="s">
        <v>528</v>
      </c>
      <c r="C102" s="147">
        <f>+C103</f>
        <v>0</v>
      </c>
      <c r="D102" s="147">
        <f>+D103</f>
        <v>0</v>
      </c>
    </row>
    <row r="103" spans="1:4" x14ac:dyDescent="0.2">
      <c r="A103" s="96">
        <v>3100</v>
      </c>
      <c r="B103" s="100" t="s">
        <v>541</v>
      </c>
      <c r="C103" s="153">
        <f>SUM(C104:C107)</f>
        <v>0</v>
      </c>
      <c r="D103" s="153">
        <f>SUM(D104:D107)</f>
        <v>0</v>
      </c>
    </row>
    <row r="104" spans="1:4" x14ac:dyDescent="0.2">
      <c r="A104" s="98"/>
      <c r="B104" s="101" t="s">
        <v>542</v>
      </c>
      <c r="C104" s="154">
        <v>0</v>
      </c>
      <c r="D104" s="154">
        <v>0</v>
      </c>
    </row>
    <row r="105" spans="1:4" x14ac:dyDescent="0.2">
      <c r="A105" s="98"/>
      <c r="B105" s="101" t="s">
        <v>543</v>
      </c>
      <c r="C105" s="154">
        <v>0</v>
      </c>
      <c r="D105" s="154">
        <v>0</v>
      </c>
    </row>
    <row r="106" spans="1:4" x14ac:dyDescent="0.2">
      <c r="A106" s="98"/>
      <c r="B106" s="101" t="s">
        <v>544</v>
      </c>
      <c r="C106" s="154">
        <v>0</v>
      </c>
      <c r="D106" s="154">
        <v>0</v>
      </c>
    </row>
    <row r="107" spans="1:4" x14ac:dyDescent="0.2">
      <c r="A107" s="98"/>
      <c r="B107" s="101" t="s">
        <v>545</v>
      </c>
      <c r="C107" s="154">
        <v>0</v>
      </c>
      <c r="D107" s="154">
        <v>0</v>
      </c>
    </row>
    <row r="108" spans="1:4" x14ac:dyDescent="0.2">
      <c r="A108" s="98"/>
      <c r="B108" s="102" t="s">
        <v>546</v>
      </c>
      <c r="C108" s="150">
        <f>+C109</f>
        <v>0</v>
      </c>
      <c r="D108" s="150">
        <f>+D109</f>
        <v>0</v>
      </c>
    </row>
    <row r="109" spans="1:4" x14ac:dyDescent="0.2">
      <c r="A109" s="96">
        <v>1270</v>
      </c>
      <c r="B109" s="97" t="s">
        <v>173</v>
      </c>
      <c r="C109" s="153">
        <f>+C110</f>
        <v>0</v>
      </c>
      <c r="D109" s="153">
        <f>+D110</f>
        <v>0</v>
      </c>
    </row>
    <row r="110" spans="1:4" x14ac:dyDescent="0.2">
      <c r="A110" s="98">
        <v>1273</v>
      </c>
      <c r="B110" s="99" t="s">
        <v>547</v>
      </c>
      <c r="C110" s="154">
        <v>0</v>
      </c>
      <c r="D110" s="154">
        <v>0</v>
      </c>
    </row>
    <row r="111" spans="1:4" x14ac:dyDescent="0.2">
      <c r="A111" s="98"/>
      <c r="B111" s="102" t="s">
        <v>548</v>
      </c>
      <c r="C111" s="150">
        <f>+C112+C134</f>
        <v>137818.76999999999</v>
      </c>
      <c r="D111" s="150">
        <f>+D112+D134</f>
        <v>137933.69999999998</v>
      </c>
    </row>
    <row r="112" spans="1:4" x14ac:dyDescent="0.2">
      <c r="A112" s="96">
        <v>4300</v>
      </c>
      <c r="B112" s="100" t="s">
        <v>596</v>
      </c>
      <c r="C112" s="153">
        <f>C126+C113+C116+C122+C124</f>
        <v>0</v>
      </c>
      <c r="D112" s="155">
        <f>D126+D113+D116+D122+D124</f>
        <v>137933.84</v>
      </c>
    </row>
    <row r="113" spans="1:4" x14ac:dyDescent="0.2">
      <c r="A113" s="96">
        <v>4310</v>
      </c>
      <c r="B113" s="100" t="s">
        <v>261</v>
      </c>
      <c r="C113" s="153">
        <f>SUM(C114:C115)</f>
        <v>0</v>
      </c>
      <c r="D113" s="153">
        <f>SUM(D114:D115)</f>
        <v>0</v>
      </c>
    </row>
    <row r="114" spans="1:4" x14ac:dyDescent="0.2">
      <c r="A114" s="98">
        <v>4311</v>
      </c>
      <c r="B114" s="101" t="s">
        <v>430</v>
      </c>
      <c r="C114" s="154">
        <v>0</v>
      </c>
      <c r="D114" s="156">
        <v>0</v>
      </c>
    </row>
    <row r="115" spans="1:4" x14ac:dyDescent="0.2">
      <c r="A115" s="98">
        <v>4319</v>
      </c>
      <c r="B115" s="101" t="s">
        <v>262</v>
      </c>
      <c r="C115" s="154">
        <v>0</v>
      </c>
      <c r="D115" s="156">
        <v>0</v>
      </c>
    </row>
    <row r="116" spans="1:4" x14ac:dyDescent="0.2">
      <c r="A116" s="96">
        <v>4320</v>
      </c>
      <c r="B116" s="100" t="s">
        <v>263</v>
      </c>
      <c r="C116" s="153">
        <f>SUM(C117:C121)</f>
        <v>0</v>
      </c>
      <c r="D116" s="153">
        <f>SUM(D117:D121)</f>
        <v>137933.84</v>
      </c>
    </row>
    <row r="117" spans="1:4" x14ac:dyDescent="0.2">
      <c r="A117" s="98">
        <v>4321</v>
      </c>
      <c r="B117" s="101" t="s">
        <v>264</v>
      </c>
      <c r="C117" s="154">
        <v>0</v>
      </c>
      <c r="D117" s="156">
        <v>0</v>
      </c>
    </row>
    <row r="118" spans="1:4" x14ac:dyDescent="0.2">
      <c r="A118" s="98">
        <v>4322</v>
      </c>
      <c r="B118" s="101" t="s">
        <v>265</v>
      </c>
      <c r="C118" s="154">
        <v>0</v>
      </c>
      <c r="D118" s="156">
        <v>0</v>
      </c>
    </row>
    <row r="119" spans="1:4" x14ac:dyDescent="0.2">
      <c r="A119" s="98">
        <v>4323</v>
      </c>
      <c r="B119" s="101" t="s">
        <v>266</v>
      </c>
      <c r="C119" s="154">
        <v>0</v>
      </c>
      <c r="D119" s="156">
        <v>0</v>
      </c>
    </row>
    <row r="120" spans="1:4" x14ac:dyDescent="0.2">
      <c r="A120" s="98">
        <v>4324</v>
      </c>
      <c r="B120" s="101" t="s">
        <v>267</v>
      </c>
      <c r="C120" s="154">
        <v>0</v>
      </c>
      <c r="D120" s="156">
        <v>0</v>
      </c>
    </row>
    <row r="121" spans="1:4" x14ac:dyDescent="0.2">
      <c r="A121" s="98">
        <v>4325</v>
      </c>
      <c r="B121" s="101" t="s">
        <v>268</v>
      </c>
      <c r="C121" s="154">
        <v>0</v>
      </c>
      <c r="D121" s="156">
        <v>137933.84</v>
      </c>
    </row>
    <row r="122" spans="1:4" x14ac:dyDescent="0.2">
      <c r="A122" s="96">
        <v>4330</v>
      </c>
      <c r="B122" s="100" t="s">
        <v>269</v>
      </c>
      <c r="C122" s="153">
        <f>C123</f>
        <v>0</v>
      </c>
      <c r="D122" s="153">
        <f>D123</f>
        <v>0</v>
      </c>
    </row>
    <row r="123" spans="1:4" x14ac:dyDescent="0.2">
      <c r="A123" s="98">
        <v>4331</v>
      </c>
      <c r="B123" s="101" t="s">
        <v>269</v>
      </c>
      <c r="C123" s="154">
        <v>0</v>
      </c>
      <c r="D123" s="156">
        <v>0</v>
      </c>
    </row>
    <row r="124" spans="1:4" x14ac:dyDescent="0.2">
      <c r="A124" s="96">
        <v>4340</v>
      </c>
      <c r="B124" s="100" t="s">
        <v>270</v>
      </c>
      <c r="C124" s="153">
        <f>C125</f>
        <v>0</v>
      </c>
      <c r="D124" s="153">
        <f>D125</f>
        <v>0</v>
      </c>
    </row>
    <row r="125" spans="1:4" x14ac:dyDescent="0.2">
      <c r="A125" s="98">
        <v>4341</v>
      </c>
      <c r="B125" s="101" t="s">
        <v>270</v>
      </c>
      <c r="C125" s="154">
        <v>0</v>
      </c>
      <c r="D125" s="156">
        <v>0</v>
      </c>
    </row>
    <row r="126" spans="1:4" x14ac:dyDescent="0.2">
      <c r="A126" s="123">
        <v>4390</v>
      </c>
      <c r="B126" s="124" t="s">
        <v>271</v>
      </c>
      <c r="C126" s="157">
        <f>SUM(C127:C133)</f>
        <v>0</v>
      </c>
      <c r="D126" s="157">
        <f>SUM(D127:D133)</f>
        <v>0</v>
      </c>
    </row>
    <row r="127" spans="1:4" x14ac:dyDescent="0.2">
      <c r="A127" s="79">
        <v>4392</v>
      </c>
      <c r="B127" s="122" t="s">
        <v>272</v>
      </c>
      <c r="C127" s="158">
        <v>0</v>
      </c>
      <c r="D127" s="158">
        <v>0</v>
      </c>
    </row>
    <row r="128" spans="1:4" x14ac:dyDescent="0.2">
      <c r="A128" s="79">
        <v>4393</v>
      </c>
      <c r="B128" s="122" t="s">
        <v>431</v>
      </c>
      <c r="C128" s="158">
        <v>0</v>
      </c>
      <c r="D128" s="158">
        <v>0</v>
      </c>
    </row>
    <row r="129" spans="1:4" x14ac:dyDescent="0.2">
      <c r="A129" s="79">
        <v>4394</v>
      </c>
      <c r="B129" s="122" t="s">
        <v>273</v>
      </c>
      <c r="C129" s="158">
        <v>0</v>
      </c>
      <c r="D129" s="158">
        <v>0</v>
      </c>
    </row>
    <row r="130" spans="1:4" x14ac:dyDescent="0.2">
      <c r="A130" s="79">
        <v>4395</v>
      </c>
      <c r="B130" s="122" t="s">
        <v>274</v>
      </c>
      <c r="C130" s="158">
        <v>0</v>
      </c>
      <c r="D130" s="158">
        <v>0</v>
      </c>
    </row>
    <row r="131" spans="1:4" x14ac:dyDescent="0.2">
      <c r="A131" s="79">
        <v>4396</v>
      </c>
      <c r="B131" s="122" t="s">
        <v>275</v>
      </c>
      <c r="C131" s="158">
        <v>0</v>
      </c>
      <c r="D131" s="158">
        <v>0</v>
      </c>
    </row>
    <row r="132" spans="1:4" x14ac:dyDescent="0.2">
      <c r="A132" s="79">
        <v>4397</v>
      </c>
      <c r="B132" s="122" t="s">
        <v>432</v>
      </c>
      <c r="C132" s="158">
        <v>0</v>
      </c>
      <c r="D132" s="158">
        <v>0</v>
      </c>
    </row>
    <row r="133" spans="1:4" x14ac:dyDescent="0.2">
      <c r="A133" s="98">
        <v>4399</v>
      </c>
      <c r="B133" s="101" t="s">
        <v>271</v>
      </c>
      <c r="C133" s="154">
        <v>0</v>
      </c>
      <c r="D133" s="154">
        <v>0</v>
      </c>
    </row>
    <row r="134" spans="1:4" x14ac:dyDescent="0.2">
      <c r="A134" s="33">
        <v>1120</v>
      </c>
      <c r="B134" s="85" t="s">
        <v>529</v>
      </c>
      <c r="C134" s="147">
        <f>SUM(C135:C143)</f>
        <v>137818.76999999999</v>
      </c>
      <c r="D134" s="147">
        <f>SUM(D135:D143)</f>
        <v>-0.14000000000000001</v>
      </c>
    </row>
    <row r="135" spans="1:4" x14ac:dyDescent="0.2">
      <c r="A135" s="26">
        <v>1124</v>
      </c>
      <c r="B135" s="86" t="s">
        <v>530</v>
      </c>
      <c r="C135" s="159">
        <v>0</v>
      </c>
      <c r="D135" s="146">
        <v>0</v>
      </c>
    </row>
    <row r="136" spans="1:4" x14ac:dyDescent="0.2">
      <c r="A136" s="26">
        <v>1124</v>
      </c>
      <c r="B136" s="86" t="s">
        <v>531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532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533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534</v>
      </c>
      <c r="C139" s="146">
        <v>0</v>
      </c>
      <c r="D139" s="146">
        <v>0</v>
      </c>
    </row>
    <row r="140" spans="1:4" x14ac:dyDescent="0.2">
      <c r="A140" s="26">
        <v>1124</v>
      </c>
      <c r="B140" s="86" t="s">
        <v>535</v>
      </c>
      <c r="C140" s="146">
        <v>0</v>
      </c>
      <c r="D140" s="146">
        <v>0</v>
      </c>
    </row>
    <row r="141" spans="1:4" x14ac:dyDescent="0.2">
      <c r="A141" s="26">
        <v>1122</v>
      </c>
      <c r="B141" s="86" t="s">
        <v>536</v>
      </c>
      <c r="C141" s="146">
        <v>137818.76999999999</v>
      </c>
      <c r="D141" s="146">
        <v>-0.14000000000000001</v>
      </c>
    </row>
    <row r="142" spans="1:4" x14ac:dyDescent="0.2">
      <c r="A142" s="26">
        <v>1122</v>
      </c>
      <c r="B142" s="86" t="s">
        <v>537</v>
      </c>
      <c r="C142" s="159">
        <v>0</v>
      </c>
      <c r="D142" s="146">
        <v>0</v>
      </c>
    </row>
    <row r="143" spans="1:4" x14ac:dyDescent="0.2">
      <c r="A143" s="26">
        <v>1122</v>
      </c>
      <c r="B143" s="86" t="s">
        <v>538</v>
      </c>
      <c r="C143" s="146">
        <v>0</v>
      </c>
      <c r="D143" s="146">
        <v>0</v>
      </c>
    </row>
    <row r="144" spans="1:4" x14ac:dyDescent="0.2">
      <c r="A144" s="26"/>
      <c r="B144" s="87" t="s">
        <v>539</v>
      </c>
      <c r="C144" s="147">
        <f>C47+C48+C102-C108-C111</f>
        <v>8911930.9700000007</v>
      </c>
      <c r="D144" s="147">
        <f>D47+D48+D102-D108-D111</f>
        <v>6292241.2699999996</v>
      </c>
    </row>
    <row r="146" spans="2:2" x14ac:dyDescent="0.2">
      <c r="B146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6 C8 D63:D64 D54:D61 C19" xr:uid="{00000000-0002-0000-0400-000000000000}"/>
    <dataValidation allowBlank="1" showInputMessage="1" showErrorMessage="1" prompt="Saldo al 31 de diciembre del año anterior que se presenta" sqref="D8 D46 D19" xr:uid="{00000000-0002-0000-0400-000001000000}"/>
    <dataValidation allowBlank="1" showInputMessage="1" showErrorMessage="1" prompt="Importe del trimestre anterior" sqref="D62 D53 C48:D48 C53:C64" xr:uid="{00000000-0002-0000-0400-000002000000}"/>
  </dataValidations>
  <pageMargins left="0.31496062992125984" right="0.31496062992125984" top="0.35433070866141736" bottom="0.55118110236220474" header="0.31496062992125984" footer="0.31496062992125984"/>
  <pageSetup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showGridLines="0" workbookViewId="0">
      <selection activeCell="C45" sqref="C45"/>
    </sheetView>
  </sheetViews>
  <sheetFormatPr baseColWidth="10" defaultColWidth="11.42578125" defaultRowHeight="11.25" x14ac:dyDescent="0.2"/>
  <cols>
    <col min="1" max="1" width="3.42578125" style="30" customWidth="1"/>
    <col min="2" max="2" width="76.5703125" style="30" customWidth="1"/>
    <col min="3" max="3" width="26.5703125" style="30" customWidth="1"/>
    <col min="4" max="16384" width="11.42578125" style="30"/>
  </cols>
  <sheetData>
    <row r="1" spans="1:3" s="29" customFormat="1" ht="18" customHeight="1" x14ac:dyDescent="0.25">
      <c r="A1" s="175" t="s">
        <v>602</v>
      </c>
      <c r="B1" s="176"/>
      <c r="C1" s="177"/>
    </row>
    <row r="2" spans="1:3" s="29" customFormat="1" ht="18" customHeight="1" x14ac:dyDescent="0.25">
      <c r="A2" s="178" t="s">
        <v>506</v>
      </c>
      <c r="B2" s="179"/>
      <c r="C2" s="180"/>
    </row>
    <row r="3" spans="1:3" s="29" customFormat="1" ht="18" customHeight="1" x14ac:dyDescent="0.25">
      <c r="A3" s="178" t="s">
        <v>603</v>
      </c>
      <c r="B3" s="179"/>
      <c r="C3" s="180"/>
    </row>
    <row r="4" spans="1:3" s="31" customFormat="1" ht="18" customHeight="1" x14ac:dyDescent="0.2">
      <c r="A4" s="181" t="s">
        <v>507</v>
      </c>
      <c r="B4" s="182"/>
      <c r="C4" s="183"/>
    </row>
    <row r="5" spans="1:3" s="31" customFormat="1" ht="18" customHeight="1" x14ac:dyDescent="0.2">
      <c r="A5" s="184" t="s">
        <v>406</v>
      </c>
      <c r="B5" s="185"/>
      <c r="C5" s="129">
        <v>2025</v>
      </c>
    </row>
    <row r="6" spans="1:3" x14ac:dyDescent="0.2">
      <c r="A6" s="45" t="s">
        <v>435</v>
      </c>
      <c r="B6" s="45"/>
      <c r="C6" s="88">
        <v>32899525.460000001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32899525.460000001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51181102362204722" right="0.51181102362204722" top="0.74803149606299213" bottom="0.74803149606299213" header="0.31496062992125984" footer="0.31496062992125984"/>
  <pageSetup scale="89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2"/>
  <sheetViews>
    <sheetView showGridLines="0" workbookViewId="0">
      <selection activeCell="D42" sqref="D42"/>
    </sheetView>
  </sheetViews>
  <sheetFormatPr baseColWidth="10" defaultColWidth="11.42578125" defaultRowHeight="11.25" x14ac:dyDescent="0.2"/>
  <cols>
    <col min="1" max="1" width="3.5703125" style="30" customWidth="1"/>
    <col min="2" max="2" width="77.140625" style="30" customWidth="1"/>
    <col min="3" max="3" width="26.140625" style="30" customWidth="1"/>
    <col min="4" max="5" width="11.42578125" style="30"/>
    <col min="6" max="6" width="12" style="30" bestFit="1" customWidth="1"/>
    <col min="7" max="16384" width="11.42578125" style="30"/>
  </cols>
  <sheetData>
    <row r="1" spans="1:3" s="32" customFormat="1" ht="18.95" customHeight="1" x14ac:dyDescent="0.25">
      <c r="A1" s="186" t="s">
        <v>602</v>
      </c>
      <c r="B1" s="187"/>
      <c r="C1" s="188"/>
    </row>
    <row r="2" spans="1:3" s="32" customFormat="1" ht="18.95" customHeight="1" x14ac:dyDescent="0.25">
      <c r="A2" s="189" t="s">
        <v>508</v>
      </c>
      <c r="B2" s="190"/>
      <c r="C2" s="191"/>
    </row>
    <row r="3" spans="1:3" s="32" customFormat="1" ht="18.95" customHeight="1" x14ac:dyDescent="0.25">
      <c r="A3" s="189" t="s">
        <v>603</v>
      </c>
      <c r="B3" s="190"/>
      <c r="C3" s="191"/>
    </row>
    <row r="4" spans="1:3" x14ac:dyDescent="0.2">
      <c r="A4" s="181" t="s">
        <v>507</v>
      </c>
      <c r="B4" s="182"/>
      <c r="C4" s="183"/>
    </row>
    <row r="5" spans="1:3" ht="22.35" customHeight="1" x14ac:dyDescent="0.2">
      <c r="A5" s="192" t="s">
        <v>406</v>
      </c>
      <c r="B5" s="193"/>
      <c r="C5" s="129">
        <v>2025</v>
      </c>
    </row>
    <row r="6" spans="1:3" x14ac:dyDescent="0.2">
      <c r="A6" s="70" t="s">
        <v>448</v>
      </c>
      <c r="B6" s="45"/>
      <c r="C6" s="92">
        <v>24911040.289999999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2067014.17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1169302.99</v>
      </c>
    </row>
    <row r="11" spans="1:3" x14ac:dyDescent="0.2">
      <c r="A11" s="76">
        <v>2.2999999999999998</v>
      </c>
      <c r="B11" s="63" t="s">
        <v>158</v>
      </c>
      <c r="C11" s="93">
        <v>80895.240000000005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488427.43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328388.51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1040945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6" x14ac:dyDescent="0.2">
      <c r="A33" s="76" t="s">
        <v>471</v>
      </c>
      <c r="B33" s="63" t="s">
        <v>40</v>
      </c>
      <c r="C33" s="93">
        <v>0</v>
      </c>
    </row>
    <row r="34" spans="1:6" x14ac:dyDescent="0.2">
      <c r="A34" s="76" t="s">
        <v>472</v>
      </c>
      <c r="B34" s="63" t="s">
        <v>368</v>
      </c>
      <c r="C34" s="93">
        <v>0</v>
      </c>
    </row>
    <row r="35" spans="1:6" x14ac:dyDescent="0.2">
      <c r="A35" s="76" t="s">
        <v>473</v>
      </c>
      <c r="B35" s="63" t="s">
        <v>374</v>
      </c>
      <c r="C35" s="93">
        <v>0</v>
      </c>
    </row>
    <row r="36" spans="1:6" x14ac:dyDescent="0.2">
      <c r="A36" s="76" t="s">
        <v>474</v>
      </c>
      <c r="B36" s="63" t="s">
        <v>382</v>
      </c>
      <c r="C36" s="93">
        <v>0</v>
      </c>
    </row>
    <row r="37" spans="1:6" x14ac:dyDescent="0.2">
      <c r="A37" s="76" t="s">
        <v>551</v>
      </c>
      <c r="B37" s="63" t="s">
        <v>599</v>
      </c>
      <c r="C37" s="93">
        <v>0</v>
      </c>
    </row>
    <row r="38" spans="1:6" x14ac:dyDescent="0.2">
      <c r="A38" s="76" t="s">
        <v>552</v>
      </c>
      <c r="B38" s="71" t="s">
        <v>475</v>
      </c>
      <c r="C38" s="95">
        <v>1040945</v>
      </c>
    </row>
    <row r="39" spans="1:6" x14ac:dyDescent="0.2">
      <c r="A39" s="64"/>
      <c r="B39" s="67"/>
      <c r="C39" s="68"/>
    </row>
    <row r="40" spans="1:6" x14ac:dyDescent="0.2">
      <c r="A40" s="69" t="s">
        <v>550</v>
      </c>
      <c r="B40" s="45"/>
      <c r="C40" s="88">
        <f>C6-C8+C31</f>
        <v>23884971.119999997</v>
      </c>
      <c r="E40" s="161"/>
      <c r="F40" s="162"/>
    </row>
    <row r="42" spans="1:6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31496062992125984" right="0.31496062992125984" top="0.55118110236220474" bottom="0.74803149606299213" header="0.31496062992125984" footer="0.31496062992125984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8"/>
  <sheetViews>
    <sheetView tabSelected="1" topLeftCell="A26" zoomScaleNormal="100" workbookViewId="0">
      <selection activeCell="G58" sqref="G5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4" width="15.7109375" style="22" customWidth="1"/>
    <col min="5" max="5" width="17.28515625" style="22" customWidth="1"/>
    <col min="6" max="6" width="13.140625" style="22" customWidth="1"/>
    <col min="7" max="7" width="24.140625" style="22" bestFit="1" customWidth="1"/>
    <col min="8" max="8" width="9.42578125" style="22" customWidth="1"/>
    <col min="9" max="9" width="12.7109375" style="22" customWidth="1"/>
    <col min="10" max="10" width="15.85546875" style="22" customWidth="1"/>
    <col min="11" max="16384" width="9.140625" style="22"/>
  </cols>
  <sheetData>
    <row r="1" spans="1:10" ht="18.95" customHeight="1" x14ac:dyDescent="0.2">
      <c r="A1" s="174" t="s">
        <v>602</v>
      </c>
      <c r="B1" s="195"/>
      <c r="C1" s="195"/>
      <c r="D1" s="195"/>
      <c r="E1" s="195"/>
      <c r="F1" s="195"/>
      <c r="G1" s="20" t="s">
        <v>498</v>
      </c>
      <c r="H1" s="21">
        <v>2025</v>
      </c>
    </row>
    <row r="2" spans="1:10" ht="18.95" customHeight="1" x14ac:dyDescent="0.2">
      <c r="A2" s="174" t="s">
        <v>509</v>
      </c>
      <c r="B2" s="195"/>
      <c r="C2" s="195"/>
      <c r="D2" s="195"/>
      <c r="E2" s="195"/>
      <c r="F2" s="195"/>
      <c r="G2" s="20" t="s">
        <v>499</v>
      </c>
      <c r="H2" s="21" t="s">
        <v>501</v>
      </c>
    </row>
    <row r="3" spans="1:10" ht="18.95" customHeight="1" x14ac:dyDescent="0.2">
      <c r="A3" s="196" t="s">
        <v>603</v>
      </c>
      <c r="B3" s="197"/>
      <c r="C3" s="197"/>
      <c r="D3" s="197"/>
      <c r="E3" s="197"/>
      <c r="F3" s="197"/>
      <c r="G3" s="20" t="s">
        <v>500</v>
      </c>
      <c r="H3" s="21">
        <v>2</v>
      </c>
    </row>
    <row r="4" spans="1:10" x14ac:dyDescent="0.2">
      <c r="A4" s="196" t="str">
        <f>'Notas a los Edos Financieros'!A4</f>
        <v>(Cifras en Pesos)</v>
      </c>
      <c r="B4" s="197"/>
      <c r="C4" s="197"/>
      <c r="D4" s="197"/>
      <c r="E4" s="197"/>
      <c r="F4" s="197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4" t="s">
        <v>553</v>
      </c>
      <c r="C39" s="194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62577550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-34695319.539999999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5017295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-137818.76999999999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-32761706.690000001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4" t="s">
        <v>554</v>
      </c>
      <c r="C48" s="194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-62577550</v>
      </c>
    </row>
    <row r="51" spans="1:3" x14ac:dyDescent="0.2">
      <c r="A51" s="22">
        <v>8220</v>
      </c>
      <c r="B51" s="103" t="s">
        <v>46</v>
      </c>
      <c r="C51" s="160">
        <v>24025639.59</v>
      </c>
    </row>
    <row r="52" spans="1:3" x14ac:dyDescent="0.2">
      <c r="A52" s="22">
        <v>8230</v>
      </c>
      <c r="B52" s="103" t="s">
        <v>600</v>
      </c>
      <c r="C52" s="160">
        <v>-8286801.3700000001</v>
      </c>
    </row>
    <row r="53" spans="1:3" x14ac:dyDescent="0.2">
      <c r="A53" s="22">
        <v>8240</v>
      </c>
      <c r="B53" s="103" t="s">
        <v>45</v>
      </c>
      <c r="C53" s="160">
        <v>21927671.489999998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35195.21</v>
      </c>
    </row>
    <row r="56" spans="1:3" x14ac:dyDescent="0.2">
      <c r="A56" s="22">
        <v>8270</v>
      </c>
      <c r="B56" s="103" t="s">
        <v>42</v>
      </c>
      <c r="C56" s="160">
        <v>24875845.079999998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74803149606299213" bottom="0.74803149606299213" header="0.31496062992125984" footer="0.31496062992125984"/>
  <pageSetup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2025-07-23T20:51:50Z</cp:lastPrinted>
  <dcterms:created xsi:type="dcterms:W3CDTF">2012-12-11T20:36:24Z</dcterms:created>
  <dcterms:modified xsi:type="dcterms:W3CDTF">2025-07-23T21:01:15Z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