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4FB932D4-83C5-4360-A8E7-1510B9E11810}" xr6:coauthVersionLast="47" xr6:coauthVersionMax="47" xr10:uidLastSave="{00000000-0000-0000-0000-000000000000}"/>
  <bookViews>
    <workbookView xWindow="0" yWindow="0" windowWidth="15120" windowHeight="12900" tabRatio="863" firstSheet="1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<sst xmlns="http://schemas.openxmlformats.org/spreadsheetml/2006/main" count="859" uniqueCount="603">
  <si>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</si>
  <si>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</si>
  <si>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</si>
  <si>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</si>
  <si>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</si>
  <si>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</si>
  <si>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</si>
  <si>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</si>
  <si>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</si>
  <si>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</si>
  <si>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</si>
  <si>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</si>
  <si>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</si>
  <si>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</si>
  <si>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</si>
  <si>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</si>
  <si>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</si>
  <si>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</si>
  <si>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</si>
  <si>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</si>
  <si>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</si>
  <si>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</si>
  <si>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</si>
  <si>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</si>
  <si>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</si>
  <si>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</si>
  <si>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</si>
  <si>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</si>
  <si>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</si>
  <si>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</si>
  <si>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</si>
  <si>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</si>
  <si>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</si>
  <si>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</si>
  <si>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</si>
  <si>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</si>
  <si>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</si>
  <si>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</si>
  <si>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</si>
  <si>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</si>
  <si>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</si>
  <si>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</si>
  <si>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</si>
  <si>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</si>
  <si>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</si>
  <si>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</si>
  <si>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</si>
  <si>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</si>
  <si>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</si>
  <si>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</si>
  <si>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</si>
  <si>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</si>
  <si>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</si>
  <si>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</si>
  <si>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</si>
  <si>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</si>
  <si>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</si>
  <si>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</si>
  <si>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</si>
  <si>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</si>
  <si>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</si>
  <si>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</si>
  <si>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</si>
  <si>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</si>
  <si>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</si>
  <si>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</si>
  <si>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</si>
  <si>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</si>
  <si>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</si>
  <si>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</si>
  <si>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</si>
  <si>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</si>
  <si>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</si>
  <si>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</si>
  <si>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</si>
  <si>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</si>
  <si>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</si>
  <si>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</si>
  <si>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</si>
  <si>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</si>
  <si>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</si>
  <si>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</si>
  <si>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</si>
  <si>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</si>
  <si>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</si>
  <si>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</si>
  <si>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</si>
  <si>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</si>
  <si>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</si>
  <si>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</si>
  <si>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</si>
  <si>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</si>
  <si>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</si>
  <si>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</si>
  <si>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</si>
  <si>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</si>
  <si>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</si>
  <si>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</si>
  <si>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</si>
  <si>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</si>
  <si>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</si>
  <si>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</si>
  <si>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</si>
  <si>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</si>
  <si>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</si>
  <si>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</si>
  <si>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</si>
  <si>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</si>
  <si>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</si>
  <si>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</si>
  <si>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</si>
  <si>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</si>
  <si>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</si>
  <si>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</si>
  <si>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</si>
  <si>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</si>
  <si>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</si>
  <si>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</si>
  <si>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</si>
  <si>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</si>
  <si>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</si>
  <si>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</si>
  <si>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</si>
  <si>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</si>
  <si>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</si>
  <si>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</si>
  <si>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</si>
  <si>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</si>
  <si>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</si>
  <si>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</si>
  <si>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</si>
  <si>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</si>
  <si>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</si>
  <si>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</si>
  <si>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</si>
  <si>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</si>
  <si>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</si>
  <si>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</si>
  <si>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</si>
  <si>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</si>
  <si>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</si>
  <si>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</si>
  <si>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</si>
  <si>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</si>
  <si>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</si>
  <si>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</si>
  <si>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</si>
  <si>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</si>
  <si>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</si>
  <si>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</si>
  <si>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</si>
  <si>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</si>
  <si>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</si>
  <si>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</si>
  <si>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</si>
  <si>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</si>
  <si>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</si>
  <si>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</si>
  <si>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</si>
  <si>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</si>
  <si>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</si>
  <si>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</si>
  <si>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</si>
  <si>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</si>
  <si>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</si>
  <si>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</si>
  <si>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</si>
  <si>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</si>
  <si>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</si>
  <si>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</si>
  <si>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</si>
  <si>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</si>
  <si>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</si>
  <si>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</si>
  <si>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</si>
  <si>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</si>
  <si>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</si>
  <si>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</si>
  <si>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</si>
  <si>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</si>
  <si>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</si>
  <si>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</si>
  <si>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</si>
  <si>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</si>
  <si>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</si>
  <si>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</si>
  <si>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</si>
  <si>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</si>
  <si>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</si>
  <si>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</si>
  <si>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</si>
  <si>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</si>
  <si>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</si>
  <si>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</si>
  <si>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</si>
  <si>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</si>
  <si>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</si>
  <si>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</si>
  <si>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</si>
  <si>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</si>
  <si>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</si>
  <si>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</si>
  <si>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</si>
  <si>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</si>
  <si>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</si>
  <si>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</si>
  <si>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</si>
  <si>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</si>
  <si>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</si>
  <si>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</si>
  <si>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</si>
  <si>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</si>
  <si>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</si>
  <si>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</si>
  <si>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</si>
  <si>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</si>
  <si>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</si>
  <si>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</si>
  <si>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</si>
  <si>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</si>
  <si>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</si>
  <si>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</si>
  <si>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</si>
  <si>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</si>
  <si>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</si>
  <si>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</si>
  <si>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</si>
  <si>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</si>
  <si>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</si>
  <si>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</si>
  <si>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</si>
  <si>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</si>
  <si>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</si>
  <si>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</si>
  <si>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</si>
  <si>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</si>
  <si>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</si>
  <si>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</si>
  <si>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</si>
  <si>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</si>
  <si>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</si>
  <si>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</si>
  <si>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</si>
  <si>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</si>
  <si>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</si>
  <si>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</si>
  <si>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</si>
  <si>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</si>
  <si>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</si>
  <si>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</si>
  <si>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</si>
  <si>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</si>
  <si>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</si>
  <si>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</si>
  <si>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</si>
  <si>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</si>
  <si>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</si>
  <si>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</si>
  <si>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</si>
  <si>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</si>
  <si>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</si>
  <si>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</si>
  <si>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</si>
  <si>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</si>
  <si>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</si>
  <si>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</si>
  <si>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</si>
  <si>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</si>
  <si>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</si>
  <si>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</si>
  <si>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</si>
  <si>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</si>
  <si>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</si>
  <si>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</si>
  <si>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</si>
  <si>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</si>
  <si>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</si>
  <si>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</si>
  <si>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</si>
  <si>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</si>
  <si>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</si>
  <si>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</si>
  <si>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</si>
  <si>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</si>
  <si>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</si>
  <si>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</si>
  <si>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</si>
  <si>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</si>
  <si>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</si>
  <si>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</si>
  <si>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</si>
  <si>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</si>
  <si>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</si>
  <si>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</si>
  <si>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</si>
  <si>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</si>
  <si>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</si>
  <si>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</si>
  <si>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</si>
  <si>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</si>
  <si>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</si>
  <si>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</si>
  <si>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</si>
  <si>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</si>
  <si>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</si>
  <si>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</si>
  <si>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</si>
  <si>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</si>
  <si>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</si>
  <si>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</si>
  <si>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</si>
  <si>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</si>
  <si>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</si>
  <si>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</si>
  <si>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</si>
  <si>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</si>
  <si>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</si>
  <si>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</si>
  <si>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</si>
  <si>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</si>
  <si>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</si>
  <si>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</si>
  <si>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</si>
  <si>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</si>
  <si>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</si>
  <si>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</si>
  <si>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</si>
  <si>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</si>
  <si>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</si>
  <si>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</si>
  <si>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</si>
  <si>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</si>
  <si>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</si>
  <si>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</si>
  <si>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</si>
  <si>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</si>
  <si>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</si>
  <si>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</si>
  <si>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</si>
  <si>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</si>
  <si>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</si>
  <si>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</si>
  <si>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</si>
  <si>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</si>
  <si>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</si>
  <si>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</si>
  <si>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</si>
  <si>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</si>
  <si>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</si>
  <si>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</si>
  <si>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</si>
  <si>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</si>
  <si>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</si>
  <si>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</si>
  <si>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</si>
  <si>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</si>
  <si>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</si>
  <si>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</si>
  <si>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</si>
  <si>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</si>
  <si>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</si>
  <si>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</si>
  <si>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</si>
  <si>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</si>
  <si>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</si>
  <si>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</si>
  <si>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</si>
  <si>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</si>
  <si>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</si>
  <si>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</si>
  <si>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</si>
  <si>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</si>
  <si>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</si>
  <si>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</si>
  <si>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</si>
  <si>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</si>
  <si>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</si>
  <si>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</si>
  <si>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</si>
  <si>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</si>
  <si>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</si>
  <si>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</si>
  <si>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</si>
  <si>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</si>
  <si>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</si>
  <si>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</si>
  <si>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</si>
  <si>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</si>
  <si>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</si>
  <si>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</si>
  <si>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</si>
  <si>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</si>
  <si>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</si>
  <si>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</si>
  <si>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</si>
  <si>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</si>
  <si>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</si>
  <si>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</si>
  <si>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</si>
  <si>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</si>
  <si>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</si>
  <si>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</si>
  <si>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</si>
  <si>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</si>
  <si>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</si>
  <si>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</si>
  <si>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</si>
  <si>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</si>
  <si>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</si>
  <si>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</si>
  <si>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</si>
  <si>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</si>
  <si>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</si>
  <si>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</si>
  <si>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</si>
  <si>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</si>
  <si>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</si>
  <si>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</si>
  <si>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</si>
  <si>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</si>
  <si>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</si>
  <si>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</si>
  <si>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</si>
  <si>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</si>
  <si>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</si>
  <si>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</si>
  <si>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</si>
  <si>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</si>
  <si>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</si>
  <si>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</si>
  <si>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</si>
  <si>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</si>
  <si>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</si>
  <si>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</si>
  <si>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</si>
  <si>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</si>
  <si>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</si>
  <si>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</si>
  <si>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</si>
  <si>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</si>
  <si>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</si>
  <si>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</si>
  <si>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</si>
  <si>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</si>
  <si>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</si>
  <si>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</si>
  <si>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</si>
  <si>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</si>
  <si>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</si>
  <si>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</si>
  <si>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</si>
  <si>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</si>
  <si>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</si>
  <si>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</si>
  <si>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</si>
  <si>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</si>
  <si>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</si>
  <si>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</si>
  <si>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</si>
  <si>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</si>
  <si>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</si>
  <si>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</si>
  <si>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</si>
  <si>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</si>
  <si>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</si>
  <si>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</si>
  <si>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</si>
  <si>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</si>
  <si>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</si>
  <si>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</si>
  <si>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</si>
  <si>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</si>
  <si>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</si>
  <si>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</si>
  <si>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</si>
  <si>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</si>
  <si>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</si>
  <si>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</si>
  <si>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</si>
  <si>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</si>
  <si>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</si>
  <si>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</si>
  <si>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</si>
  <si>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</si>
  <si>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</si>
  <si>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</si>
  <si>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</si>
  <si>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</si>
  <si>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</si>
  <si>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</si>
  <si>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</si>
  <si>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</si>
  <si>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</si>
  <si>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</si>
  <si>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</si>
  <si>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</si>
  <si>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</si>
  <si>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</si>
  <si>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</si>
  <si>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</si>
  <si>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</si>
  <si>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</si>
  <si>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</si>
  <si>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</si>
  <si>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</si>
  <si>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</si>
  <si>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</si>
  <si>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</si>
  <si>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</si>
  <si>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</si>
  <si>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</si>
  <si>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</si>
  <si>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</si>
  <si>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</si>
  <si>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</si>
  <si>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</si>
  <si>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</si>
  <si>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</si>
  <si>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</si>
  <si>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</si>
  <si>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</si>
  <si>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</si>
  <si>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</si>
  <si>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</si>
  <si>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</si>
  <si>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</si>
  <si>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</si>
  <si>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</si>
  <si>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</si>
  <si>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</si>
  <si>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</si>
  <si>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</si>
  <si>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</si>
  <si>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</si>
  <si>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</si>
  <si>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</si>
  <si>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</si>
  <si>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</si>
  <si>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</si>
  <si>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</si>
  <si>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</si>
  <si>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</si>
  <si>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</si>
  <si>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</si>
  <si>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</si>
  <si>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</si>
  <si>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</si>
  <si>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</si>
  <si>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</si>
  <si>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</si>
  <si>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</si>
  <si>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</si>
  <si>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</si>
  <si>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</si>
  <si>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</si>
  <si>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</si>
  <si>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</si>
  <si>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</si>
  <si>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</si>
  <si>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</si>
  <si>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</si>
  <si>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</si>
  <si>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</si>
  <si>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</si>
  <si>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</si>
  <si>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</si>
  <si>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</si>
  <si>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</si>
  <si>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</si>
  <si>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</si>
  <si>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</si>
  <si>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</si>
  <si>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</si>
  <si>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</si>
  <si>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</si>
  <si>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</si>
  <si>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</si>
  <si>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</si>
  <si>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</si>
  <si>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</si>
  <si>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</si>
  <si>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</si>
  <si>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</si>
  <si>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</si>
  <si>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</si>
  <si>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</si>
  <si>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</si>
  <si>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</si>
  <si>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</si>
  <si>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</si>
  <si>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</si>
  <si>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</si>
  <si>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</si>
  <si>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</si>
  <si>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</si>
  <si>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</si>
  <si>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</si>
  <si>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</si>
  <si>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</si>
  <si>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</si>
  <si>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Casa de la Cultura de Uriangato</t>
  </si>
  <si>
    <t>Del 1 de Enero al 31 de Diciembre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</si>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</sst>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12" activePane="bottomLeft" state="frozen"/>
      <selection activeCell="A14" sqref="A14:B14"/>
      <selection pane="bottomLeft" activeCell="B37" sqref="B3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600</v>
      </c>
      <c r="B1" s="162"/>
      <c r="C1" s="115" t="s">
        <v>494</v>
      </c>
      <c r="D1" s="116">
        <v>2024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149999999999999" customHeight="1" x14ac:dyDescent="0.2">
      <c r="A3" s="165" t="s">
        <v>601</v>
      </c>
      <c r="B3" s="166"/>
      <c r="C3" s="10" t="s">
        <v>496</v>
      </c>
      <c r="D3" s="118">
        <v>4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32" zoomScaleNormal="100" workbookViewId="0">
      <selection activeCell="B37" sqref="B3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600</v>
      </c>
      <c r="B1" s="164"/>
      <c r="C1" s="164"/>
      <c r="D1" s="10" t="s">
        <v>497</v>
      </c>
      <c r="E1" s="19">
        <v>2024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95" customHeight="1" x14ac:dyDescent="0.25">
      <c r="A3" s="164" t="s">
        <v>601</v>
      </c>
      <c r="B3" s="164"/>
      <c r="C3" s="164"/>
      <c r="D3" s="10" t="s">
        <v>499</v>
      </c>
      <c r="E3" s="19">
        <v>4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5300801.75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184267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184267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184267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5116534.75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5116534.75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5116534.75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5646831.9199999999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5408268.3300000001</v>
      </c>
      <c r="D95" s="124">
        <f>C95/$C$94</f>
        <v>0.95775266673777681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3176759.5</v>
      </c>
      <c r="D96" s="124">
        <f t="shared" ref="D96:D159" si="0">C96/$C$94</f>
        <v>0.56257376614106835</v>
      </c>
      <c r="E96" s="42"/>
    </row>
    <row r="97" spans="1:5" x14ac:dyDescent="0.2">
      <c r="A97" s="44">
        <v>5111</v>
      </c>
      <c r="B97" s="42" t="s">
        <v>279</v>
      </c>
      <c r="C97" s="45">
        <v>2342272.7599999998</v>
      </c>
      <c r="D97" s="46">
        <f t="shared" si="0"/>
        <v>0.41479413469066029</v>
      </c>
      <c r="E97" s="42"/>
    </row>
    <row r="98" spans="1:5" x14ac:dyDescent="0.2">
      <c r="A98" s="44">
        <v>5112</v>
      </c>
      <c r="B98" s="42" t="s">
        <v>280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281</v>
      </c>
      <c r="C99" s="45">
        <v>647015.39</v>
      </c>
      <c r="D99" s="46">
        <f t="shared" si="0"/>
        <v>0.11458024590893083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187471.35</v>
      </c>
      <c r="D101" s="46">
        <f t="shared" si="0"/>
        <v>3.3199385541477215E-2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495496.19000000006</v>
      </c>
      <c r="D103" s="124">
        <f t="shared" si="0"/>
        <v>8.7747642752575516E-2</v>
      </c>
      <c r="E103" s="42"/>
    </row>
    <row r="104" spans="1:5" x14ac:dyDescent="0.2">
      <c r="A104" s="44">
        <v>5121</v>
      </c>
      <c r="B104" s="42" t="s">
        <v>286</v>
      </c>
      <c r="C104" s="45">
        <v>123356.74</v>
      </c>
      <c r="D104" s="46">
        <f t="shared" si="0"/>
        <v>2.1845300470710666E-2</v>
      </c>
      <c r="E104" s="42"/>
    </row>
    <row r="105" spans="1:5" x14ac:dyDescent="0.2">
      <c r="A105" s="44">
        <v>5122</v>
      </c>
      <c r="B105" s="42" t="s">
        <v>287</v>
      </c>
      <c r="C105" s="45">
        <v>135508.54</v>
      </c>
      <c r="D105" s="46">
        <f t="shared" si="0"/>
        <v>2.3997268188566876E-2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19139</v>
      </c>
      <c r="D107" s="46">
        <f t="shared" si="0"/>
        <v>3.3893341029353676E-3</v>
      </c>
      <c r="E107" s="42"/>
    </row>
    <row r="108" spans="1:5" x14ac:dyDescent="0.2">
      <c r="A108" s="44">
        <v>5125</v>
      </c>
      <c r="B108" s="42" t="s">
        <v>290</v>
      </c>
      <c r="C108" s="45">
        <v>28340.78</v>
      </c>
      <c r="D108" s="46">
        <f t="shared" si="0"/>
        <v>5.0188814545059097E-3</v>
      </c>
      <c r="E108" s="42"/>
    </row>
    <row r="109" spans="1:5" x14ac:dyDescent="0.2">
      <c r="A109" s="44">
        <v>5126</v>
      </c>
      <c r="B109" s="42" t="s">
        <v>291</v>
      </c>
      <c r="C109" s="45">
        <v>71540.77</v>
      </c>
      <c r="D109" s="46">
        <f t="shared" si="0"/>
        <v>1.2669187079327838E-2</v>
      </c>
      <c r="E109" s="42"/>
    </row>
    <row r="110" spans="1:5" x14ac:dyDescent="0.2">
      <c r="A110" s="44">
        <v>5127</v>
      </c>
      <c r="B110" s="42" t="s">
        <v>292</v>
      </c>
      <c r="C110" s="45">
        <v>33587</v>
      </c>
      <c r="D110" s="46">
        <f t="shared" si="0"/>
        <v>5.9479369097283135E-3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84023.360000000001</v>
      </c>
      <c r="D112" s="46">
        <f t="shared" si="0"/>
        <v>1.4879734546800536E-2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1736012.6400000001</v>
      </c>
      <c r="D113" s="124">
        <f t="shared" si="0"/>
        <v>0.30743125784413294</v>
      </c>
      <c r="E113" s="42"/>
    </row>
    <row r="114" spans="1:5" x14ac:dyDescent="0.2">
      <c r="A114" s="44">
        <v>5131</v>
      </c>
      <c r="B114" s="42" t="s">
        <v>296</v>
      </c>
      <c r="C114" s="45">
        <v>60313.13</v>
      </c>
      <c r="D114" s="46">
        <f t="shared" si="0"/>
        <v>1.0680879270796499E-2</v>
      </c>
      <c r="E114" s="42"/>
    </row>
    <row r="115" spans="1:5" x14ac:dyDescent="0.2">
      <c r="A115" s="44">
        <v>5132</v>
      </c>
      <c r="B115" s="42" t="s">
        <v>297</v>
      </c>
      <c r="C115" s="45">
        <v>237932.3</v>
      </c>
      <c r="D115" s="46">
        <f t="shared" si="0"/>
        <v>4.213553783268973E-2</v>
      </c>
      <c r="E115" s="42"/>
    </row>
    <row r="116" spans="1:5" x14ac:dyDescent="0.2">
      <c r="A116" s="44">
        <v>5133</v>
      </c>
      <c r="B116" s="42" t="s">
        <v>298</v>
      </c>
      <c r="C116" s="45">
        <v>829204.42</v>
      </c>
      <c r="D116" s="46">
        <f t="shared" si="0"/>
        <v>0.14684418302997765</v>
      </c>
      <c r="E116" s="42"/>
    </row>
    <row r="117" spans="1:5" x14ac:dyDescent="0.2">
      <c r="A117" s="44">
        <v>5134</v>
      </c>
      <c r="B117" s="42" t="s">
        <v>299</v>
      </c>
      <c r="C117" s="45">
        <v>36135.89</v>
      </c>
      <c r="D117" s="46">
        <f t="shared" si="0"/>
        <v>6.3993209842165798E-3</v>
      </c>
      <c r="E117" s="42"/>
    </row>
    <row r="118" spans="1:5" x14ac:dyDescent="0.2">
      <c r="A118" s="44">
        <v>5135</v>
      </c>
      <c r="B118" s="42" t="s">
        <v>300</v>
      </c>
      <c r="C118" s="45">
        <v>72011.58</v>
      </c>
      <c r="D118" s="46">
        <f t="shared" si="0"/>
        <v>1.2752563033609826E-2</v>
      </c>
      <c r="E118" s="42"/>
    </row>
    <row r="119" spans="1:5" x14ac:dyDescent="0.2">
      <c r="A119" s="44">
        <v>5136</v>
      </c>
      <c r="B119" s="42" t="s">
        <v>301</v>
      </c>
      <c r="C119" s="45">
        <v>62094.8</v>
      </c>
      <c r="D119" s="46">
        <f t="shared" si="0"/>
        <v>1.0996396011022053E-2</v>
      </c>
      <c r="E119" s="42"/>
    </row>
    <row r="120" spans="1:5" x14ac:dyDescent="0.2">
      <c r="A120" s="44">
        <v>5137</v>
      </c>
      <c r="B120" s="42" t="s">
        <v>302</v>
      </c>
      <c r="C120" s="45">
        <v>118214.62</v>
      </c>
      <c r="D120" s="46">
        <f t="shared" si="0"/>
        <v>2.0934680131226572E-2</v>
      </c>
      <c r="E120" s="42"/>
    </row>
    <row r="121" spans="1:5" x14ac:dyDescent="0.2">
      <c r="A121" s="44">
        <v>5138</v>
      </c>
      <c r="B121" s="42" t="s">
        <v>303</v>
      </c>
      <c r="C121" s="45">
        <v>196033.9</v>
      </c>
      <c r="D121" s="46">
        <f t="shared" si="0"/>
        <v>3.4715731365349368E-2</v>
      </c>
      <c r="E121" s="42"/>
    </row>
    <row r="122" spans="1:5" x14ac:dyDescent="0.2">
      <c r="A122" s="44">
        <v>5139</v>
      </c>
      <c r="B122" s="42" t="s">
        <v>304</v>
      </c>
      <c r="C122" s="45">
        <v>124072</v>
      </c>
      <c r="D122" s="46">
        <f t="shared" si="0"/>
        <v>2.1971966185244628E-2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68100</v>
      </c>
      <c r="D123" s="124">
        <f t="shared" si="0"/>
        <v>1.2059859575207615E-2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68100</v>
      </c>
      <c r="D133" s="124">
        <f t="shared" si="0"/>
        <v>1.2059859575207615E-2</v>
      </c>
      <c r="E133" s="42"/>
    </row>
    <row r="134" spans="1:5" x14ac:dyDescent="0.2">
      <c r="A134" s="44">
        <v>5241</v>
      </c>
      <c r="B134" s="42" t="s">
        <v>314</v>
      </c>
      <c r="C134" s="45">
        <v>68100</v>
      </c>
      <c r="D134" s="46">
        <f t="shared" si="0"/>
        <v>1.2059859575207615E-2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170463.59</v>
      </c>
      <c r="D181" s="124">
        <f t="shared" si="1"/>
        <v>3.0187473687015638E-2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170463.59</v>
      </c>
      <c r="D182" s="124">
        <f t="shared" si="1"/>
        <v>3.0187473687015638E-2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169155.3</v>
      </c>
      <c r="D187" s="46">
        <f t="shared" si="1"/>
        <v>2.9955788023525939E-2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1308.29</v>
      </c>
      <c r="D189" s="46">
        <f t="shared" si="1"/>
        <v>2.3168566348969708E-4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A37" sqref="A37:XFD3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2024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95" customHeight="1" x14ac:dyDescent="0.25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4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10424.24</v>
      </c>
      <c r="D15" s="18">
        <v>10424.24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11449.52</v>
      </c>
      <c r="D21" s="18">
        <v>11449.52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-7955.32</v>
      </c>
      <c r="D23" s="18">
        <v>-7955.32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0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2491912.29</v>
      </c>
      <c r="D64" s="18">
        <f t="shared" ref="D64:E64" si="0">SUM(D65:D72)</f>
        <v>169155.3</v>
      </c>
      <c r="E64" s="18">
        <f t="shared" si="0"/>
        <v>2190879.7599999998</v>
      </c>
    </row>
    <row r="65" spans="1:9" x14ac:dyDescent="0.2">
      <c r="A65" s="16">
        <v>1241</v>
      </c>
      <c r="B65" s="14" t="s">
        <v>157</v>
      </c>
      <c r="C65" s="18">
        <v>992597.9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616223.05000000005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808336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169155.3</v>
      </c>
      <c r="E69" s="18">
        <v>2190879.7599999998</v>
      </c>
    </row>
    <row r="70" spans="1:9" x14ac:dyDescent="0.2">
      <c r="A70" s="16">
        <v>1246</v>
      </c>
      <c r="B70" s="14" t="s">
        <v>162</v>
      </c>
      <c r="C70" s="18">
        <v>74755.34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34636.050000000003</v>
      </c>
      <c r="D76" s="18">
        <f>SUM(D77:D81)</f>
        <v>1308.29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34636.050000000003</v>
      </c>
      <c r="D80" s="18">
        <v>1308.29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34144.36</v>
      </c>
      <c r="D110" s="18">
        <f>SUM(D111:D119)</f>
        <v>34144.36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8444</v>
      </c>
      <c r="D112" s="18">
        <f t="shared" ref="D112:D119" si="1">C112</f>
        <v>8444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25700.36</v>
      </c>
      <c r="D117" s="18">
        <f t="shared" si="1"/>
        <v>25700.36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0</v>
      </c>
      <c r="D119" s="18">
        <f t="shared" si="1"/>
        <v>0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600</v>
      </c>
      <c r="B1" s="172"/>
      <c r="C1" s="172"/>
      <c r="D1" s="21" t="s">
        <v>497</v>
      </c>
      <c r="E1" s="22">
        <v>2024</v>
      </c>
    </row>
    <row r="2" spans="1:5" ht="18.95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95" customHeight="1" x14ac:dyDescent="0.2">
      <c r="A3" s="172" t="s">
        <v>601</v>
      </c>
      <c r="B3" s="172"/>
      <c r="C3" s="172"/>
      <c r="D3" s="21" t="s">
        <v>499</v>
      </c>
      <c r="E3" s="22">
        <v>4</v>
      </c>
    </row>
    <row r="4" spans="1:5" ht="18.95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334851.05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-346030.17</v>
      </c>
    </row>
    <row r="16" spans="1:5" x14ac:dyDescent="0.2">
      <c r="A16" s="27">
        <v>3220</v>
      </c>
      <c r="B16" s="23" t="s">
        <v>387</v>
      </c>
      <c r="C16" s="28">
        <v>379577.82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13" zoomScale="130" zoomScaleNormal="130" workbookViewId="0">
      <selection activeCell="B37" sqref="B3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600</v>
      </c>
      <c r="B1" s="172"/>
      <c r="C1" s="172"/>
      <c r="D1" s="21" t="s">
        <v>497</v>
      </c>
      <c r="E1" s="22">
        <v>2024</v>
      </c>
    </row>
    <row r="2" spans="1:5" s="29" customFormat="1" ht="18.95" customHeight="1" x14ac:dyDescent="0.25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95" customHeight="1" x14ac:dyDescent="0.25">
      <c r="A3" s="172" t="s">
        <v>601</v>
      </c>
      <c r="B3" s="172"/>
      <c r="C3" s="172"/>
      <c r="D3" s="21" t="s">
        <v>499</v>
      </c>
      <c r="E3" s="22">
        <v>4</v>
      </c>
    </row>
    <row r="4" spans="1:5" s="29" customFormat="1" ht="18.95" customHeight="1" x14ac:dyDescent="0.25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85978.34</v>
      </c>
      <c r="D10" s="28">
        <v>270199.09999999998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85978.34</v>
      </c>
      <c r="D16" s="84">
        <f>SUM(D9:D15)</f>
        <v>270199.09999999998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19842.96</v>
      </c>
      <c r="D29" s="84">
        <f>SUM(D30:D37)</f>
        <v>217736</v>
      </c>
    </row>
    <row r="30" spans="1:4" x14ac:dyDescent="0.2">
      <c r="A30" s="27">
        <v>1241</v>
      </c>
      <c r="B30" s="23" t="s">
        <v>157</v>
      </c>
      <c r="C30" s="28">
        <v>19842.96</v>
      </c>
      <c r="D30" s="28">
        <v>0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57736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160000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19842.96</v>
      </c>
      <c r="D44" s="84">
        <f>D21+D29+D38</f>
        <v>217736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-346030.17</v>
      </c>
      <c r="D48" s="84">
        <v>184848.25</v>
      </c>
      <c r="E48" s="156"/>
    </row>
    <row r="49" spans="1:4" x14ac:dyDescent="0.2">
      <c r="A49" s="27"/>
      <c r="B49" s="85" t="s">
        <v>509</v>
      </c>
      <c r="C49" s="84">
        <f>C54+C66+C94+C97+C50</f>
        <v>170463.59</v>
      </c>
      <c r="D49" s="84">
        <f>D54+D66+D94+D97+D50</f>
        <v>180825.04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170463.59</v>
      </c>
      <c r="D66" s="84">
        <f>D67+D76+D79+D85</f>
        <v>180825.04</v>
      </c>
    </row>
    <row r="67" spans="1:4" x14ac:dyDescent="0.2">
      <c r="A67" s="27">
        <v>5510</v>
      </c>
      <c r="B67" s="23" t="s">
        <v>357</v>
      </c>
      <c r="C67" s="28">
        <f>SUM(C68:C75)</f>
        <v>170463.59</v>
      </c>
      <c r="D67" s="28">
        <f>SUM(D68:D75)</f>
        <v>180825.04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169155.3</v>
      </c>
      <c r="D72" s="28">
        <v>179125.64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1308.29</v>
      </c>
      <c r="D74" s="28">
        <v>1699.4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-175566.58</v>
      </c>
      <c r="D145" s="84">
        <f>D48+D49+D103-D109-D112</f>
        <v>365673.29000000004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16" sqref="A1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600</v>
      </c>
      <c r="B1" s="174"/>
      <c r="C1" s="175"/>
    </row>
    <row r="2" spans="1:3" s="30" customFormat="1" ht="18" customHeight="1" x14ac:dyDescent="0.25">
      <c r="A2" s="176" t="s">
        <v>505</v>
      </c>
      <c r="B2" s="177"/>
      <c r="C2" s="178"/>
    </row>
    <row r="3" spans="1:3" s="30" customFormat="1" ht="18" customHeight="1" x14ac:dyDescent="0.25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2024</v>
      </c>
    </row>
    <row r="6" spans="1:3" x14ac:dyDescent="0.2">
      <c r="A6" s="47" t="s">
        <v>434</v>
      </c>
      <c r="B6" s="47"/>
      <c r="C6" s="92">
        <v>5300801.75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5300801.75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4" workbookViewId="0">
      <selection activeCell="A38" sqref="A38:XFD38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600</v>
      </c>
      <c r="B1" s="185"/>
      <c r="C1" s="186"/>
    </row>
    <row r="2" spans="1:3" s="33" customFormat="1" ht="18.95" customHeight="1" x14ac:dyDescent="0.25">
      <c r="A2" s="187" t="s">
        <v>507</v>
      </c>
      <c r="B2" s="188"/>
      <c r="C2" s="189"/>
    </row>
    <row r="3" spans="1:3" s="33" customFormat="1" ht="18.95" customHeight="1" x14ac:dyDescent="0.25">
      <c r="A3" s="187" t="s">
        <v>601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47">
        <v>2024</v>
      </c>
    </row>
    <row r="6" spans="1:3" x14ac:dyDescent="0.2">
      <c r="A6" s="72" t="s">
        <v>447</v>
      </c>
      <c r="B6" s="47"/>
      <c r="C6" s="96">
        <v>5496211.29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19842.96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19842.96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170463.59</v>
      </c>
    </row>
    <row r="32" spans="1:3" x14ac:dyDescent="0.2">
      <c r="A32" s="78" t="s">
        <v>469</v>
      </c>
      <c r="B32" s="65" t="s">
        <v>357</v>
      </c>
      <c r="C32" s="97">
        <v>170463.59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5646831.9199999999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10" workbookViewId="0">
      <selection activeCell="B37" sqref="B37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600</v>
      </c>
      <c r="B1" s="193"/>
      <c r="C1" s="193"/>
      <c r="D1" s="193"/>
      <c r="E1" s="193"/>
      <c r="F1" s="193"/>
      <c r="G1" s="21" t="s">
        <v>497</v>
      </c>
      <c r="H1" s="22">
        <v>2024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95" customHeight="1" x14ac:dyDescent="0.2">
      <c r="A3" s="194" t="s">
        <v>601</v>
      </c>
      <c r="B3" s="195"/>
      <c r="C3" s="195"/>
      <c r="D3" s="195"/>
      <c r="E3" s="195"/>
      <c r="F3" s="195"/>
      <c r="G3" s="21" t="s">
        <v>499</v>
      </c>
      <c r="H3" s="22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599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2019-02-13T21:19:08Z</cp:lastPrinted>
  <dcterms:created xsi:type="dcterms:W3CDTF">2012-12-11T20:36:24Z</dcterms:created>
  <dcterms:modified xsi:type="dcterms:W3CDTF">2025-01-21T20:25:55Z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