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13_ncr:1_{11653C21-D272-45A2-9BEE-D91359EFE16D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6" l="1"/>
  <c r="E12" i="6"/>
  <c r="D16" i="6"/>
  <c r="D17" i="6"/>
  <c r="D18" i="6"/>
  <c r="G18" i="6" s="1"/>
  <c r="D19" i="6"/>
  <c r="G19" i="6" s="1"/>
  <c r="D20" i="6"/>
  <c r="D21" i="6"/>
  <c r="D5" i="8"/>
  <c r="D39" i="5"/>
  <c r="G39" i="5" s="1"/>
  <c r="D38" i="5"/>
  <c r="G38" i="5" s="1"/>
  <c r="D37" i="5"/>
  <c r="D35" i="5" s="1"/>
  <c r="D36" i="5"/>
  <c r="G36" i="5" s="1"/>
  <c r="F35" i="5"/>
  <c r="E35" i="5"/>
  <c r="C35" i="5"/>
  <c r="C41" i="5" s="1"/>
  <c r="B35" i="5"/>
  <c r="B41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D24" i="5" s="1"/>
  <c r="D25" i="5"/>
  <c r="G25" i="5" s="1"/>
  <c r="F24" i="5"/>
  <c r="E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D15" i="5" s="1"/>
  <c r="D16" i="5"/>
  <c r="G16" i="5" s="1"/>
  <c r="F15" i="5"/>
  <c r="E15" i="5"/>
  <c r="C15" i="5"/>
  <c r="B15" i="5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D5" i="5" s="1"/>
  <c r="F5" i="5"/>
  <c r="E5" i="5"/>
  <c r="C5" i="5"/>
  <c r="B5" i="5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C68" i="6"/>
  <c r="B68" i="6"/>
  <c r="D68" i="6" s="1"/>
  <c r="G68" i="6" s="1"/>
  <c r="D67" i="6"/>
  <c r="G67" i="6" s="1"/>
  <c r="D66" i="6"/>
  <c r="G66" i="6" s="1"/>
  <c r="D65" i="6"/>
  <c r="G65" i="6" s="1"/>
  <c r="F64" i="6"/>
  <c r="E64" i="6"/>
  <c r="C64" i="6"/>
  <c r="B64" i="6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C56" i="6"/>
  <c r="B56" i="6"/>
  <c r="D56" i="6" s="1"/>
  <c r="G56" i="6" s="1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E32" i="6"/>
  <c r="C32" i="6"/>
  <c r="B32" i="6"/>
  <c r="D32" i="6" s="1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C22" i="6"/>
  <c r="B22" i="6"/>
  <c r="D22" i="6" s="1"/>
  <c r="G21" i="6"/>
  <c r="G20" i="6"/>
  <c r="G17" i="6"/>
  <c r="G16" i="6"/>
  <c r="D15" i="6"/>
  <c r="G15" i="6" s="1"/>
  <c r="D14" i="6"/>
  <c r="G14" i="6" s="1"/>
  <c r="D13" i="6"/>
  <c r="G13" i="6" s="1"/>
  <c r="F12" i="6"/>
  <c r="C12" i="6"/>
  <c r="D12" i="6" s="1"/>
  <c r="B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E4" i="6"/>
  <c r="C4" i="6"/>
  <c r="B4" i="6"/>
  <c r="B76" i="6" s="1"/>
  <c r="F15" i="8"/>
  <c r="E15" i="8"/>
  <c r="C15" i="8"/>
  <c r="B15" i="8"/>
  <c r="D13" i="8"/>
  <c r="G13" i="8" s="1"/>
  <c r="D11" i="8"/>
  <c r="G11" i="8" s="1"/>
  <c r="D9" i="8"/>
  <c r="G9" i="8" s="1"/>
  <c r="D7" i="8"/>
  <c r="G7" i="8" s="1"/>
  <c r="G5" i="8"/>
  <c r="F49" i="4"/>
  <c r="E49" i="4"/>
  <c r="D49" i="4"/>
  <c r="C49" i="4"/>
  <c r="B49" i="4"/>
  <c r="D47" i="4"/>
  <c r="G47" i="4" s="1"/>
  <c r="G49" i="4" s="1"/>
  <c r="D45" i="4"/>
  <c r="G45" i="4" s="1"/>
  <c r="D43" i="4"/>
  <c r="G43" i="4" s="1"/>
  <c r="D41" i="4"/>
  <c r="G41" i="4" s="1"/>
  <c r="D39" i="4"/>
  <c r="G39" i="4" s="1"/>
  <c r="D37" i="4"/>
  <c r="G37" i="4" s="1"/>
  <c r="D35" i="4"/>
  <c r="G35" i="4" s="1"/>
  <c r="D33" i="4"/>
  <c r="G33" i="4" s="1"/>
  <c r="D24" i="4"/>
  <c r="G24" i="4" s="1"/>
  <c r="D23" i="4"/>
  <c r="G23" i="4" s="1"/>
  <c r="D22" i="4"/>
  <c r="G22" i="4" s="1"/>
  <c r="D21" i="4"/>
  <c r="G21" i="4" s="1"/>
  <c r="C14" i="4"/>
  <c r="D14" i="4"/>
  <c r="E14" i="4"/>
  <c r="F14" i="4"/>
  <c r="B14" i="4"/>
  <c r="D9" i="4"/>
  <c r="G9" i="4" s="1"/>
  <c r="D8" i="4"/>
  <c r="G8" i="4" s="1"/>
  <c r="G7" i="4"/>
  <c r="D7" i="4"/>
  <c r="D6" i="4"/>
  <c r="G6" i="4" s="1"/>
  <c r="G5" i="4"/>
  <c r="D5" i="4"/>
  <c r="D64" i="6" l="1"/>
  <c r="G64" i="6" s="1"/>
  <c r="D42" i="6"/>
  <c r="G42" i="6" s="1"/>
  <c r="C76" i="6"/>
  <c r="D15" i="8"/>
  <c r="G14" i="4"/>
  <c r="F41" i="5"/>
  <c r="E41" i="5"/>
  <c r="F76" i="6"/>
  <c r="G22" i="6"/>
  <c r="E76" i="6"/>
  <c r="G12" i="6"/>
  <c r="G15" i="8"/>
  <c r="D41" i="5"/>
  <c r="G24" i="5"/>
  <c r="G6" i="5"/>
  <c r="G5" i="5" s="1"/>
  <c r="G17" i="5"/>
  <c r="G15" i="5" s="1"/>
  <c r="G26" i="5"/>
  <c r="G37" i="5"/>
  <c r="G35" i="5" s="1"/>
  <c r="D4" i="6"/>
  <c r="G41" i="5" l="1"/>
  <c r="G4" i="6"/>
  <c r="G76" i="6" s="1"/>
  <c r="D76" i="6"/>
</calcChain>
</file>

<file path=xl/sharedStrings.xml><?xml version="1.0" encoding="utf-8"?>
<sst xmlns="http://schemas.openxmlformats.org/spreadsheetml/2006/main" count="193" uniqueCount="141">
  <si>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</si>
  <si>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</si>
  <si>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</si>
  <si>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</si>
  <si>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</si>
  <si>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</si>
  <si>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</si>
  <si>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</si>
  <si>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</si>
  <si>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</si>
  <si>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</si>
  <si>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</si>
  <si>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</si>
  <si>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</si>
  <si>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</si>
  <si>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</si>
  <si>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</si>
  <si>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</si>
  <si>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</si>
  <si>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</si>
  <si>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</si>
  <si>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</si>
  <si>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</si>
  <si>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</si>
  <si>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</si>
  <si>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</si>
  <si>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</si>
  <si>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</si>
  <si>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</si>
  <si>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</si>
  <si>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</si>
  <si>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</si>
  <si>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</si>
  <si>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</si>
  <si>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</si>
  <si>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</si>
  <si>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</si>
  <si>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</si>
  <si>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</si>
  <si>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</si>
  <si>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</si>
  <si>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</si>
  <si>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</si>
  <si>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</si>
  <si>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</si>
  <si>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</si>
  <si>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</si>
  <si>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</si>
  <si>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</si>
  <si>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</si>
  <si>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</si>
  <si>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</si>
  <si>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</si>
  <si>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</si>
  <si>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</si>
  <si>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</si>
  <si>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</si>
  <si>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</si>
  <si>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</si>
  <si>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</si>
  <si>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</si>
  <si>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</si>
  <si>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</si>
  <si>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</si>
  <si>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</si>
  <si>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</si>
  <si>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</si>
  <si>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</si>
  <si>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</si>
  <si>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</si>
  <si>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</si>
  <si>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</si>
  <si>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</si>
  <si>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</si>
  <si>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</si>
  <si>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</si>
  <si>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</si>
  <si>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</si>
  <si>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</si>
  <si>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</si>
  <si>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</si>
  <si>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</si>
  <si>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</si>
  <si>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</si>
  <si>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</si>
  <si>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</si>
  <si>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</si>
  <si>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</si>
  <si>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</si>
  <si>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</si>
  <si>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</si>
  <si>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</si>
  <si>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</si>
  <si>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</si>
  <si>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</si>
  <si>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</si>
  <si>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</si>
  <si>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</si>
  <si>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</si>
  <si>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</si>
  <si>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</si>
  <si>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</si>
  <si>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</si>
  <si>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</si>
  <si>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</si>
  <si>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</si>
  <si>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</si>
  <si>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</si>
  <si>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</si>
  <si>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</si>
  <si>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</si>
  <si>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</si>
  <si>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</si>
  <si>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</si>
  <si>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</si>
  <si>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</si>
  <si>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</si>
  <si>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</si>
  <si>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</si>
  <si>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</si>
  <si>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</si>
  <si>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</si>
  <si>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</si>
  <si>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</si>
  <si>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</si>
  <si>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</si>
  <si>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</si>
  <si>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</si>
  <si>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</si>
  <si>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</si>
  <si>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</si>
  <si>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</si>
  <si>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</si>
  <si>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</si>
  <si>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</si>
  <si>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“Bajo protesta de decir verdad declaramos que los Estados Financieros y sus notas, son razonablemente correctos y son responsabilidad del emisor”</t>
  </si>
  <si>
    <t>Sistema Municipal de Agua Potable y Alcantarillado de Uriangato, Gto.
Estado Analítico del Ejercicio del Presupuesto de Egresos
Clasificación Administrativa
Del 1 de Enero al 31 de Junio de 2025
(Cifras en Pesos)</t>
  </si>
  <si>
    <t>Sistema Municipal de Agua Potable y Alcantarillado de Uriangato, Gto.
Estado Analítico del Ejercicio del Presupuesto de Egresos
Clasificación Administrativa
Del 1 de Enero al 30 de Septiembre de 2025
(Cifras en Pesos)</t>
  </si>
  <si>
    <t>Sistema Municipal de Agua Potable y Alcantarillado de Uriangato, Gto.
Estado Analítico del Ejercicio del Presupuesto de Egresos
Clasificación por Objeto del Gasto (Capítulo y Concepto)
Del 1 de Enero al 30 de Septiembre de 2025
(Cifras en Pesos)</t>
  </si>
  <si>
    <t>Sistema Municipal de Agua Potable y Alcantarillado de Uriangato, Gto.
Estado Analítico del Ejercicio del Presupuesto de Egresos
Clasificación Económica (por Tipo de Gasto)
Del 1 de Enero al 30 de Septiembre de 2025
(Cifras en Pesos)</t>
  </si>
  <si>
    <t>Sistema Municipal de Agua Potable y Alcantarillado de Uriangato,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</si>
</sst>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2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7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0" borderId="4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3" xfId="9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2" fillId="0" borderId="3" xfId="0" applyFont="1" applyBorder="1" applyAlignment="1" applyProtection="1">
      <alignment horizontal="left" indent="1"/>
      <protection locked="0"/>
    </xf>
    <xf numFmtId="3" fontId="2" fillId="0" borderId="12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165" fontId="2" fillId="0" borderId="12" xfId="16" applyNumberFormat="1" applyFont="1" applyBorder="1" applyProtection="1">
      <protection locked="0"/>
    </xf>
    <xf numFmtId="165" fontId="2" fillId="0" borderId="11" xfId="16" applyNumberFormat="1" applyFont="1" applyBorder="1" applyProtection="1">
      <protection locked="0"/>
    </xf>
    <xf numFmtId="165" fontId="6" fillId="0" borderId="11" xfId="0" applyNumberFormat="1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3" fontId="6" fillId="0" borderId="10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showGridLines="0" topLeftCell="A35" workbookViewId="0">
      <selection sqref="A1:G5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9" t="s">
        <v>137</v>
      </c>
      <c r="B1" s="50"/>
      <c r="C1" s="50"/>
      <c r="D1" s="50"/>
      <c r="E1" s="50"/>
      <c r="F1" s="50"/>
      <c r="G1" s="51"/>
    </row>
    <row r="2" spans="1:7" x14ac:dyDescent="0.2">
      <c r="A2" s="16"/>
      <c r="B2" s="18" t="s">
        <v>0</v>
      </c>
      <c r="C2" s="19"/>
      <c r="D2" s="19"/>
      <c r="E2" s="19"/>
      <c r="F2" s="20"/>
      <c r="G2" s="47" t="s">
        <v>1</v>
      </c>
    </row>
    <row r="3" spans="1:7" ht="24.95" customHeight="1" x14ac:dyDescent="0.2">
      <c r="A3" s="17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8"/>
      <c r="B4" s="12"/>
      <c r="C4" s="12"/>
      <c r="D4" s="12"/>
      <c r="E4" s="12"/>
      <c r="F4" s="12"/>
      <c r="G4" s="12"/>
    </row>
    <row r="5" spans="1:7" x14ac:dyDescent="0.2">
      <c r="A5" s="36" t="s">
        <v>130</v>
      </c>
      <c r="B5" s="37">
        <v>1542123.77</v>
      </c>
      <c r="C5" s="37">
        <v>0</v>
      </c>
      <c r="D5" s="37">
        <f>B5+C5</f>
        <v>1542123.77</v>
      </c>
      <c r="E5" s="37">
        <v>948812</v>
      </c>
      <c r="F5" s="37">
        <v>948812</v>
      </c>
      <c r="G5" s="37">
        <f>D5-E5</f>
        <v>593311.77</v>
      </c>
    </row>
    <row r="6" spans="1:7" x14ac:dyDescent="0.2">
      <c r="A6" s="36" t="s">
        <v>131</v>
      </c>
      <c r="B6" s="37">
        <v>6541978.1299999999</v>
      </c>
      <c r="C6" s="37">
        <v>0</v>
      </c>
      <c r="D6" s="37">
        <f t="shared" ref="D6:D9" si="0">B6+C6</f>
        <v>6541978.1299999999</v>
      </c>
      <c r="E6" s="37">
        <v>3906678</v>
      </c>
      <c r="F6" s="37">
        <v>3906678</v>
      </c>
      <c r="G6" s="37">
        <f t="shared" ref="G6:G9" si="1">D6-E6</f>
        <v>2635300.13</v>
      </c>
    </row>
    <row r="7" spans="1:7" x14ac:dyDescent="0.2">
      <c r="A7" s="36" t="s">
        <v>132</v>
      </c>
      <c r="B7" s="37">
        <v>44837379.380000003</v>
      </c>
      <c r="C7" s="37">
        <v>7936801.3700000001</v>
      </c>
      <c r="D7" s="37">
        <f t="shared" si="0"/>
        <v>52774180.75</v>
      </c>
      <c r="E7" s="37">
        <v>28144782</v>
      </c>
      <c r="F7" s="37">
        <v>28144782</v>
      </c>
      <c r="G7" s="37">
        <f t="shared" si="1"/>
        <v>24629398.75</v>
      </c>
    </row>
    <row r="8" spans="1:7" x14ac:dyDescent="0.2">
      <c r="A8" s="36" t="s">
        <v>133</v>
      </c>
      <c r="B8" s="37">
        <v>7906364.6699999999</v>
      </c>
      <c r="C8" s="37">
        <v>350000</v>
      </c>
      <c r="D8" s="37">
        <f t="shared" si="0"/>
        <v>8256364.6699999999</v>
      </c>
      <c r="E8" s="37">
        <v>4273310</v>
      </c>
      <c r="F8" s="37">
        <v>4273310</v>
      </c>
      <c r="G8" s="37">
        <f t="shared" si="1"/>
        <v>3983054.67</v>
      </c>
    </row>
    <row r="9" spans="1:7" x14ac:dyDescent="0.2">
      <c r="A9" s="36" t="s">
        <v>134</v>
      </c>
      <c r="B9" s="37">
        <v>1749704.05</v>
      </c>
      <c r="C9" s="37">
        <v>0</v>
      </c>
      <c r="D9" s="37">
        <f t="shared" si="0"/>
        <v>1749704.05</v>
      </c>
      <c r="E9" s="37">
        <v>1020505</v>
      </c>
      <c r="F9" s="37">
        <v>1020505</v>
      </c>
      <c r="G9" s="37">
        <f t="shared" si="1"/>
        <v>729199.05</v>
      </c>
    </row>
    <row r="10" spans="1:7" x14ac:dyDescent="0.2">
      <c r="A10" s="22" t="s">
        <v>8</v>
      </c>
      <c r="B10" s="4"/>
      <c r="C10" s="4"/>
      <c r="D10" s="4"/>
      <c r="E10" s="4"/>
      <c r="F10" s="4"/>
      <c r="G10" s="4"/>
    </row>
    <row r="11" spans="1:7" x14ac:dyDescent="0.2">
      <c r="A11" s="22" t="s">
        <v>9</v>
      </c>
      <c r="B11" s="4"/>
      <c r="C11" s="4"/>
      <c r="D11" s="4"/>
      <c r="E11" s="4"/>
      <c r="F11" s="4"/>
      <c r="G11" s="4"/>
    </row>
    <row r="12" spans="1:7" x14ac:dyDescent="0.2">
      <c r="A12" s="22" t="s">
        <v>10</v>
      </c>
      <c r="B12" s="4"/>
      <c r="C12" s="4"/>
      <c r="D12" s="4"/>
      <c r="E12" s="4"/>
      <c r="F12" s="4"/>
      <c r="G12" s="4"/>
    </row>
    <row r="13" spans="1:7" x14ac:dyDescent="0.2">
      <c r="A13" s="22"/>
      <c r="B13" s="5"/>
      <c r="C13" s="5"/>
      <c r="D13" s="5"/>
      <c r="E13" s="5"/>
      <c r="F13" s="5"/>
      <c r="G13" s="5"/>
    </row>
    <row r="14" spans="1:7" x14ac:dyDescent="0.2">
      <c r="A14" s="23" t="s">
        <v>11</v>
      </c>
      <c r="B14" s="38">
        <f>SUM(B5:B13)</f>
        <v>62577550</v>
      </c>
      <c r="C14" s="38">
        <f t="shared" ref="C14:G14" si="2">SUM(C5:C13)</f>
        <v>8286801.3700000001</v>
      </c>
      <c r="D14" s="38">
        <f t="shared" si="2"/>
        <v>70864351.36999999</v>
      </c>
      <c r="E14" s="38">
        <f t="shared" si="2"/>
        <v>38294087</v>
      </c>
      <c r="F14" s="38">
        <f t="shared" si="2"/>
        <v>38294087</v>
      </c>
      <c r="G14" s="38">
        <f t="shared" si="2"/>
        <v>32570264.370000001</v>
      </c>
    </row>
    <row r="17" spans="1:7" ht="54.95" customHeight="1" x14ac:dyDescent="0.2">
      <c r="A17" s="49" t="s">
        <v>136</v>
      </c>
      <c r="B17" s="50"/>
      <c r="C17" s="50"/>
      <c r="D17" s="50"/>
      <c r="E17" s="50"/>
      <c r="F17" s="50"/>
      <c r="G17" s="51"/>
    </row>
    <row r="18" spans="1:7" x14ac:dyDescent="0.2">
      <c r="A18" s="16"/>
      <c r="B18" s="18" t="s">
        <v>0</v>
      </c>
      <c r="C18" s="19"/>
      <c r="D18" s="19"/>
      <c r="E18" s="19"/>
      <c r="F18" s="20"/>
      <c r="G18" s="47" t="s">
        <v>1</v>
      </c>
    </row>
    <row r="19" spans="1:7" ht="22.5" x14ac:dyDescent="0.2">
      <c r="A19" s="17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8"/>
    </row>
    <row r="20" spans="1:7" x14ac:dyDescent="0.2">
      <c r="A20" s="9"/>
      <c r="B20" s="10"/>
      <c r="C20" s="10"/>
      <c r="D20" s="10"/>
      <c r="E20" s="10"/>
      <c r="F20" s="10"/>
      <c r="G20" s="10"/>
    </row>
    <row r="21" spans="1:7" x14ac:dyDescent="0.2">
      <c r="A21" s="22" t="s">
        <v>12</v>
      </c>
      <c r="B21" s="37">
        <v>0</v>
      </c>
      <c r="C21" s="37">
        <v>0</v>
      </c>
      <c r="D21" s="37">
        <f>B21+C21</f>
        <v>0</v>
      </c>
      <c r="E21" s="37">
        <v>0</v>
      </c>
      <c r="F21" s="37">
        <v>0</v>
      </c>
      <c r="G21" s="37">
        <f>D21-E21</f>
        <v>0</v>
      </c>
    </row>
    <row r="22" spans="1:7" x14ac:dyDescent="0.2">
      <c r="A22" s="22" t="s">
        <v>13</v>
      </c>
      <c r="B22" s="37">
        <v>0</v>
      </c>
      <c r="C22" s="37">
        <v>0</v>
      </c>
      <c r="D22" s="37">
        <f t="shared" ref="D22:D24" si="3">B22+C22</f>
        <v>0</v>
      </c>
      <c r="E22" s="37">
        <v>0</v>
      </c>
      <c r="F22" s="37">
        <v>0</v>
      </c>
      <c r="G22" s="37">
        <f t="shared" ref="G22:G24" si="4">D22-E22</f>
        <v>0</v>
      </c>
    </row>
    <row r="23" spans="1:7" x14ac:dyDescent="0.2">
      <c r="A23" s="22" t="s">
        <v>14</v>
      </c>
      <c r="B23" s="37">
        <v>0</v>
      </c>
      <c r="C23" s="37">
        <v>0</v>
      </c>
      <c r="D23" s="37">
        <f t="shared" si="3"/>
        <v>0</v>
      </c>
      <c r="E23" s="37">
        <v>0</v>
      </c>
      <c r="F23" s="37">
        <v>0</v>
      </c>
      <c r="G23" s="37">
        <f t="shared" si="4"/>
        <v>0</v>
      </c>
    </row>
    <row r="24" spans="1:7" x14ac:dyDescent="0.2">
      <c r="A24" s="22" t="s">
        <v>15</v>
      </c>
      <c r="B24" s="37">
        <v>0</v>
      </c>
      <c r="C24" s="37">
        <v>0</v>
      </c>
      <c r="D24" s="37">
        <f t="shared" si="3"/>
        <v>0</v>
      </c>
      <c r="E24" s="37">
        <v>0</v>
      </c>
      <c r="F24" s="37">
        <v>0</v>
      </c>
      <c r="G24" s="37">
        <f t="shared" si="4"/>
        <v>0</v>
      </c>
    </row>
    <row r="25" spans="1:7" x14ac:dyDescent="0.2">
      <c r="A25" s="2"/>
      <c r="B25" s="11"/>
      <c r="C25" s="11"/>
      <c r="D25" s="11"/>
      <c r="E25" s="11"/>
      <c r="F25" s="11"/>
      <c r="G25" s="11"/>
    </row>
    <row r="26" spans="1:7" x14ac:dyDescent="0.2">
      <c r="A26" s="23" t="s">
        <v>11</v>
      </c>
      <c r="B26" s="7"/>
      <c r="C26" s="7"/>
      <c r="D26" s="7"/>
      <c r="E26" s="7"/>
      <c r="F26" s="7"/>
      <c r="G26" s="7"/>
    </row>
    <row r="29" spans="1:7" ht="54.95" customHeight="1" x14ac:dyDescent="0.2">
      <c r="A29" s="49" t="s">
        <v>136</v>
      </c>
      <c r="B29" s="50"/>
      <c r="C29" s="50"/>
      <c r="D29" s="50"/>
      <c r="E29" s="50"/>
      <c r="F29" s="50"/>
      <c r="G29" s="51"/>
    </row>
    <row r="30" spans="1:7" x14ac:dyDescent="0.2">
      <c r="A30" s="16"/>
      <c r="B30" s="18" t="s">
        <v>0</v>
      </c>
      <c r="C30" s="19"/>
      <c r="D30" s="19"/>
      <c r="E30" s="19"/>
      <c r="F30" s="20"/>
      <c r="G30" s="47" t="s">
        <v>1</v>
      </c>
    </row>
    <row r="31" spans="1:7" ht="22.5" x14ac:dyDescent="0.2">
      <c r="A31" s="17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8"/>
    </row>
    <row r="32" spans="1:7" x14ac:dyDescent="0.2">
      <c r="A32" s="9"/>
      <c r="B32" s="10"/>
      <c r="C32" s="10"/>
      <c r="D32" s="10"/>
      <c r="E32" s="10"/>
      <c r="F32" s="10"/>
      <c r="G32" s="10"/>
    </row>
    <row r="33" spans="1:7" ht="22.5" x14ac:dyDescent="0.2">
      <c r="A33" s="24" t="s">
        <v>16</v>
      </c>
      <c r="B33" s="37">
        <v>0</v>
      </c>
      <c r="C33" s="37">
        <v>0</v>
      </c>
      <c r="D33" s="37">
        <f t="shared" ref="D33:D45" si="5">B33+C33</f>
        <v>0</v>
      </c>
      <c r="E33" s="37">
        <v>0</v>
      </c>
      <c r="F33" s="37">
        <v>0</v>
      </c>
      <c r="G33" s="37">
        <f t="shared" ref="G33:G45" si="6">D33-E33</f>
        <v>0</v>
      </c>
    </row>
    <row r="34" spans="1:7" x14ac:dyDescent="0.2">
      <c r="A34" s="24"/>
      <c r="B34" s="37"/>
      <c r="C34" s="37"/>
      <c r="D34" s="37"/>
      <c r="E34" s="37"/>
      <c r="F34" s="37"/>
      <c r="G34" s="37"/>
    </row>
    <row r="35" spans="1:7" x14ac:dyDescent="0.2">
      <c r="A35" s="24" t="s">
        <v>17</v>
      </c>
      <c r="B35" s="37">
        <v>0</v>
      </c>
      <c r="C35" s="37">
        <v>0</v>
      </c>
      <c r="D35" s="37">
        <f t="shared" si="5"/>
        <v>0</v>
      </c>
      <c r="E35" s="37">
        <v>0</v>
      </c>
      <c r="F35" s="37">
        <v>0</v>
      </c>
      <c r="G35" s="37">
        <f t="shared" si="6"/>
        <v>0</v>
      </c>
    </row>
    <row r="36" spans="1:7" x14ac:dyDescent="0.2">
      <c r="A36" s="24"/>
      <c r="B36" s="37"/>
      <c r="C36" s="37"/>
      <c r="D36" s="37"/>
      <c r="E36" s="37"/>
      <c r="F36" s="37"/>
      <c r="G36" s="37"/>
    </row>
    <row r="37" spans="1:7" ht="22.5" x14ac:dyDescent="0.2">
      <c r="A37" s="24" t="s">
        <v>18</v>
      </c>
      <c r="B37" s="37">
        <v>0</v>
      </c>
      <c r="C37" s="37">
        <v>0</v>
      </c>
      <c r="D37" s="37">
        <f t="shared" si="5"/>
        <v>0</v>
      </c>
      <c r="E37" s="37">
        <v>0</v>
      </c>
      <c r="F37" s="37">
        <v>0</v>
      </c>
      <c r="G37" s="37">
        <f t="shared" si="6"/>
        <v>0</v>
      </c>
    </row>
    <row r="38" spans="1:7" x14ac:dyDescent="0.2">
      <c r="A38" s="24"/>
      <c r="B38" s="37"/>
      <c r="C38" s="37"/>
      <c r="D38" s="37"/>
      <c r="E38" s="37"/>
      <c r="F38" s="37"/>
      <c r="G38" s="37"/>
    </row>
    <row r="39" spans="1:7" ht="22.5" x14ac:dyDescent="0.2">
      <c r="A39" s="24" t="s">
        <v>19</v>
      </c>
      <c r="B39" s="37">
        <v>0</v>
      </c>
      <c r="C39" s="37">
        <v>0</v>
      </c>
      <c r="D39" s="37">
        <f t="shared" si="5"/>
        <v>0</v>
      </c>
      <c r="E39" s="37">
        <v>0</v>
      </c>
      <c r="F39" s="37">
        <v>0</v>
      </c>
      <c r="G39" s="37">
        <f t="shared" si="6"/>
        <v>0</v>
      </c>
    </row>
    <row r="40" spans="1:7" x14ac:dyDescent="0.2">
      <c r="A40" s="24"/>
      <c r="B40" s="37"/>
      <c r="C40" s="37"/>
      <c r="D40" s="37"/>
      <c r="E40" s="37"/>
      <c r="F40" s="37"/>
      <c r="G40" s="37"/>
    </row>
    <row r="41" spans="1:7" ht="22.5" x14ac:dyDescent="0.2">
      <c r="A41" s="24" t="s">
        <v>20</v>
      </c>
      <c r="B41" s="37">
        <v>0</v>
      </c>
      <c r="C41" s="37">
        <v>0</v>
      </c>
      <c r="D41" s="37">
        <f t="shared" si="5"/>
        <v>0</v>
      </c>
      <c r="E41" s="37">
        <v>0</v>
      </c>
      <c r="F41" s="37">
        <v>0</v>
      </c>
      <c r="G41" s="37">
        <f t="shared" si="6"/>
        <v>0</v>
      </c>
    </row>
    <row r="42" spans="1:7" x14ac:dyDescent="0.2">
      <c r="A42" s="24"/>
      <c r="B42" s="37"/>
      <c r="C42" s="37"/>
      <c r="D42" s="37"/>
      <c r="E42" s="37"/>
      <c r="F42" s="37"/>
      <c r="G42" s="37"/>
    </row>
    <row r="43" spans="1:7" ht="22.5" x14ac:dyDescent="0.2">
      <c r="A43" s="33" t="s">
        <v>21</v>
      </c>
      <c r="B43" s="37">
        <v>0</v>
      </c>
      <c r="C43" s="37">
        <v>0</v>
      </c>
      <c r="D43" s="37">
        <f t="shared" ref="D43" si="7">B43+C43</f>
        <v>0</v>
      </c>
      <c r="E43" s="37">
        <v>0</v>
      </c>
      <c r="F43" s="37">
        <v>0</v>
      </c>
      <c r="G43" s="37">
        <f t="shared" ref="G43" si="8">D43-E43</f>
        <v>0</v>
      </c>
    </row>
    <row r="44" spans="1:7" x14ac:dyDescent="0.2">
      <c r="A44" s="24"/>
      <c r="B44" s="37"/>
      <c r="C44" s="37"/>
      <c r="D44" s="37"/>
      <c r="E44" s="37"/>
      <c r="F44" s="37"/>
      <c r="G44" s="37"/>
    </row>
    <row r="45" spans="1:7" x14ac:dyDescent="0.2">
      <c r="A45" s="24" t="s">
        <v>22</v>
      </c>
      <c r="B45" s="37">
        <v>0</v>
      </c>
      <c r="C45" s="37">
        <v>0</v>
      </c>
      <c r="D45" s="37">
        <f t="shared" si="5"/>
        <v>0</v>
      </c>
      <c r="E45" s="37">
        <v>0</v>
      </c>
      <c r="F45" s="37">
        <v>0</v>
      </c>
      <c r="G45" s="37">
        <f t="shared" si="6"/>
        <v>0</v>
      </c>
    </row>
    <row r="46" spans="1:7" x14ac:dyDescent="0.2">
      <c r="A46" s="24"/>
      <c r="B46" s="37"/>
      <c r="C46" s="37"/>
      <c r="D46" s="37"/>
      <c r="E46" s="37"/>
      <c r="F46" s="37"/>
      <c r="G46" s="37"/>
    </row>
    <row r="47" spans="1:7" x14ac:dyDescent="0.2">
      <c r="A47" s="24" t="s">
        <v>23</v>
      </c>
      <c r="B47" s="37">
        <v>62577550</v>
      </c>
      <c r="C47" s="37">
        <v>8286801.3700000001</v>
      </c>
      <c r="D47" s="37">
        <f t="shared" ref="D47" si="9">B47+C47</f>
        <v>70864351.370000005</v>
      </c>
      <c r="E47" s="37">
        <v>38294087</v>
      </c>
      <c r="F47" s="37">
        <v>38294087</v>
      </c>
      <c r="G47" s="37">
        <f t="shared" ref="G47" si="10">D47-E47</f>
        <v>32570264.370000005</v>
      </c>
    </row>
    <row r="48" spans="1:7" x14ac:dyDescent="0.2">
      <c r="A48" s="25"/>
      <c r="B48" s="11"/>
      <c r="C48" s="11"/>
      <c r="D48" s="11"/>
      <c r="E48" s="11"/>
      <c r="F48" s="11"/>
      <c r="G48" s="11"/>
    </row>
    <row r="49" spans="1:7" x14ac:dyDescent="0.2">
      <c r="A49" s="23" t="s">
        <v>11</v>
      </c>
      <c r="B49" s="38">
        <f t="shared" ref="B49:G49" si="11">SUM(B33:B47)</f>
        <v>62577550</v>
      </c>
      <c r="C49" s="38">
        <f t="shared" si="11"/>
        <v>8286801.3700000001</v>
      </c>
      <c r="D49" s="38">
        <f t="shared" si="11"/>
        <v>70864351.370000005</v>
      </c>
      <c r="E49" s="38">
        <f t="shared" si="11"/>
        <v>38294087</v>
      </c>
      <c r="F49" s="38">
        <f t="shared" si="11"/>
        <v>38294087</v>
      </c>
      <c r="G49" s="38">
        <f t="shared" si="11"/>
        <v>32570264.370000005</v>
      </c>
    </row>
    <row r="51" spans="1:7" x14ac:dyDescent="0.2">
      <c r="A51" s="1" t="s">
        <v>135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31496062992125984" right="0.31496062992125984" top="0.74803149606299213" bottom="0.74803149606299213" header="0.31496062992125984" footer="0.31496062992125984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showGridLines="0" workbookViewId="0">
      <selection sqref="A1:G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9" t="s">
        <v>139</v>
      </c>
      <c r="B1" s="50"/>
      <c r="C1" s="50"/>
      <c r="D1" s="50"/>
      <c r="E1" s="50"/>
      <c r="F1" s="50"/>
      <c r="G1" s="51"/>
    </row>
    <row r="2" spans="1:7" x14ac:dyDescent="0.2">
      <c r="A2" s="16"/>
      <c r="B2" s="18" t="s">
        <v>0</v>
      </c>
      <c r="C2" s="19"/>
      <c r="D2" s="19"/>
      <c r="E2" s="19"/>
      <c r="F2" s="20"/>
      <c r="G2" s="47" t="s">
        <v>1</v>
      </c>
    </row>
    <row r="3" spans="1:7" ht="24.95" customHeight="1" x14ac:dyDescent="0.2">
      <c r="A3" s="3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26"/>
      <c r="B4" s="6"/>
      <c r="C4" s="6"/>
      <c r="D4" s="6"/>
      <c r="E4" s="6"/>
      <c r="F4" s="6"/>
      <c r="G4" s="6"/>
    </row>
    <row r="5" spans="1:7" x14ac:dyDescent="0.2">
      <c r="A5" s="35" t="s">
        <v>24</v>
      </c>
      <c r="B5" s="40">
        <v>57988420.170000002</v>
      </c>
      <c r="C5" s="40">
        <v>1867295</v>
      </c>
      <c r="D5" s="40">
        <f>B5+C5</f>
        <v>59855715.170000002</v>
      </c>
      <c r="E5" s="40">
        <v>36496791.920000002</v>
      </c>
      <c r="F5" s="40">
        <v>36496791.920000002</v>
      </c>
      <c r="G5" s="40">
        <f>D5-E5</f>
        <v>23358923.25</v>
      </c>
    </row>
    <row r="6" spans="1:7" x14ac:dyDescent="0.2">
      <c r="A6" s="35"/>
      <c r="B6" s="40"/>
      <c r="C6" s="40"/>
      <c r="D6" s="40"/>
      <c r="E6" s="40"/>
      <c r="F6" s="40"/>
      <c r="G6" s="40"/>
    </row>
    <row r="7" spans="1:7" x14ac:dyDescent="0.2">
      <c r="A7" s="35" t="s">
        <v>25</v>
      </c>
      <c r="B7" s="40">
        <v>4589129.83</v>
      </c>
      <c r="C7" s="40">
        <v>6419506.3700000001</v>
      </c>
      <c r="D7" s="40">
        <f>B7+C7</f>
        <v>11008636.199999999</v>
      </c>
      <c r="E7" s="40">
        <v>1797295.57</v>
      </c>
      <c r="F7" s="40">
        <v>1797295.57</v>
      </c>
      <c r="G7" s="40">
        <f>D7-E7</f>
        <v>9211340.629999999</v>
      </c>
    </row>
    <row r="8" spans="1:7" x14ac:dyDescent="0.2">
      <c r="A8" s="35"/>
      <c r="B8" s="40"/>
      <c r="C8" s="40"/>
      <c r="D8" s="40"/>
      <c r="E8" s="40"/>
      <c r="F8" s="40"/>
      <c r="G8" s="40"/>
    </row>
    <row r="9" spans="1:7" x14ac:dyDescent="0.2">
      <c r="A9" s="35" t="s">
        <v>26</v>
      </c>
      <c r="B9" s="40">
        <v>0</v>
      </c>
      <c r="C9" s="40">
        <v>0</v>
      </c>
      <c r="D9" s="40">
        <f>B9+C9</f>
        <v>0</v>
      </c>
      <c r="E9" s="40">
        <v>0</v>
      </c>
      <c r="F9" s="40">
        <v>0</v>
      </c>
      <c r="G9" s="40">
        <f>D9-E9</f>
        <v>0</v>
      </c>
    </row>
    <row r="10" spans="1:7" x14ac:dyDescent="0.2">
      <c r="A10" s="35"/>
      <c r="B10" s="40"/>
      <c r="C10" s="40"/>
      <c r="D10" s="40"/>
      <c r="E10" s="40"/>
      <c r="F10" s="40"/>
      <c r="G10" s="40"/>
    </row>
    <row r="11" spans="1:7" x14ac:dyDescent="0.2">
      <c r="A11" s="35" t="s">
        <v>27</v>
      </c>
      <c r="B11" s="40">
        <v>0</v>
      </c>
      <c r="C11" s="40">
        <v>0</v>
      </c>
      <c r="D11" s="40">
        <f>B11+C11</f>
        <v>0</v>
      </c>
      <c r="E11" s="40">
        <v>0</v>
      </c>
      <c r="F11" s="40">
        <v>0</v>
      </c>
      <c r="G11" s="40">
        <f>D11-E11</f>
        <v>0</v>
      </c>
    </row>
    <row r="12" spans="1:7" x14ac:dyDescent="0.2">
      <c r="A12" s="35"/>
      <c r="B12" s="40"/>
      <c r="C12" s="40"/>
      <c r="D12" s="40"/>
      <c r="E12" s="40"/>
      <c r="F12" s="40"/>
      <c r="G12" s="40"/>
    </row>
    <row r="13" spans="1:7" x14ac:dyDescent="0.2">
      <c r="A13" s="35" t="s">
        <v>28</v>
      </c>
      <c r="B13" s="40">
        <v>0</v>
      </c>
      <c r="C13" s="40">
        <v>0</v>
      </c>
      <c r="D13" s="40">
        <f>B13+C13</f>
        <v>0</v>
      </c>
      <c r="E13" s="40">
        <v>0</v>
      </c>
      <c r="F13" s="40">
        <v>0</v>
      </c>
      <c r="G13" s="40">
        <f>D13-E13</f>
        <v>0</v>
      </c>
    </row>
    <row r="14" spans="1:7" x14ac:dyDescent="0.2">
      <c r="A14" s="27"/>
      <c r="B14" s="41"/>
      <c r="C14" s="41"/>
      <c r="D14" s="41"/>
      <c r="E14" s="41"/>
      <c r="F14" s="41"/>
      <c r="G14" s="41"/>
    </row>
    <row r="15" spans="1:7" x14ac:dyDescent="0.2">
      <c r="A15" s="28" t="s">
        <v>11</v>
      </c>
      <c r="B15" s="42">
        <f>SUM(B5+B7+B9+B11+B13)</f>
        <v>62577550</v>
      </c>
      <c r="C15" s="42">
        <f t="shared" ref="C15:G15" si="0">SUM(C5+C7+C9+C11+C13)</f>
        <v>8286801.3700000001</v>
      </c>
      <c r="D15" s="42">
        <f t="shared" si="0"/>
        <v>70864351.370000005</v>
      </c>
      <c r="E15" s="42">
        <f t="shared" si="0"/>
        <v>38294087.490000002</v>
      </c>
      <c r="F15" s="42">
        <f t="shared" si="0"/>
        <v>38294087.490000002</v>
      </c>
      <c r="G15" s="42">
        <f t="shared" si="0"/>
        <v>32570263.879999999</v>
      </c>
    </row>
    <row r="17" spans="1:1" x14ac:dyDescent="0.2">
      <c r="A17" s="1" t="s">
        <v>135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31496062992125984" top="0.55118110236220474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workbookViewId="0">
      <selection sqref="A1:G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50" t="s">
        <v>138</v>
      </c>
      <c r="B1" s="50"/>
      <c r="C1" s="50"/>
      <c r="D1" s="50"/>
      <c r="E1" s="50"/>
      <c r="F1" s="50"/>
      <c r="G1" s="51"/>
    </row>
    <row r="2" spans="1:7" x14ac:dyDescent="0.2">
      <c r="A2" s="16"/>
      <c r="B2" s="18" t="s">
        <v>0</v>
      </c>
      <c r="C2" s="19"/>
      <c r="D2" s="19"/>
      <c r="E2" s="19"/>
      <c r="F2" s="20"/>
      <c r="G2" s="47" t="s">
        <v>1</v>
      </c>
    </row>
    <row r="3" spans="1:7" ht="24.95" customHeight="1" x14ac:dyDescent="0.2">
      <c r="A3" s="3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32" t="s">
        <v>29</v>
      </c>
      <c r="B4" s="45">
        <f>SUM(B5:B11)</f>
        <v>20218515.170000002</v>
      </c>
      <c r="C4" s="45">
        <f>SUM(C5:C11)</f>
        <v>0</v>
      </c>
      <c r="D4" s="45">
        <f>B4+C4</f>
        <v>20218515.170000002</v>
      </c>
      <c r="E4" s="45">
        <f>SUM(E5:E11)</f>
        <v>12431989.959999999</v>
      </c>
      <c r="F4" s="45">
        <f>SUM(F5:F11)</f>
        <v>12431989.959999999</v>
      </c>
      <c r="G4" s="45">
        <f>D4-E4</f>
        <v>7786525.2100000028</v>
      </c>
    </row>
    <row r="5" spans="1:7" x14ac:dyDescent="0.2">
      <c r="A5" s="29" t="s">
        <v>30</v>
      </c>
      <c r="B5" s="37">
        <v>12859362.42</v>
      </c>
      <c r="C5" s="37">
        <v>0</v>
      </c>
      <c r="D5" s="37">
        <f t="shared" ref="D5:D68" si="0">B5+C5</f>
        <v>12859362.42</v>
      </c>
      <c r="E5" s="37">
        <v>8757588.3699999992</v>
      </c>
      <c r="F5" s="37">
        <v>8757588.3699999992</v>
      </c>
      <c r="G5" s="37">
        <f t="shared" ref="G5:G68" si="1">D5-E5</f>
        <v>4101774.0500000007</v>
      </c>
    </row>
    <row r="6" spans="1:7" x14ac:dyDescent="0.2">
      <c r="A6" s="29" t="s">
        <v>31</v>
      </c>
      <c r="B6" s="37">
        <v>0</v>
      </c>
      <c r="C6" s="37">
        <v>0</v>
      </c>
      <c r="D6" s="37">
        <f t="shared" si="0"/>
        <v>0</v>
      </c>
      <c r="E6" s="37">
        <v>0</v>
      </c>
      <c r="F6" s="37">
        <v>0</v>
      </c>
      <c r="G6" s="37">
        <f t="shared" si="1"/>
        <v>0</v>
      </c>
    </row>
    <row r="7" spans="1:7" x14ac:dyDescent="0.2">
      <c r="A7" s="29" t="s">
        <v>32</v>
      </c>
      <c r="B7" s="37">
        <v>2177852.75</v>
      </c>
      <c r="C7" s="37">
        <v>0</v>
      </c>
      <c r="D7" s="37">
        <f t="shared" si="0"/>
        <v>2177852.75</v>
      </c>
      <c r="E7" s="37">
        <v>521437.54</v>
      </c>
      <c r="F7" s="37">
        <v>521437.54</v>
      </c>
      <c r="G7" s="37">
        <f t="shared" si="1"/>
        <v>1656415.21</v>
      </c>
    </row>
    <row r="8" spans="1:7" x14ac:dyDescent="0.2">
      <c r="A8" s="29" t="s">
        <v>33</v>
      </c>
      <c r="B8" s="37">
        <v>3697500</v>
      </c>
      <c r="C8" s="37">
        <v>0</v>
      </c>
      <c r="D8" s="37">
        <f t="shared" si="0"/>
        <v>3697500</v>
      </c>
      <c r="E8" s="37">
        <v>2216913.9700000002</v>
      </c>
      <c r="F8" s="37">
        <v>2216913.9700000002</v>
      </c>
      <c r="G8" s="37">
        <f t="shared" si="1"/>
        <v>1480586.0299999998</v>
      </c>
    </row>
    <row r="9" spans="1:7" x14ac:dyDescent="0.2">
      <c r="A9" s="29" t="s">
        <v>34</v>
      </c>
      <c r="B9" s="37">
        <v>1483800</v>
      </c>
      <c r="C9" s="37">
        <v>0</v>
      </c>
      <c r="D9" s="37">
        <f t="shared" si="0"/>
        <v>1483800</v>
      </c>
      <c r="E9" s="37">
        <v>936050.08</v>
      </c>
      <c r="F9" s="37">
        <v>936050.08</v>
      </c>
      <c r="G9" s="37">
        <f t="shared" si="1"/>
        <v>547749.92000000004</v>
      </c>
    </row>
    <row r="10" spans="1:7" x14ac:dyDescent="0.2">
      <c r="A10" s="29" t="s">
        <v>35</v>
      </c>
      <c r="B10" s="37">
        <v>0</v>
      </c>
      <c r="C10" s="37">
        <v>0</v>
      </c>
      <c r="D10" s="37">
        <f t="shared" si="0"/>
        <v>0</v>
      </c>
      <c r="E10" s="37">
        <v>0</v>
      </c>
      <c r="F10" s="37">
        <v>0</v>
      </c>
      <c r="G10" s="37">
        <f t="shared" si="1"/>
        <v>0</v>
      </c>
    </row>
    <row r="11" spans="1:7" x14ac:dyDescent="0.2">
      <c r="A11" s="29" t="s">
        <v>36</v>
      </c>
      <c r="B11" s="37">
        <v>0</v>
      </c>
      <c r="C11" s="37">
        <v>0</v>
      </c>
      <c r="D11" s="37">
        <f t="shared" si="0"/>
        <v>0</v>
      </c>
      <c r="E11" s="37">
        <v>0</v>
      </c>
      <c r="F11" s="37">
        <v>0</v>
      </c>
      <c r="G11" s="37">
        <f t="shared" si="1"/>
        <v>0</v>
      </c>
    </row>
    <row r="12" spans="1:7" x14ac:dyDescent="0.2">
      <c r="A12" s="32" t="s">
        <v>37</v>
      </c>
      <c r="B12" s="43">
        <f>SUM(B13:B21)</f>
        <v>10067700</v>
      </c>
      <c r="C12" s="43">
        <f>SUM(C13:C21)</f>
        <v>740000</v>
      </c>
      <c r="D12" s="43">
        <f>B12+C12</f>
        <v>10807700</v>
      </c>
      <c r="E12" s="43">
        <f>SUM(E13:E21)</f>
        <v>6834464.7300000004</v>
      </c>
      <c r="F12" s="43">
        <f>SUM(F13:F21)</f>
        <v>6834464.7300000004</v>
      </c>
      <c r="G12" s="43">
        <f t="shared" si="1"/>
        <v>3973235.2699999996</v>
      </c>
    </row>
    <row r="13" spans="1:7" x14ac:dyDescent="0.2">
      <c r="A13" s="29" t="s">
        <v>38</v>
      </c>
      <c r="B13" s="37">
        <v>553500</v>
      </c>
      <c r="C13" s="37">
        <v>0</v>
      </c>
      <c r="D13" s="37">
        <f t="shared" si="0"/>
        <v>553500</v>
      </c>
      <c r="E13" s="37">
        <v>280748.26</v>
      </c>
      <c r="F13" s="37">
        <v>280748.26</v>
      </c>
      <c r="G13" s="37">
        <f t="shared" si="1"/>
        <v>272751.74</v>
      </c>
    </row>
    <row r="14" spans="1:7" x14ac:dyDescent="0.2">
      <c r="A14" s="29" t="s">
        <v>39</v>
      </c>
      <c r="B14" s="37">
        <v>12000</v>
      </c>
      <c r="C14" s="37">
        <v>0</v>
      </c>
      <c r="D14" s="37">
        <f t="shared" si="0"/>
        <v>12000</v>
      </c>
      <c r="E14" s="37">
        <v>11712.89</v>
      </c>
      <c r="F14" s="37">
        <v>11712.89</v>
      </c>
      <c r="G14" s="37">
        <f t="shared" si="1"/>
        <v>287.11000000000058</v>
      </c>
    </row>
    <row r="15" spans="1:7" x14ac:dyDescent="0.2">
      <c r="A15" s="29" t="s">
        <v>40</v>
      </c>
      <c r="B15" s="37">
        <v>0</v>
      </c>
      <c r="C15" s="37">
        <v>0</v>
      </c>
      <c r="D15" s="37">
        <f t="shared" si="0"/>
        <v>0</v>
      </c>
      <c r="E15" s="37">
        <v>0</v>
      </c>
      <c r="F15" s="37">
        <v>0</v>
      </c>
      <c r="G15" s="37">
        <f t="shared" si="1"/>
        <v>0</v>
      </c>
    </row>
    <row r="16" spans="1:7" x14ac:dyDescent="0.2">
      <c r="A16" s="29" t="s">
        <v>41</v>
      </c>
      <c r="B16" s="37">
        <v>5749500</v>
      </c>
      <c r="C16" s="37">
        <v>720000</v>
      </c>
      <c r="D16" s="37">
        <f t="shared" si="0"/>
        <v>6469500</v>
      </c>
      <c r="E16" s="37">
        <v>4321758</v>
      </c>
      <c r="F16" s="37">
        <v>4321758</v>
      </c>
      <c r="G16" s="37">
        <f t="shared" si="1"/>
        <v>2147742</v>
      </c>
    </row>
    <row r="17" spans="1:7" x14ac:dyDescent="0.2">
      <c r="A17" s="29" t="s">
        <v>42</v>
      </c>
      <c r="B17" s="37">
        <v>764000</v>
      </c>
      <c r="C17" s="37">
        <v>0</v>
      </c>
      <c r="D17" s="37">
        <f t="shared" si="0"/>
        <v>764000</v>
      </c>
      <c r="E17" s="37">
        <v>367010.83</v>
      </c>
      <c r="F17" s="37">
        <v>367010.83</v>
      </c>
      <c r="G17" s="37">
        <f t="shared" si="1"/>
        <v>396989.17</v>
      </c>
    </row>
    <row r="18" spans="1:7" x14ac:dyDescent="0.2">
      <c r="A18" s="29" t="s">
        <v>43</v>
      </c>
      <c r="B18" s="37">
        <v>1314200</v>
      </c>
      <c r="C18" s="37">
        <v>0</v>
      </c>
      <c r="D18" s="37">
        <f t="shared" si="0"/>
        <v>1314200</v>
      </c>
      <c r="E18" s="37">
        <v>1025401.72</v>
      </c>
      <c r="F18" s="37">
        <v>1025401.72</v>
      </c>
      <c r="G18" s="37">
        <f t="shared" si="1"/>
        <v>288798.28000000003</v>
      </c>
    </row>
    <row r="19" spans="1:7" x14ac:dyDescent="0.2">
      <c r="A19" s="29" t="s">
        <v>44</v>
      </c>
      <c r="B19" s="37">
        <v>259000</v>
      </c>
      <c r="C19" s="37">
        <v>0</v>
      </c>
      <c r="D19" s="37">
        <f t="shared" si="0"/>
        <v>259000</v>
      </c>
      <c r="E19" s="37">
        <v>70623.73</v>
      </c>
      <c r="F19" s="37">
        <v>70623.73</v>
      </c>
      <c r="G19" s="37">
        <f t="shared" si="1"/>
        <v>188376.27000000002</v>
      </c>
    </row>
    <row r="20" spans="1:7" x14ac:dyDescent="0.2">
      <c r="A20" s="29" t="s">
        <v>45</v>
      </c>
      <c r="B20" s="37">
        <v>0</v>
      </c>
      <c r="C20" s="37">
        <v>0</v>
      </c>
      <c r="D20" s="37">
        <f t="shared" si="0"/>
        <v>0</v>
      </c>
      <c r="E20" s="37">
        <v>0</v>
      </c>
      <c r="F20" s="37">
        <v>0</v>
      </c>
      <c r="G20" s="37">
        <f t="shared" si="1"/>
        <v>0</v>
      </c>
    </row>
    <row r="21" spans="1:7" x14ac:dyDescent="0.2">
      <c r="A21" s="29" t="s">
        <v>46</v>
      </c>
      <c r="B21" s="37">
        <v>1415500</v>
      </c>
      <c r="C21" s="37">
        <v>20000</v>
      </c>
      <c r="D21" s="37">
        <f t="shared" si="0"/>
        <v>1435500</v>
      </c>
      <c r="E21" s="37">
        <v>757209.3</v>
      </c>
      <c r="F21" s="37">
        <v>757209.3</v>
      </c>
      <c r="G21" s="37">
        <f t="shared" si="1"/>
        <v>678290.7</v>
      </c>
    </row>
    <row r="22" spans="1:7" x14ac:dyDescent="0.2">
      <c r="A22" s="32" t="s">
        <v>47</v>
      </c>
      <c r="B22" s="43">
        <f>SUM(B23:B31)</f>
        <v>27702205</v>
      </c>
      <c r="C22" s="43">
        <f>SUM(C23:C31)</f>
        <v>1127295</v>
      </c>
      <c r="D22" s="43">
        <f t="shared" si="0"/>
        <v>28829500</v>
      </c>
      <c r="E22" s="43">
        <f>SUM(E23:E31)</f>
        <v>17230337.23</v>
      </c>
      <c r="F22" s="43">
        <f>SUM(F23:F31)</f>
        <v>17230337.23</v>
      </c>
      <c r="G22" s="43">
        <f t="shared" si="1"/>
        <v>11599162.77</v>
      </c>
    </row>
    <row r="23" spans="1:7" x14ac:dyDescent="0.2">
      <c r="A23" s="29" t="s">
        <v>48</v>
      </c>
      <c r="B23" s="37">
        <v>16805705</v>
      </c>
      <c r="C23" s="37">
        <v>2517295</v>
      </c>
      <c r="D23" s="37">
        <f t="shared" si="0"/>
        <v>19323000</v>
      </c>
      <c r="E23" s="37">
        <v>12804147.029999999</v>
      </c>
      <c r="F23" s="37">
        <v>12804147.029999999</v>
      </c>
      <c r="G23" s="37">
        <f t="shared" si="1"/>
        <v>6518852.9700000007</v>
      </c>
    </row>
    <row r="24" spans="1:7" x14ac:dyDescent="0.2">
      <c r="A24" s="29" t="s">
        <v>49</v>
      </c>
      <c r="B24" s="37">
        <v>18000</v>
      </c>
      <c r="C24" s="37">
        <v>0</v>
      </c>
      <c r="D24" s="37">
        <f t="shared" si="0"/>
        <v>18000</v>
      </c>
      <c r="E24" s="37">
        <v>6769.31</v>
      </c>
      <c r="F24" s="37">
        <v>6769.31</v>
      </c>
      <c r="G24" s="37">
        <f t="shared" si="1"/>
        <v>11230.689999999999</v>
      </c>
    </row>
    <row r="25" spans="1:7" x14ac:dyDescent="0.2">
      <c r="A25" s="29" t="s">
        <v>50</v>
      </c>
      <c r="B25" s="37">
        <v>340500</v>
      </c>
      <c r="C25" s="37">
        <v>350000</v>
      </c>
      <c r="D25" s="37">
        <f t="shared" si="0"/>
        <v>690500</v>
      </c>
      <c r="E25" s="37">
        <v>283092.62</v>
      </c>
      <c r="F25" s="37">
        <v>283092.62</v>
      </c>
      <c r="G25" s="37">
        <f t="shared" si="1"/>
        <v>407407.38</v>
      </c>
    </row>
    <row r="26" spans="1:7" x14ac:dyDescent="0.2">
      <c r="A26" s="29" t="s">
        <v>51</v>
      </c>
      <c r="B26" s="37">
        <v>308000</v>
      </c>
      <c r="C26" s="37">
        <v>0</v>
      </c>
      <c r="D26" s="37">
        <f t="shared" si="0"/>
        <v>308000</v>
      </c>
      <c r="E26" s="37">
        <v>198845.14</v>
      </c>
      <c r="F26" s="37">
        <v>198845.14</v>
      </c>
      <c r="G26" s="37">
        <f t="shared" si="1"/>
        <v>109154.85999999999</v>
      </c>
    </row>
    <row r="27" spans="1:7" x14ac:dyDescent="0.2">
      <c r="A27" s="29" t="s">
        <v>52</v>
      </c>
      <c r="B27" s="37">
        <v>7885000</v>
      </c>
      <c r="C27" s="37">
        <v>-1740000</v>
      </c>
      <c r="D27" s="37">
        <f t="shared" si="0"/>
        <v>6145000</v>
      </c>
      <c r="E27" s="37">
        <v>2532771</v>
      </c>
      <c r="F27" s="37">
        <v>2532771</v>
      </c>
      <c r="G27" s="37">
        <f t="shared" si="1"/>
        <v>3612229</v>
      </c>
    </row>
    <row r="28" spans="1:7" x14ac:dyDescent="0.2">
      <c r="A28" s="29" t="s">
        <v>53</v>
      </c>
      <c r="B28" s="37">
        <v>48000</v>
      </c>
      <c r="C28" s="37">
        <v>0</v>
      </c>
      <c r="D28" s="37">
        <f t="shared" si="0"/>
        <v>48000</v>
      </c>
      <c r="E28" s="37">
        <v>0</v>
      </c>
      <c r="F28" s="37">
        <v>0</v>
      </c>
      <c r="G28" s="37">
        <f t="shared" si="1"/>
        <v>48000</v>
      </c>
    </row>
    <row r="29" spans="1:7" x14ac:dyDescent="0.2">
      <c r="A29" s="29" t="s">
        <v>54</v>
      </c>
      <c r="B29" s="37">
        <v>41000</v>
      </c>
      <c r="C29" s="37">
        <v>0</v>
      </c>
      <c r="D29" s="37">
        <f t="shared" si="0"/>
        <v>41000</v>
      </c>
      <c r="E29" s="37">
        <v>14924.13</v>
      </c>
      <c r="F29" s="37">
        <v>14924.13</v>
      </c>
      <c r="G29" s="37">
        <f t="shared" si="1"/>
        <v>26075.870000000003</v>
      </c>
    </row>
    <row r="30" spans="1:7" x14ac:dyDescent="0.2">
      <c r="A30" s="29" t="s">
        <v>55</v>
      </c>
      <c r="B30" s="37">
        <v>30000</v>
      </c>
      <c r="C30" s="37">
        <v>0</v>
      </c>
      <c r="D30" s="37">
        <f t="shared" si="0"/>
        <v>30000</v>
      </c>
      <c r="E30" s="37">
        <v>22450</v>
      </c>
      <c r="F30" s="37">
        <v>22450</v>
      </c>
      <c r="G30" s="37">
        <f t="shared" si="1"/>
        <v>7550</v>
      </c>
    </row>
    <row r="31" spans="1:7" x14ac:dyDescent="0.2">
      <c r="A31" s="29" t="s">
        <v>56</v>
      </c>
      <c r="B31" s="37">
        <v>2226000</v>
      </c>
      <c r="C31" s="37">
        <v>0</v>
      </c>
      <c r="D31" s="37">
        <f t="shared" si="0"/>
        <v>2226000</v>
      </c>
      <c r="E31" s="37">
        <v>1367338</v>
      </c>
      <c r="F31" s="37">
        <v>1367338</v>
      </c>
      <c r="G31" s="37">
        <f t="shared" si="1"/>
        <v>858662</v>
      </c>
    </row>
    <row r="32" spans="1:7" x14ac:dyDescent="0.2">
      <c r="A32" s="32" t="s">
        <v>57</v>
      </c>
      <c r="B32" s="43">
        <f>SUM(B33:B41)</f>
        <v>0</v>
      </c>
      <c r="C32" s="43">
        <f>SUM(C33:C41)</f>
        <v>0</v>
      </c>
      <c r="D32" s="43">
        <f t="shared" si="0"/>
        <v>0</v>
      </c>
      <c r="E32" s="43">
        <f>SUM(E33:E41)</f>
        <v>0</v>
      </c>
      <c r="F32" s="43">
        <f>SUM(F33:F41)</f>
        <v>0</v>
      </c>
      <c r="G32" s="43">
        <f t="shared" si="1"/>
        <v>0</v>
      </c>
    </row>
    <row r="33" spans="1:7" x14ac:dyDescent="0.2">
      <c r="A33" s="29" t="s">
        <v>58</v>
      </c>
      <c r="B33" s="37">
        <v>0</v>
      </c>
      <c r="C33" s="37">
        <v>0</v>
      </c>
      <c r="D33" s="37">
        <f t="shared" si="0"/>
        <v>0</v>
      </c>
      <c r="E33" s="37">
        <v>0</v>
      </c>
      <c r="F33" s="37">
        <v>0</v>
      </c>
      <c r="G33" s="37">
        <f t="shared" si="1"/>
        <v>0</v>
      </c>
    </row>
    <row r="34" spans="1:7" x14ac:dyDescent="0.2">
      <c r="A34" s="29" t="s">
        <v>59</v>
      </c>
      <c r="B34" s="37">
        <v>0</v>
      </c>
      <c r="C34" s="37">
        <v>0</v>
      </c>
      <c r="D34" s="37">
        <f t="shared" si="0"/>
        <v>0</v>
      </c>
      <c r="E34" s="37">
        <v>0</v>
      </c>
      <c r="F34" s="37">
        <v>0</v>
      </c>
      <c r="G34" s="37">
        <f t="shared" si="1"/>
        <v>0</v>
      </c>
    </row>
    <row r="35" spans="1:7" x14ac:dyDescent="0.2">
      <c r="A35" s="29" t="s">
        <v>60</v>
      </c>
      <c r="B35" s="37">
        <v>0</v>
      </c>
      <c r="C35" s="37">
        <v>0</v>
      </c>
      <c r="D35" s="37">
        <f t="shared" si="0"/>
        <v>0</v>
      </c>
      <c r="E35" s="37">
        <v>0</v>
      </c>
      <c r="F35" s="37">
        <v>0</v>
      </c>
      <c r="G35" s="37">
        <f t="shared" si="1"/>
        <v>0</v>
      </c>
    </row>
    <row r="36" spans="1:7" x14ac:dyDescent="0.2">
      <c r="A36" s="29" t="s">
        <v>61</v>
      </c>
      <c r="B36" s="37">
        <v>0</v>
      </c>
      <c r="C36" s="37">
        <v>0</v>
      </c>
      <c r="D36" s="37">
        <f t="shared" si="0"/>
        <v>0</v>
      </c>
      <c r="E36" s="37">
        <v>0</v>
      </c>
      <c r="F36" s="37">
        <v>0</v>
      </c>
      <c r="G36" s="37">
        <f t="shared" si="1"/>
        <v>0</v>
      </c>
    </row>
    <row r="37" spans="1:7" x14ac:dyDescent="0.2">
      <c r="A37" s="29" t="s">
        <v>27</v>
      </c>
      <c r="B37" s="37">
        <v>0</v>
      </c>
      <c r="C37" s="37">
        <v>0</v>
      </c>
      <c r="D37" s="37">
        <f t="shared" si="0"/>
        <v>0</v>
      </c>
      <c r="E37" s="37">
        <v>0</v>
      </c>
      <c r="F37" s="37">
        <v>0</v>
      </c>
      <c r="G37" s="37">
        <f t="shared" si="1"/>
        <v>0</v>
      </c>
    </row>
    <row r="38" spans="1:7" x14ac:dyDescent="0.2">
      <c r="A38" s="29" t="s">
        <v>62</v>
      </c>
      <c r="B38" s="37">
        <v>0</v>
      </c>
      <c r="C38" s="37">
        <v>0</v>
      </c>
      <c r="D38" s="37">
        <f t="shared" si="0"/>
        <v>0</v>
      </c>
      <c r="E38" s="37">
        <v>0</v>
      </c>
      <c r="F38" s="37">
        <v>0</v>
      </c>
      <c r="G38" s="37">
        <f t="shared" si="1"/>
        <v>0</v>
      </c>
    </row>
    <row r="39" spans="1:7" x14ac:dyDescent="0.2">
      <c r="A39" s="29" t="s">
        <v>63</v>
      </c>
      <c r="B39" s="37">
        <v>0</v>
      </c>
      <c r="C39" s="37">
        <v>0</v>
      </c>
      <c r="D39" s="37">
        <f t="shared" si="0"/>
        <v>0</v>
      </c>
      <c r="E39" s="37">
        <v>0</v>
      </c>
      <c r="F39" s="37">
        <v>0</v>
      </c>
      <c r="G39" s="37">
        <f t="shared" si="1"/>
        <v>0</v>
      </c>
    </row>
    <row r="40" spans="1:7" x14ac:dyDescent="0.2">
      <c r="A40" s="29" t="s">
        <v>64</v>
      </c>
      <c r="B40" s="37">
        <v>0</v>
      </c>
      <c r="C40" s="37">
        <v>0</v>
      </c>
      <c r="D40" s="37">
        <f t="shared" si="0"/>
        <v>0</v>
      </c>
      <c r="E40" s="37">
        <v>0</v>
      </c>
      <c r="F40" s="37">
        <v>0</v>
      </c>
      <c r="G40" s="37">
        <f t="shared" si="1"/>
        <v>0</v>
      </c>
    </row>
    <row r="41" spans="1:7" x14ac:dyDescent="0.2">
      <c r="A41" s="29" t="s">
        <v>65</v>
      </c>
      <c r="B41" s="37">
        <v>0</v>
      </c>
      <c r="C41" s="37">
        <v>0</v>
      </c>
      <c r="D41" s="37">
        <f t="shared" si="0"/>
        <v>0</v>
      </c>
      <c r="E41" s="37">
        <v>0</v>
      </c>
      <c r="F41" s="37">
        <v>0</v>
      </c>
      <c r="G41" s="37">
        <f t="shared" si="1"/>
        <v>0</v>
      </c>
    </row>
    <row r="42" spans="1:7" x14ac:dyDescent="0.2">
      <c r="A42" s="32" t="s">
        <v>66</v>
      </c>
      <c r="B42" s="43">
        <f>SUM(B43:B51)</f>
        <v>3589129.83</v>
      </c>
      <c r="C42" s="43">
        <f>SUM(C43:C51)</f>
        <v>510394.76</v>
      </c>
      <c r="D42" s="43">
        <f t="shared" si="0"/>
        <v>4099524.59</v>
      </c>
      <c r="E42" s="43">
        <f>SUM(E43:E51)</f>
        <v>1468907.06</v>
      </c>
      <c r="F42" s="43">
        <f>SUM(F43:F51)</f>
        <v>1468907.06</v>
      </c>
      <c r="G42" s="43">
        <f t="shared" si="1"/>
        <v>2630617.5299999998</v>
      </c>
    </row>
    <row r="43" spans="1:7" x14ac:dyDescent="0.2">
      <c r="A43" s="29" t="s">
        <v>67</v>
      </c>
      <c r="B43" s="37">
        <v>946000</v>
      </c>
      <c r="C43" s="37">
        <v>60394.76</v>
      </c>
      <c r="D43" s="37">
        <f t="shared" si="0"/>
        <v>1006394.76</v>
      </c>
      <c r="E43" s="37">
        <v>857873.27</v>
      </c>
      <c r="F43" s="37">
        <v>857873.27</v>
      </c>
      <c r="G43" s="37">
        <f t="shared" si="1"/>
        <v>148521.49</v>
      </c>
    </row>
    <row r="44" spans="1:7" x14ac:dyDescent="0.2">
      <c r="A44" s="29" t="s">
        <v>68</v>
      </c>
      <c r="B44" s="37">
        <v>0</v>
      </c>
      <c r="C44" s="37">
        <v>0</v>
      </c>
      <c r="D44" s="37">
        <f t="shared" si="0"/>
        <v>0</v>
      </c>
      <c r="E44" s="37">
        <v>0</v>
      </c>
      <c r="F44" s="37">
        <v>0</v>
      </c>
      <c r="G44" s="37">
        <f t="shared" si="1"/>
        <v>0</v>
      </c>
    </row>
    <row r="45" spans="1:7" x14ac:dyDescent="0.2">
      <c r="A45" s="29" t="s">
        <v>69</v>
      </c>
      <c r="B45" s="37">
        <v>0</v>
      </c>
      <c r="C45" s="37">
        <v>0</v>
      </c>
      <c r="D45" s="37">
        <f t="shared" si="0"/>
        <v>0</v>
      </c>
      <c r="E45" s="37">
        <v>0</v>
      </c>
      <c r="F45" s="37">
        <v>0</v>
      </c>
      <c r="G45" s="37">
        <f t="shared" si="1"/>
        <v>0</v>
      </c>
    </row>
    <row r="46" spans="1:7" x14ac:dyDescent="0.2">
      <c r="A46" s="29" t="s">
        <v>70</v>
      </c>
      <c r="B46" s="37">
        <v>700000</v>
      </c>
      <c r="C46" s="37">
        <v>0</v>
      </c>
      <c r="D46" s="37">
        <f t="shared" si="0"/>
        <v>700000</v>
      </c>
      <c r="E46" s="37">
        <v>0</v>
      </c>
      <c r="F46" s="37">
        <v>0</v>
      </c>
      <c r="G46" s="37">
        <f t="shared" si="1"/>
        <v>700000</v>
      </c>
    </row>
    <row r="47" spans="1:7" x14ac:dyDescent="0.2">
      <c r="A47" s="29" t="s">
        <v>71</v>
      </c>
      <c r="B47" s="37">
        <v>0</v>
      </c>
      <c r="C47" s="37">
        <v>0</v>
      </c>
      <c r="D47" s="37">
        <f t="shared" si="0"/>
        <v>0</v>
      </c>
      <c r="E47" s="37">
        <v>0</v>
      </c>
      <c r="F47" s="37">
        <v>0</v>
      </c>
      <c r="G47" s="37">
        <f t="shared" si="1"/>
        <v>0</v>
      </c>
    </row>
    <row r="48" spans="1:7" x14ac:dyDescent="0.2">
      <c r="A48" s="29" t="s">
        <v>72</v>
      </c>
      <c r="B48" s="37">
        <v>793129.83</v>
      </c>
      <c r="C48" s="37">
        <v>450000</v>
      </c>
      <c r="D48" s="37">
        <f t="shared" si="0"/>
        <v>1243129.83</v>
      </c>
      <c r="E48" s="37">
        <v>611033.79</v>
      </c>
      <c r="F48" s="37">
        <v>611033.79</v>
      </c>
      <c r="G48" s="37">
        <f t="shared" si="1"/>
        <v>632096.04</v>
      </c>
    </row>
    <row r="49" spans="1:7" x14ac:dyDescent="0.2">
      <c r="A49" s="29" t="s">
        <v>73</v>
      </c>
      <c r="B49" s="37">
        <v>0</v>
      </c>
      <c r="C49" s="37">
        <v>0</v>
      </c>
      <c r="D49" s="37">
        <f t="shared" si="0"/>
        <v>0</v>
      </c>
      <c r="E49" s="37">
        <v>0</v>
      </c>
      <c r="F49" s="37">
        <v>0</v>
      </c>
      <c r="G49" s="37">
        <f t="shared" si="1"/>
        <v>0</v>
      </c>
    </row>
    <row r="50" spans="1:7" x14ac:dyDescent="0.2">
      <c r="A50" s="29" t="s">
        <v>74</v>
      </c>
      <c r="B50" s="37">
        <v>0</v>
      </c>
      <c r="C50" s="37">
        <v>0</v>
      </c>
      <c r="D50" s="37">
        <f t="shared" si="0"/>
        <v>0</v>
      </c>
      <c r="E50" s="37">
        <v>0</v>
      </c>
      <c r="F50" s="37">
        <v>0</v>
      </c>
      <c r="G50" s="37">
        <f t="shared" si="1"/>
        <v>0</v>
      </c>
    </row>
    <row r="51" spans="1:7" x14ac:dyDescent="0.2">
      <c r="A51" s="29" t="s">
        <v>75</v>
      </c>
      <c r="B51" s="37">
        <v>1150000</v>
      </c>
      <c r="C51" s="37">
        <v>0</v>
      </c>
      <c r="D51" s="37">
        <f t="shared" si="0"/>
        <v>1150000</v>
      </c>
      <c r="E51" s="37">
        <v>0</v>
      </c>
      <c r="F51" s="37">
        <v>0</v>
      </c>
      <c r="G51" s="37">
        <f t="shared" si="1"/>
        <v>1150000</v>
      </c>
    </row>
    <row r="52" spans="1:7" x14ac:dyDescent="0.2">
      <c r="A52" s="32" t="s">
        <v>76</v>
      </c>
      <c r="B52" s="43">
        <f>SUM(B53:B55)</f>
        <v>650000</v>
      </c>
      <c r="C52" s="43">
        <f>SUM(C53:C55)</f>
        <v>4500000</v>
      </c>
      <c r="D52" s="43">
        <f t="shared" si="0"/>
        <v>5150000</v>
      </c>
      <c r="E52" s="43">
        <f>SUM(E53:E55)</f>
        <v>328388.51</v>
      </c>
      <c r="F52" s="43">
        <f>SUM(F53:F55)</f>
        <v>328388.51</v>
      </c>
      <c r="G52" s="43">
        <f t="shared" si="1"/>
        <v>4821611.49</v>
      </c>
    </row>
    <row r="53" spans="1:7" x14ac:dyDescent="0.2">
      <c r="A53" s="29" t="s">
        <v>77</v>
      </c>
      <c r="B53" s="37">
        <v>150000</v>
      </c>
      <c r="C53" s="37">
        <v>3500000</v>
      </c>
      <c r="D53" s="37">
        <f t="shared" si="0"/>
        <v>3650000</v>
      </c>
      <c r="E53" s="37">
        <v>0</v>
      </c>
      <c r="F53" s="37">
        <v>0</v>
      </c>
      <c r="G53" s="37">
        <f t="shared" si="1"/>
        <v>3650000</v>
      </c>
    </row>
    <row r="54" spans="1:7" x14ac:dyDescent="0.2">
      <c r="A54" s="29" t="s">
        <v>78</v>
      </c>
      <c r="B54" s="37">
        <v>0</v>
      </c>
      <c r="C54" s="37">
        <v>0</v>
      </c>
      <c r="D54" s="37">
        <f t="shared" si="0"/>
        <v>0</v>
      </c>
      <c r="E54" s="37">
        <v>0</v>
      </c>
      <c r="F54" s="37">
        <v>0</v>
      </c>
      <c r="G54" s="37">
        <f t="shared" si="1"/>
        <v>0</v>
      </c>
    </row>
    <row r="55" spans="1:7" x14ac:dyDescent="0.2">
      <c r="A55" s="29" t="s">
        <v>79</v>
      </c>
      <c r="B55" s="37">
        <v>500000</v>
      </c>
      <c r="C55" s="37">
        <v>1000000</v>
      </c>
      <c r="D55" s="37">
        <f t="shared" si="0"/>
        <v>1500000</v>
      </c>
      <c r="E55" s="37">
        <v>328388.51</v>
      </c>
      <c r="F55" s="37">
        <v>328388.51</v>
      </c>
      <c r="G55" s="37">
        <f t="shared" si="1"/>
        <v>1171611.49</v>
      </c>
    </row>
    <row r="56" spans="1:7" x14ac:dyDescent="0.2">
      <c r="A56" s="32" t="s">
        <v>80</v>
      </c>
      <c r="B56" s="43">
        <f>SUM(B57:B63)</f>
        <v>0</v>
      </c>
      <c r="C56" s="43">
        <f>SUM(C57:C63)</f>
        <v>0</v>
      </c>
      <c r="D56" s="43">
        <f t="shared" si="0"/>
        <v>0</v>
      </c>
      <c r="E56" s="43">
        <f>SUM(E57:E63)</f>
        <v>0</v>
      </c>
      <c r="F56" s="43">
        <f>SUM(F57:F63)</f>
        <v>0</v>
      </c>
      <c r="G56" s="43">
        <f t="shared" si="1"/>
        <v>0</v>
      </c>
    </row>
    <row r="57" spans="1:7" x14ac:dyDescent="0.2">
      <c r="A57" s="29" t="s">
        <v>81</v>
      </c>
      <c r="B57" s="37">
        <v>0</v>
      </c>
      <c r="C57" s="37">
        <v>0</v>
      </c>
      <c r="D57" s="37">
        <f t="shared" si="0"/>
        <v>0</v>
      </c>
      <c r="E57" s="37">
        <v>0</v>
      </c>
      <c r="F57" s="37">
        <v>0</v>
      </c>
      <c r="G57" s="37">
        <f t="shared" si="1"/>
        <v>0</v>
      </c>
    </row>
    <row r="58" spans="1:7" x14ac:dyDescent="0.2">
      <c r="A58" s="29" t="s">
        <v>82</v>
      </c>
      <c r="B58" s="37">
        <v>0</v>
      </c>
      <c r="C58" s="37">
        <v>0</v>
      </c>
      <c r="D58" s="37">
        <f t="shared" si="0"/>
        <v>0</v>
      </c>
      <c r="E58" s="37">
        <v>0</v>
      </c>
      <c r="F58" s="37">
        <v>0</v>
      </c>
      <c r="G58" s="37">
        <f t="shared" si="1"/>
        <v>0</v>
      </c>
    </row>
    <row r="59" spans="1:7" x14ac:dyDescent="0.2">
      <c r="A59" s="29" t="s">
        <v>83</v>
      </c>
      <c r="B59" s="37">
        <v>0</v>
      </c>
      <c r="C59" s="37">
        <v>0</v>
      </c>
      <c r="D59" s="37">
        <f t="shared" si="0"/>
        <v>0</v>
      </c>
      <c r="E59" s="37">
        <v>0</v>
      </c>
      <c r="F59" s="37">
        <v>0</v>
      </c>
      <c r="G59" s="37">
        <f t="shared" si="1"/>
        <v>0</v>
      </c>
    </row>
    <row r="60" spans="1:7" x14ac:dyDescent="0.2">
      <c r="A60" s="29" t="s">
        <v>84</v>
      </c>
      <c r="B60" s="37">
        <v>0</v>
      </c>
      <c r="C60" s="37">
        <v>0</v>
      </c>
      <c r="D60" s="37">
        <f t="shared" si="0"/>
        <v>0</v>
      </c>
      <c r="E60" s="37">
        <v>0</v>
      </c>
      <c r="F60" s="37">
        <v>0</v>
      </c>
      <c r="G60" s="37">
        <f t="shared" si="1"/>
        <v>0</v>
      </c>
    </row>
    <row r="61" spans="1:7" x14ac:dyDescent="0.2">
      <c r="A61" s="29" t="s">
        <v>85</v>
      </c>
      <c r="B61" s="37">
        <v>0</v>
      </c>
      <c r="C61" s="37">
        <v>0</v>
      </c>
      <c r="D61" s="37">
        <f t="shared" si="0"/>
        <v>0</v>
      </c>
      <c r="E61" s="37">
        <v>0</v>
      </c>
      <c r="F61" s="37">
        <v>0</v>
      </c>
      <c r="G61" s="37">
        <f t="shared" si="1"/>
        <v>0</v>
      </c>
    </row>
    <row r="62" spans="1:7" x14ac:dyDescent="0.2">
      <c r="A62" s="29" t="s">
        <v>86</v>
      </c>
      <c r="B62" s="37">
        <v>0</v>
      </c>
      <c r="C62" s="37">
        <v>0</v>
      </c>
      <c r="D62" s="37">
        <f t="shared" si="0"/>
        <v>0</v>
      </c>
      <c r="E62" s="37">
        <v>0</v>
      </c>
      <c r="F62" s="37">
        <v>0</v>
      </c>
      <c r="G62" s="37">
        <f t="shared" si="1"/>
        <v>0</v>
      </c>
    </row>
    <row r="63" spans="1:7" x14ac:dyDescent="0.2">
      <c r="A63" s="29" t="s">
        <v>87</v>
      </c>
      <c r="B63" s="37">
        <v>0</v>
      </c>
      <c r="C63" s="37">
        <v>0</v>
      </c>
      <c r="D63" s="37">
        <f t="shared" si="0"/>
        <v>0</v>
      </c>
      <c r="E63" s="37">
        <v>0</v>
      </c>
      <c r="F63" s="37">
        <v>0</v>
      </c>
      <c r="G63" s="37">
        <f t="shared" si="1"/>
        <v>0</v>
      </c>
    </row>
    <row r="64" spans="1:7" x14ac:dyDescent="0.2">
      <c r="A64" s="32" t="s">
        <v>88</v>
      </c>
      <c r="B64" s="43">
        <f>SUM(B65:B67)</f>
        <v>350000</v>
      </c>
      <c r="C64" s="43">
        <f>SUM(C65:C67)</f>
        <v>1409111.61</v>
      </c>
      <c r="D64" s="43">
        <f t="shared" si="0"/>
        <v>1759111.61</v>
      </c>
      <c r="E64" s="43">
        <f>SUM(E65:E67)</f>
        <v>0</v>
      </c>
      <c r="F64" s="43">
        <f>SUM(F65:F67)</f>
        <v>0</v>
      </c>
      <c r="G64" s="43">
        <f t="shared" si="1"/>
        <v>1759111.61</v>
      </c>
    </row>
    <row r="65" spans="1:7" x14ac:dyDescent="0.2">
      <c r="A65" s="29" t="s">
        <v>28</v>
      </c>
      <c r="B65" s="37">
        <v>0</v>
      </c>
      <c r="C65" s="37">
        <v>0</v>
      </c>
      <c r="D65" s="37">
        <f t="shared" si="0"/>
        <v>0</v>
      </c>
      <c r="E65" s="37">
        <v>0</v>
      </c>
      <c r="F65" s="37">
        <v>0</v>
      </c>
      <c r="G65" s="37">
        <f t="shared" si="1"/>
        <v>0</v>
      </c>
    </row>
    <row r="66" spans="1:7" x14ac:dyDescent="0.2">
      <c r="A66" s="29" t="s">
        <v>89</v>
      </c>
      <c r="B66" s="37">
        <v>0</v>
      </c>
      <c r="C66" s="37">
        <v>0</v>
      </c>
      <c r="D66" s="37">
        <f t="shared" si="0"/>
        <v>0</v>
      </c>
      <c r="E66" s="37">
        <v>0</v>
      </c>
      <c r="F66" s="37">
        <v>0</v>
      </c>
      <c r="G66" s="37">
        <f t="shared" si="1"/>
        <v>0</v>
      </c>
    </row>
    <row r="67" spans="1:7" x14ac:dyDescent="0.2">
      <c r="A67" s="29" t="s">
        <v>90</v>
      </c>
      <c r="B67" s="37">
        <v>350000</v>
      </c>
      <c r="C67" s="37">
        <v>1409111.61</v>
      </c>
      <c r="D67" s="37">
        <f t="shared" si="0"/>
        <v>1759111.61</v>
      </c>
      <c r="E67" s="37">
        <v>0</v>
      </c>
      <c r="F67" s="37">
        <v>0</v>
      </c>
      <c r="G67" s="37">
        <f t="shared" si="1"/>
        <v>1759111.61</v>
      </c>
    </row>
    <row r="68" spans="1:7" x14ac:dyDescent="0.2">
      <c r="A68" s="32" t="s">
        <v>91</v>
      </c>
      <c r="B68" s="43">
        <f>SUM(B69:B75)</f>
        <v>0</v>
      </c>
      <c r="C68" s="43">
        <f>SUM(C69:C75)</f>
        <v>0</v>
      </c>
      <c r="D68" s="43">
        <f t="shared" si="0"/>
        <v>0</v>
      </c>
      <c r="E68" s="43">
        <f>SUM(E69:E75)</f>
        <v>0</v>
      </c>
      <c r="F68" s="43">
        <f>SUM(F69:F75)</f>
        <v>0</v>
      </c>
      <c r="G68" s="43">
        <f t="shared" si="1"/>
        <v>0</v>
      </c>
    </row>
    <row r="69" spans="1:7" x14ac:dyDescent="0.2">
      <c r="A69" s="29" t="s">
        <v>92</v>
      </c>
      <c r="B69" s="37">
        <v>0</v>
      </c>
      <c r="C69" s="37">
        <v>0</v>
      </c>
      <c r="D69" s="37">
        <f t="shared" ref="D69:D75" si="2">B69+C69</f>
        <v>0</v>
      </c>
      <c r="E69" s="37">
        <v>0</v>
      </c>
      <c r="F69" s="37">
        <v>0</v>
      </c>
      <c r="G69" s="37">
        <f t="shared" ref="G69:G75" si="3">D69-E69</f>
        <v>0</v>
      </c>
    </row>
    <row r="70" spans="1:7" x14ac:dyDescent="0.2">
      <c r="A70" s="29" t="s">
        <v>93</v>
      </c>
      <c r="B70" s="37">
        <v>0</v>
      </c>
      <c r="C70" s="37">
        <v>0</v>
      </c>
      <c r="D70" s="37">
        <f t="shared" si="2"/>
        <v>0</v>
      </c>
      <c r="E70" s="37">
        <v>0</v>
      </c>
      <c r="F70" s="37">
        <v>0</v>
      </c>
      <c r="G70" s="37">
        <f t="shared" si="3"/>
        <v>0</v>
      </c>
    </row>
    <row r="71" spans="1:7" x14ac:dyDescent="0.2">
      <c r="A71" s="29" t="s">
        <v>94</v>
      </c>
      <c r="B71" s="37">
        <v>0</v>
      </c>
      <c r="C71" s="37">
        <v>0</v>
      </c>
      <c r="D71" s="37">
        <f t="shared" si="2"/>
        <v>0</v>
      </c>
      <c r="E71" s="37">
        <v>0</v>
      </c>
      <c r="F71" s="37">
        <v>0</v>
      </c>
      <c r="G71" s="37">
        <f t="shared" si="3"/>
        <v>0</v>
      </c>
    </row>
    <row r="72" spans="1:7" x14ac:dyDescent="0.2">
      <c r="A72" s="29" t="s">
        <v>95</v>
      </c>
      <c r="B72" s="37">
        <v>0</v>
      </c>
      <c r="C72" s="37">
        <v>0</v>
      </c>
      <c r="D72" s="37">
        <f t="shared" si="2"/>
        <v>0</v>
      </c>
      <c r="E72" s="37">
        <v>0</v>
      </c>
      <c r="F72" s="37">
        <v>0</v>
      </c>
      <c r="G72" s="37">
        <f t="shared" si="3"/>
        <v>0</v>
      </c>
    </row>
    <row r="73" spans="1:7" x14ac:dyDescent="0.2">
      <c r="A73" s="29" t="s">
        <v>96</v>
      </c>
      <c r="B73" s="37">
        <v>0</v>
      </c>
      <c r="C73" s="37">
        <v>0</v>
      </c>
      <c r="D73" s="37">
        <f t="shared" si="2"/>
        <v>0</v>
      </c>
      <c r="E73" s="37">
        <v>0</v>
      </c>
      <c r="F73" s="37">
        <v>0</v>
      </c>
      <c r="G73" s="37">
        <f t="shared" si="3"/>
        <v>0</v>
      </c>
    </row>
    <row r="74" spans="1:7" x14ac:dyDescent="0.2">
      <c r="A74" s="29" t="s">
        <v>97</v>
      </c>
      <c r="B74" s="37">
        <v>0</v>
      </c>
      <c r="C74" s="37">
        <v>0</v>
      </c>
      <c r="D74" s="37">
        <f t="shared" si="2"/>
        <v>0</v>
      </c>
      <c r="E74" s="37">
        <v>0</v>
      </c>
      <c r="F74" s="37">
        <v>0</v>
      </c>
      <c r="G74" s="37">
        <f t="shared" si="3"/>
        <v>0</v>
      </c>
    </row>
    <row r="75" spans="1:7" x14ac:dyDescent="0.2">
      <c r="A75" s="30" t="s">
        <v>98</v>
      </c>
      <c r="B75" s="46">
        <v>0</v>
      </c>
      <c r="C75" s="46">
        <v>0</v>
      </c>
      <c r="D75" s="46">
        <f t="shared" si="2"/>
        <v>0</v>
      </c>
      <c r="E75" s="46">
        <v>0</v>
      </c>
      <c r="F75" s="46">
        <v>0</v>
      </c>
      <c r="G75" s="46">
        <f t="shared" si="3"/>
        <v>0</v>
      </c>
    </row>
    <row r="76" spans="1:7" x14ac:dyDescent="0.2">
      <c r="A76" s="31" t="s">
        <v>11</v>
      </c>
      <c r="B76" s="39">
        <f t="shared" ref="B76:G76" si="4">SUM(B4+B12+B22+B32+B42+B52+B56+B64+B68)</f>
        <v>62577550</v>
      </c>
      <c r="C76" s="39">
        <f t="shared" si="4"/>
        <v>8286801.3700000001</v>
      </c>
      <c r="D76" s="39">
        <f t="shared" si="4"/>
        <v>70864351.370000005</v>
      </c>
      <c r="E76" s="39">
        <f t="shared" si="4"/>
        <v>38294087.490000002</v>
      </c>
      <c r="F76" s="39">
        <f t="shared" si="4"/>
        <v>38294087.490000002</v>
      </c>
      <c r="G76" s="39">
        <f t="shared" si="4"/>
        <v>32570263.880000003</v>
      </c>
    </row>
    <row r="78" spans="1:7" x14ac:dyDescent="0.2">
      <c r="A78" s="1" t="s">
        <v>135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31496062992125984" right="0.31496062992125984" top="0.35433070866141736" bottom="0.55118110236220474" header="0.31496062992125984" footer="0.31496062992125984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zoomScaleNormal="100" workbookViewId="0">
      <selection activeCell="K24" sqref="K24"/>
    </sheetView>
  </sheetViews>
  <sheetFormatPr baseColWidth="10" defaultColWidth="12" defaultRowHeight="11.25" x14ac:dyDescent="0.2"/>
  <cols>
    <col min="1" max="1" width="63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9" t="s">
        <v>140</v>
      </c>
      <c r="B1" s="50"/>
      <c r="C1" s="50"/>
      <c r="D1" s="50"/>
      <c r="E1" s="50"/>
      <c r="F1" s="50"/>
      <c r="G1" s="51"/>
    </row>
    <row r="2" spans="1:7" x14ac:dyDescent="0.2">
      <c r="A2" s="16"/>
      <c r="B2" s="18" t="s">
        <v>0</v>
      </c>
      <c r="C2" s="19"/>
      <c r="D2" s="19"/>
      <c r="E2" s="19"/>
      <c r="F2" s="20"/>
      <c r="G2" s="47" t="s">
        <v>1</v>
      </c>
    </row>
    <row r="3" spans="1:7" ht="24.95" customHeight="1" x14ac:dyDescent="0.2">
      <c r="A3" s="3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15"/>
      <c r="B4" s="6"/>
      <c r="C4" s="6"/>
      <c r="D4" s="6"/>
      <c r="E4" s="6"/>
      <c r="F4" s="6"/>
      <c r="G4" s="6"/>
    </row>
    <row r="5" spans="1:7" x14ac:dyDescent="0.2">
      <c r="A5" s="13" t="s">
        <v>99</v>
      </c>
      <c r="B5" s="43">
        <f t="shared" ref="B5:G5" si="0">SUM(B6:B13)</f>
        <v>1749704.05</v>
      </c>
      <c r="C5" s="43">
        <f t="shared" si="0"/>
        <v>0</v>
      </c>
      <c r="D5" s="43">
        <f t="shared" si="0"/>
        <v>1749704.05</v>
      </c>
      <c r="E5" s="43">
        <f t="shared" si="0"/>
        <v>1020504.8</v>
      </c>
      <c r="F5" s="43">
        <f t="shared" si="0"/>
        <v>1020504.8</v>
      </c>
      <c r="G5" s="43">
        <f t="shared" si="0"/>
        <v>729199.25</v>
      </c>
    </row>
    <row r="6" spans="1:7" x14ac:dyDescent="0.2">
      <c r="A6" s="21" t="s">
        <v>100</v>
      </c>
      <c r="B6" s="37">
        <v>0</v>
      </c>
      <c r="C6" s="37">
        <v>0</v>
      </c>
      <c r="D6" s="37">
        <f>B6+C6</f>
        <v>0</v>
      </c>
      <c r="E6" s="37">
        <v>0</v>
      </c>
      <c r="F6" s="37">
        <v>0</v>
      </c>
      <c r="G6" s="37">
        <f>D6-E6</f>
        <v>0</v>
      </c>
    </row>
    <row r="7" spans="1:7" x14ac:dyDescent="0.2">
      <c r="A7" s="21" t="s">
        <v>101</v>
      </c>
      <c r="B7" s="37">
        <v>0</v>
      </c>
      <c r="C7" s="37">
        <v>0</v>
      </c>
      <c r="D7" s="37">
        <f t="shared" ref="D7:D13" si="1">B7+C7</f>
        <v>0</v>
      </c>
      <c r="E7" s="37">
        <v>0</v>
      </c>
      <c r="F7" s="37">
        <v>0</v>
      </c>
      <c r="G7" s="37">
        <f t="shared" ref="G7:G13" si="2">D7-E7</f>
        <v>0</v>
      </c>
    </row>
    <row r="8" spans="1:7" x14ac:dyDescent="0.2">
      <c r="A8" s="21" t="s">
        <v>102</v>
      </c>
      <c r="B8" s="37">
        <v>0</v>
      </c>
      <c r="C8" s="37">
        <v>0</v>
      </c>
      <c r="D8" s="37">
        <f t="shared" si="1"/>
        <v>0</v>
      </c>
      <c r="E8" s="37">
        <v>0</v>
      </c>
      <c r="F8" s="37">
        <v>0</v>
      </c>
      <c r="G8" s="37">
        <f t="shared" si="2"/>
        <v>0</v>
      </c>
    </row>
    <row r="9" spans="1:7" x14ac:dyDescent="0.2">
      <c r="A9" s="21" t="s">
        <v>103</v>
      </c>
      <c r="B9" s="37">
        <v>0</v>
      </c>
      <c r="C9" s="37">
        <v>0</v>
      </c>
      <c r="D9" s="37">
        <f t="shared" si="1"/>
        <v>0</v>
      </c>
      <c r="E9" s="37">
        <v>0</v>
      </c>
      <c r="F9" s="37">
        <v>0</v>
      </c>
      <c r="G9" s="37">
        <f t="shared" si="2"/>
        <v>0</v>
      </c>
    </row>
    <row r="10" spans="1:7" x14ac:dyDescent="0.2">
      <c r="A10" s="21" t="s">
        <v>104</v>
      </c>
      <c r="B10" s="37">
        <v>1749704.05</v>
      </c>
      <c r="C10" s="37">
        <v>0</v>
      </c>
      <c r="D10" s="37">
        <f t="shared" si="1"/>
        <v>1749704.05</v>
      </c>
      <c r="E10" s="37">
        <v>1020504.8</v>
      </c>
      <c r="F10" s="37">
        <v>1020504.8</v>
      </c>
      <c r="G10" s="37">
        <f t="shared" si="2"/>
        <v>729199.25</v>
      </c>
    </row>
    <row r="11" spans="1:7" x14ac:dyDescent="0.2">
      <c r="A11" s="21" t="s">
        <v>105</v>
      </c>
      <c r="B11" s="37">
        <v>0</v>
      </c>
      <c r="C11" s="37">
        <v>0</v>
      </c>
      <c r="D11" s="37">
        <f t="shared" si="1"/>
        <v>0</v>
      </c>
      <c r="E11" s="37">
        <v>0</v>
      </c>
      <c r="F11" s="37">
        <v>0</v>
      </c>
      <c r="G11" s="37">
        <f t="shared" si="2"/>
        <v>0</v>
      </c>
    </row>
    <row r="12" spans="1:7" x14ac:dyDescent="0.2">
      <c r="A12" s="21" t="s">
        <v>106</v>
      </c>
      <c r="B12" s="37">
        <v>0</v>
      </c>
      <c r="C12" s="37">
        <v>0</v>
      </c>
      <c r="D12" s="37">
        <f t="shared" si="1"/>
        <v>0</v>
      </c>
      <c r="E12" s="37">
        <v>0</v>
      </c>
      <c r="F12" s="37">
        <v>0</v>
      </c>
      <c r="G12" s="37">
        <f t="shared" si="2"/>
        <v>0</v>
      </c>
    </row>
    <row r="13" spans="1:7" x14ac:dyDescent="0.2">
      <c r="A13" s="21" t="s">
        <v>56</v>
      </c>
      <c r="B13" s="37">
        <v>0</v>
      </c>
      <c r="C13" s="37">
        <v>0</v>
      </c>
      <c r="D13" s="37">
        <f t="shared" si="1"/>
        <v>0</v>
      </c>
      <c r="E13" s="37">
        <v>0</v>
      </c>
      <c r="F13" s="37">
        <v>0</v>
      </c>
      <c r="G13" s="37">
        <f t="shared" si="2"/>
        <v>0</v>
      </c>
    </row>
    <row r="14" spans="1:7" x14ac:dyDescent="0.2">
      <c r="A14" s="14"/>
      <c r="B14" s="37"/>
      <c r="C14" s="37"/>
      <c r="D14" s="37"/>
      <c r="E14" s="37"/>
      <c r="F14" s="37"/>
      <c r="G14" s="37"/>
    </row>
    <row r="15" spans="1:7" x14ac:dyDescent="0.2">
      <c r="A15" s="13" t="s">
        <v>107</v>
      </c>
      <c r="B15" s="43">
        <f t="shared" ref="B15:G15" si="3">SUM(B16:B22)</f>
        <v>60827845.950000003</v>
      </c>
      <c r="C15" s="43">
        <f t="shared" si="3"/>
        <v>8286801.3700000001</v>
      </c>
      <c r="D15" s="43">
        <f t="shared" si="3"/>
        <v>69114647.320000008</v>
      </c>
      <c r="E15" s="43">
        <f t="shared" si="3"/>
        <v>37273582.689999998</v>
      </c>
      <c r="F15" s="43">
        <f t="shared" si="3"/>
        <v>37273582.689999998</v>
      </c>
      <c r="G15" s="43">
        <f t="shared" si="3"/>
        <v>31841064.63000001</v>
      </c>
    </row>
    <row r="16" spans="1:7" x14ac:dyDescent="0.2">
      <c r="A16" s="21" t="s">
        <v>108</v>
      </c>
      <c r="B16" s="37">
        <v>60827845.950000003</v>
      </c>
      <c r="C16" s="37">
        <v>8286801.3700000001</v>
      </c>
      <c r="D16" s="37">
        <f>B16+C16</f>
        <v>69114647.320000008</v>
      </c>
      <c r="E16" s="37">
        <v>37273582.689999998</v>
      </c>
      <c r="F16" s="37">
        <v>37273582.689999998</v>
      </c>
      <c r="G16" s="37">
        <f t="shared" ref="G16:G22" si="4">D16-E16</f>
        <v>31841064.63000001</v>
      </c>
    </row>
    <row r="17" spans="1:7" x14ac:dyDescent="0.2">
      <c r="A17" s="21" t="s">
        <v>109</v>
      </c>
      <c r="B17" s="37">
        <v>0</v>
      </c>
      <c r="C17" s="37">
        <v>0</v>
      </c>
      <c r="D17" s="37">
        <f t="shared" ref="D17:D22" si="5">B17+C17</f>
        <v>0</v>
      </c>
      <c r="E17" s="37">
        <v>0</v>
      </c>
      <c r="F17" s="37">
        <v>0</v>
      </c>
      <c r="G17" s="37">
        <f t="shared" si="4"/>
        <v>0</v>
      </c>
    </row>
    <row r="18" spans="1:7" x14ac:dyDescent="0.2">
      <c r="A18" s="21" t="s">
        <v>110</v>
      </c>
      <c r="B18" s="37">
        <v>0</v>
      </c>
      <c r="C18" s="37">
        <v>0</v>
      </c>
      <c r="D18" s="37">
        <f t="shared" si="5"/>
        <v>0</v>
      </c>
      <c r="E18" s="37">
        <v>0</v>
      </c>
      <c r="F18" s="37">
        <v>0</v>
      </c>
      <c r="G18" s="37">
        <f t="shared" si="4"/>
        <v>0</v>
      </c>
    </row>
    <row r="19" spans="1:7" x14ac:dyDescent="0.2">
      <c r="A19" s="21" t="s">
        <v>111</v>
      </c>
      <c r="B19" s="37">
        <v>0</v>
      </c>
      <c r="C19" s="37">
        <v>0</v>
      </c>
      <c r="D19" s="37">
        <f t="shared" si="5"/>
        <v>0</v>
      </c>
      <c r="E19" s="37">
        <v>0</v>
      </c>
      <c r="F19" s="37">
        <v>0</v>
      </c>
      <c r="G19" s="37">
        <f t="shared" si="4"/>
        <v>0</v>
      </c>
    </row>
    <row r="20" spans="1:7" x14ac:dyDescent="0.2">
      <c r="A20" s="21" t="s">
        <v>112</v>
      </c>
      <c r="B20" s="37">
        <v>0</v>
      </c>
      <c r="C20" s="37">
        <v>0</v>
      </c>
      <c r="D20" s="37">
        <f t="shared" si="5"/>
        <v>0</v>
      </c>
      <c r="E20" s="37">
        <v>0</v>
      </c>
      <c r="F20" s="37">
        <v>0</v>
      </c>
      <c r="G20" s="37">
        <f t="shared" si="4"/>
        <v>0</v>
      </c>
    </row>
    <row r="21" spans="1:7" x14ac:dyDescent="0.2">
      <c r="A21" s="21" t="s">
        <v>113</v>
      </c>
      <c r="B21" s="37">
        <v>0</v>
      </c>
      <c r="C21" s="37">
        <v>0</v>
      </c>
      <c r="D21" s="37">
        <f t="shared" si="5"/>
        <v>0</v>
      </c>
      <c r="E21" s="37">
        <v>0</v>
      </c>
      <c r="F21" s="37">
        <v>0</v>
      </c>
      <c r="G21" s="37">
        <f t="shared" si="4"/>
        <v>0</v>
      </c>
    </row>
    <row r="22" spans="1:7" x14ac:dyDescent="0.2">
      <c r="A22" s="21" t="s">
        <v>114</v>
      </c>
      <c r="B22" s="37">
        <v>0</v>
      </c>
      <c r="C22" s="37">
        <v>0</v>
      </c>
      <c r="D22" s="37">
        <f t="shared" si="5"/>
        <v>0</v>
      </c>
      <c r="E22" s="37">
        <v>0</v>
      </c>
      <c r="F22" s="37">
        <v>0</v>
      </c>
      <c r="G22" s="37">
        <f t="shared" si="4"/>
        <v>0</v>
      </c>
    </row>
    <row r="23" spans="1:7" x14ac:dyDescent="0.2">
      <c r="A23" s="14"/>
      <c r="B23" s="37"/>
      <c r="C23" s="37"/>
      <c r="D23" s="37"/>
      <c r="E23" s="37"/>
      <c r="F23" s="37"/>
      <c r="G23" s="37"/>
    </row>
    <row r="24" spans="1:7" x14ac:dyDescent="0.2">
      <c r="A24" s="13" t="s">
        <v>115</v>
      </c>
      <c r="B24" s="43">
        <f t="shared" ref="B24:G24" si="6">SUM(B25:B33)</f>
        <v>0</v>
      </c>
      <c r="C24" s="43">
        <f t="shared" si="6"/>
        <v>0</v>
      </c>
      <c r="D24" s="43">
        <f t="shared" si="6"/>
        <v>0</v>
      </c>
      <c r="E24" s="43">
        <f t="shared" si="6"/>
        <v>0</v>
      </c>
      <c r="F24" s="43">
        <f t="shared" si="6"/>
        <v>0</v>
      </c>
      <c r="G24" s="43">
        <f t="shared" si="6"/>
        <v>0</v>
      </c>
    </row>
    <row r="25" spans="1:7" x14ac:dyDescent="0.2">
      <c r="A25" s="21" t="s">
        <v>116</v>
      </c>
      <c r="B25" s="37">
        <v>0</v>
      </c>
      <c r="C25" s="37">
        <v>0</v>
      </c>
      <c r="D25" s="37">
        <f>B25+C25</f>
        <v>0</v>
      </c>
      <c r="E25" s="37">
        <v>0</v>
      </c>
      <c r="F25" s="37">
        <v>0</v>
      </c>
      <c r="G25" s="37">
        <f t="shared" ref="G25:G33" si="7">D25-E25</f>
        <v>0</v>
      </c>
    </row>
    <row r="26" spans="1:7" x14ac:dyDescent="0.2">
      <c r="A26" s="21" t="s">
        <v>117</v>
      </c>
      <c r="B26" s="37">
        <v>0</v>
      </c>
      <c r="C26" s="37">
        <v>0</v>
      </c>
      <c r="D26" s="37">
        <f t="shared" ref="D26:D33" si="8">B26+C26</f>
        <v>0</v>
      </c>
      <c r="E26" s="37">
        <v>0</v>
      </c>
      <c r="F26" s="37">
        <v>0</v>
      </c>
      <c r="G26" s="37">
        <f t="shared" si="7"/>
        <v>0</v>
      </c>
    </row>
    <row r="27" spans="1:7" x14ac:dyDescent="0.2">
      <c r="A27" s="21" t="s">
        <v>118</v>
      </c>
      <c r="B27" s="37">
        <v>0</v>
      </c>
      <c r="C27" s="37">
        <v>0</v>
      </c>
      <c r="D27" s="37">
        <f t="shared" si="8"/>
        <v>0</v>
      </c>
      <c r="E27" s="37">
        <v>0</v>
      </c>
      <c r="F27" s="37">
        <v>0</v>
      </c>
      <c r="G27" s="37">
        <f t="shared" si="7"/>
        <v>0</v>
      </c>
    </row>
    <row r="28" spans="1:7" x14ac:dyDescent="0.2">
      <c r="A28" s="21" t="s">
        <v>119</v>
      </c>
      <c r="B28" s="37">
        <v>0</v>
      </c>
      <c r="C28" s="37">
        <v>0</v>
      </c>
      <c r="D28" s="37">
        <f t="shared" si="8"/>
        <v>0</v>
      </c>
      <c r="E28" s="37">
        <v>0</v>
      </c>
      <c r="F28" s="37">
        <v>0</v>
      </c>
      <c r="G28" s="37">
        <f t="shared" si="7"/>
        <v>0</v>
      </c>
    </row>
    <row r="29" spans="1:7" x14ac:dyDescent="0.2">
      <c r="A29" s="21" t="s">
        <v>120</v>
      </c>
      <c r="B29" s="37">
        <v>0</v>
      </c>
      <c r="C29" s="37">
        <v>0</v>
      </c>
      <c r="D29" s="37">
        <f t="shared" si="8"/>
        <v>0</v>
      </c>
      <c r="E29" s="37">
        <v>0</v>
      </c>
      <c r="F29" s="37">
        <v>0</v>
      </c>
      <c r="G29" s="37">
        <f t="shared" si="7"/>
        <v>0</v>
      </c>
    </row>
    <row r="30" spans="1:7" x14ac:dyDescent="0.2">
      <c r="A30" s="21" t="s">
        <v>121</v>
      </c>
      <c r="B30" s="37">
        <v>0</v>
      </c>
      <c r="C30" s="37">
        <v>0</v>
      </c>
      <c r="D30" s="37">
        <f t="shared" si="8"/>
        <v>0</v>
      </c>
      <c r="E30" s="37">
        <v>0</v>
      </c>
      <c r="F30" s="37">
        <v>0</v>
      </c>
      <c r="G30" s="37">
        <f t="shared" si="7"/>
        <v>0</v>
      </c>
    </row>
    <row r="31" spans="1:7" x14ac:dyDescent="0.2">
      <c r="A31" s="21" t="s">
        <v>122</v>
      </c>
      <c r="B31" s="37">
        <v>0</v>
      </c>
      <c r="C31" s="37">
        <v>0</v>
      </c>
      <c r="D31" s="37">
        <f t="shared" si="8"/>
        <v>0</v>
      </c>
      <c r="E31" s="37">
        <v>0</v>
      </c>
      <c r="F31" s="37">
        <v>0</v>
      </c>
      <c r="G31" s="37">
        <f t="shared" si="7"/>
        <v>0</v>
      </c>
    </row>
    <row r="32" spans="1:7" x14ac:dyDescent="0.2">
      <c r="A32" s="21" t="s">
        <v>123</v>
      </c>
      <c r="B32" s="37">
        <v>0</v>
      </c>
      <c r="C32" s="37">
        <v>0</v>
      </c>
      <c r="D32" s="37">
        <f t="shared" si="8"/>
        <v>0</v>
      </c>
      <c r="E32" s="37">
        <v>0</v>
      </c>
      <c r="F32" s="37">
        <v>0</v>
      </c>
      <c r="G32" s="37">
        <f t="shared" si="7"/>
        <v>0</v>
      </c>
    </row>
    <row r="33" spans="1:7" x14ac:dyDescent="0.2">
      <c r="A33" s="21" t="s">
        <v>124</v>
      </c>
      <c r="B33" s="37">
        <v>0</v>
      </c>
      <c r="C33" s="37">
        <v>0</v>
      </c>
      <c r="D33" s="37">
        <f t="shared" si="8"/>
        <v>0</v>
      </c>
      <c r="E33" s="37">
        <v>0</v>
      </c>
      <c r="F33" s="37">
        <v>0</v>
      </c>
      <c r="G33" s="37">
        <f t="shared" si="7"/>
        <v>0</v>
      </c>
    </row>
    <row r="34" spans="1:7" x14ac:dyDescent="0.2">
      <c r="A34" s="14"/>
      <c r="B34" s="37"/>
      <c r="C34" s="37"/>
      <c r="D34" s="37"/>
      <c r="E34" s="37"/>
      <c r="F34" s="37"/>
      <c r="G34" s="37"/>
    </row>
    <row r="35" spans="1:7" x14ac:dyDescent="0.2">
      <c r="A35" s="13" t="s">
        <v>125</v>
      </c>
      <c r="B35" s="43">
        <f t="shared" ref="B35:G35" si="9">SUM(B36:B39)</f>
        <v>0</v>
      </c>
      <c r="C35" s="43">
        <f t="shared" si="9"/>
        <v>0</v>
      </c>
      <c r="D35" s="43">
        <f t="shared" si="9"/>
        <v>0</v>
      </c>
      <c r="E35" s="43">
        <f t="shared" si="9"/>
        <v>0</v>
      </c>
      <c r="F35" s="43">
        <f t="shared" si="9"/>
        <v>0</v>
      </c>
      <c r="G35" s="43">
        <f t="shared" si="9"/>
        <v>0</v>
      </c>
    </row>
    <row r="36" spans="1:7" x14ac:dyDescent="0.2">
      <c r="A36" s="21" t="s">
        <v>126</v>
      </c>
      <c r="B36" s="37">
        <v>0</v>
      </c>
      <c r="C36" s="37">
        <v>0</v>
      </c>
      <c r="D36" s="37">
        <f>B36+C36</f>
        <v>0</v>
      </c>
      <c r="E36" s="37">
        <v>0</v>
      </c>
      <c r="F36" s="37">
        <v>0</v>
      </c>
      <c r="G36" s="37">
        <f t="shared" ref="G36:G39" si="10">D36-E36</f>
        <v>0</v>
      </c>
    </row>
    <row r="37" spans="1:7" ht="22.5" x14ac:dyDescent="0.2">
      <c r="A37" s="21" t="s">
        <v>127</v>
      </c>
      <c r="B37" s="37">
        <v>0</v>
      </c>
      <c r="C37" s="37">
        <v>0</v>
      </c>
      <c r="D37" s="37">
        <f t="shared" ref="D37:D39" si="11">B37+C37</f>
        <v>0</v>
      </c>
      <c r="E37" s="37">
        <v>0</v>
      </c>
      <c r="F37" s="37">
        <v>0</v>
      </c>
      <c r="G37" s="37">
        <f t="shared" si="10"/>
        <v>0</v>
      </c>
    </row>
    <row r="38" spans="1:7" x14ac:dyDescent="0.2">
      <c r="A38" s="21" t="s">
        <v>128</v>
      </c>
      <c r="B38" s="37">
        <v>0</v>
      </c>
      <c r="C38" s="37">
        <v>0</v>
      </c>
      <c r="D38" s="37">
        <f t="shared" si="11"/>
        <v>0</v>
      </c>
      <c r="E38" s="37">
        <v>0</v>
      </c>
      <c r="F38" s="37">
        <v>0</v>
      </c>
      <c r="G38" s="37">
        <f t="shared" si="10"/>
        <v>0</v>
      </c>
    </row>
    <row r="39" spans="1:7" x14ac:dyDescent="0.2">
      <c r="A39" s="21" t="s">
        <v>129</v>
      </c>
      <c r="B39" s="37">
        <v>0</v>
      </c>
      <c r="C39" s="37">
        <v>0</v>
      </c>
      <c r="D39" s="37">
        <f t="shared" si="11"/>
        <v>0</v>
      </c>
      <c r="E39" s="37">
        <v>0</v>
      </c>
      <c r="F39" s="37">
        <v>0</v>
      </c>
      <c r="G39" s="37">
        <f t="shared" si="10"/>
        <v>0</v>
      </c>
    </row>
    <row r="40" spans="1:7" x14ac:dyDescent="0.2">
      <c r="A40" s="14"/>
      <c r="B40" s="37"/>
      <c r="C40" s="37"/>
      <c r="D40" s="37"/>
      <c r="E40" s="37"/>
      <c r="F40" s="37"/>
      <c r="G40" s="37"/>
    </row>
    <row r="41" spans="1:7" x14ac:dyDescent="0.2">
      <c r="A41" s="23" t="s">
        <v>11</v>
      </c>
      <c r="B41" s="38">
        <f t="shared" ref="B41:G41" si="12">SUM(B35+B24+B15+B5)</f>
        <v>62577550</v>
      </c>
      <c r="C41" s="38">
        <f t="shared" si="12"/>
        <v>8286801.3700000001</v>
      </c>
      <c r="D41" s="38">
        <f t="shared" si="12"/>
        <v>70864351.370000005</v>
      </c>
      <c r="E41" s="38">
        <f t="shared" si="12"/>
        <v>38294087.489999995</v>
      </c>
      <c r="F41" s="38">
        <f t="shared" si="12"/>
        <v>38294087.489999995</v>
      </c>
      <c r="G41" s="38">
        <f t="shared" si="12"/>
        <v>32570263.88000001</v>
      </c>
    </row>
    <row r="42" spans="1:7" x14ac:dyDescent="0.2">
      <c r="B42" s="44"/>
      <c r="C42" s="44"/>
      <c r="D42" s="44"/>
      <c r="E42" s="44"/>
      <c r="F42" s="44"/>
      <c r="G42" s="44"/>
    </row>
    <row r="43" spans="1:7" x14ac:dyDescent="0.2">
      <c r="A43" s="1" t="s">
        <v>135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31496062992125984" top="0.35433070866141736" bottom="0.74803149606299213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cp:lastPrinted>2025-10-23T18:01:22Z</cp:lastPrinted>
  <dcterms:created xsi:type="dcterms:W3CDTF">2014-02-10T03:37:14Z</dcterms:created>
  <dcterms:modified xsi:type="dcterms:W3CDTF">2025-10-23T18:07:09Z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