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28680" yWindow="-120" windowWidth="29040" windowHeight="15720" firstSheet="5" activeTab="13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2" r:id="rId10"/>
    <sheet name="Formato 7 b)" sheetId="13" r:id="rId11"/>
    <sheet name="Formato 7 c)" sheetId="14" r:id="rId12"/>
    <sheet name="Formato 7 d)" sheetId="15" r:id="rId13"/>
    <sheet name="Formato 8" sheetId="16" r:id="rId14"/>
  </sheets>
  <externalReferences>
    <externalReference r:id="rId15"/>
    <externalReference r:id="rId16"/>
    <externalReference r:id="rId17"/>
  </externalReferences>
  <definedNames>
    <definedName name="ANIO">'[1]Info General'!$D$20</definedName>
    <definedName name="_xlnm.Print_Area" localSheetId="5">'Formato 6 a)'!$A$1:$G$160</definedName>
    <definedName name="_xlnm.Print_Area" localSheetId="7">'Formato 6 c)'!$A$1:$G$78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6" l="1"/>
  <c r="G18" i="13" l="1"/>
  <c r="F18" i="13"/>
  <c r="E18" i="13"/>
  <c r="D18" i="13"/>
  <c r="C18" i="13"/>
  <c r="B18" i="13"/>
  <c r="B29" i="13" s="1"/>
  <c r="D15" i="13"/>
  <c r="E15" i="13" s="1"/>
  <c r="F15" i="13" s="1"/>
  <c r="G15" i="13" s="1"/>
  <c r="C15" i="13"/>
  <c r="C11" i="13"/>
  <c r="D11" i="13" s="1"/>
  <c r="E11" i="13" s="1"/>
  <c r="F11" i="13" s="1"/>
  <c r="G11" i="13" s="1"/>
  <c r="C10" i="13"/>
  <c r="D10" i="13" s="1"/>
  <c r="E10" i="13" s="1"/>
  <c r="F10" i="13" s="1"/>
  <c r="G10" i="13" s="1"/>
  <c r="C9" i="13"/>
  <c r="C7" i="13" s="1"/>
  <c r="C8" i="13"/>
  <c r="D8" i="13" s="1"/>
  <c r="B7" i="13"/>
  <c r="A2" i="13"/>
  <c r="G28" i="12"/>
  <c r="F28" i="12"/>
  <c r="E28" i="12"/>
  <c r="D28" i="12"/>
  <c r="C28" i="12"/>
  <c r="B28" i="12"/>
  <c r="G21" i="12"/>
  <c r="F21" i="12"/>
  <c r="E21" i="12"/>
  <c r="D21" i="12"/>
  <c r="C21" i="12"/>
  <c r="B21" i="12"/>
  <c r="C18" i="12"/>
  <c r="D18" i="12" s="1"/>
  <c r="E18" i="12" s="1"/>
  <c r="F18" i="12" s="1"/>
  <c r="G18" i="12" s="1"/>
  <c r="C17" i="12"/>
  <c r="D17" i="12" s="1"/>
  <c r="E17" i="12" s="1"/>
  <c r="F17" i="12" s="1"/>
  <c r="G17" i="12" s="1"/>
  <c r="D14" i="12"/>
  <c r="E14" i="12" s="1"/>
  <c r="F14" i="12" s="1"/>
  <c r="G14" i="12" s="1"/>
  <c r="C14" i="12"/>
  <c r="C12" i="12"/>
  <c r="D12" i="12" s="1"/>
  <c r="B7" i="12"/>
  <c r="B31" i="12" s="1"/>
  <c r="A2" i="12"/>
  <c r="E8" i="13" l="1"/>
  <c r="C29" i="13"/>
  <c r="D9" i="13"/>
  <c r="E9" i="13" s="1"/>
  <c r="F9" i="13" s="1"/>
  <c r="G9" i="13" s="1"/>
  <c r="E12" i="12"/>
  <c r="D7" i="12"/>
  <c r="D31" i="12" s="1"/>
  <c r="C7" i="12"/>
  <c r="C31" i="12" s="1"/>
  <c r="E7" i="13" l="1"/>
  <c r="E29" i="13" s="1"/>
  <c r="F8" i="13"/>
  <c r="D7" i="13"/>
  <c r="D29" i="13" s="1"/>
  <c r="F12" i="12"/>
  <c r="E7" i="12"/>
  <c r="E31" i="12" s="1"/>
  <c r="G8" i="13" l="1"/>
  <c r="G7" i="13" s="1"/>
  <c r="G29" i="13" s="1"/>
  <c r="F7" i="13"/>
  <c r="F29" i="13" s="1"/>
  <c r="F7" i="12"/>
  <c r="F31" i="12" s="1"/>
  <c r="G12" i="12"/>
  <c r="G7" i="12" s="1"/>
  <c r="G31" i="12" s="1"/>
  <c r="D31" i="10" l="1"/>
  <c r="G31" i="10" s="1"/>
  <c r="D30" i="10"/>
  <c r="G30" i="10" s="1"/>
  <c r="D29" i="10"/>
  <c r="G29" i="10" s="1"/>
  <c r="G28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D21" i="10" s="1"/>
  <c r="G22" i="10"/>
  <c r="D22" i="10"/>
  <c r="D19" i="10"/>
  <c r="G19" i="10" s="1"/>
  <c r="D18" i="10"/>
  <c r="G18" i="10" s="1"/>
  <c r="D17" i="10"/>
  <c r="D16" i="10" s="1"/>
  <c r="F16" i="10"/>
  <c r="E16" i="10"/>
  <c r="C16" i="10"/>
  <c r="B16" i="10"/>
  <c r="D15" i="10"/>
  <c r="G15" i="10" s="1"/>
  <c r="D14" i="10"/>
  <c r="G14" i="10" s="1"/>
  <c r="D13" i="10"/>
  <c r="G13" i="10" s="1"/>
  <c r="G12" i="10" s="1"/>
  <c r="F12" i="10"/>
  <c r="F9" i="10" s="1"/>
  <c r="F33" i="10" s="1"/>
  <c r="E12" i="10"/>
  <c r="E9" i="10" s="1"/>
  <c r="E33" i="10" s="1"/>
  <c r="D12" i="10"/>
  <c r="C12" i="10"/>
  <c r="C9" i="10" s="1"/>
  <c r="B12" i="10"/>
  <c r="B9" i="10" s="1"/>
  <c r="G11" i="10"/>
  <c r="D11" i="10"/>
  <c r="D10" i="10"/>
  <c r="G10" i="10" s="1"/>
  <c r="G75" i="9"/>
  <c r="D75" i="9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G69" i="9"/>
  <c r="D69" i="9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F61" i="9"/>
  <c r="E61" i="9"/>
  <c r="C61" i="9"/>
  <c r="B61" i="9"/>
  <c r="D60" i="9"/>
  <c r="G60" i="9" s="1"/>
  <c r="D59" i="9"/>
  <c r="D53" i="9" s="1"/>
  <c r="D58" i="9"/>
  <c r="G58" i="9" s="1"/>
  <c r="D57" i="9"/>
  <c r="G57" i="9" s="1"/>
  <c r="D56" i="9"/>
  <c r="G56" i="9" s="1"/>
  <c r="G55" i="9"/>
  <c r="D55" i="9"/>
  <c r="D54" i="9"/>
  <c r="G54" i="9" s="1"/>
  <c r="F53" i="9"/>
  <c r="E53" i="9"/>
  <c r="C53" i="9"/>
  <c r="C43" i="9" s="1"/>
  <c r="B53" i="9"/>
  <c r="D52" i="9"/>
  <c r="G52" i="9" s="1"/>
  <c r="D51" i="9"/>
  <c r="G51" i="9" s="1"/>
  <c r="D50" i="9"/>
  <c r="G50" i="9" s="1"/>
  <c r="G49" i="9"/>
  <c r="D49" i="9"/>
  <c r="D48" i="9"/>
  <c r="G48" i="9" s="1"/>
  <c r="D47" i="9"/>
  <c r="G47" i="9" s="1"/>
  <c r="D46" i="9"/>
  <c r="G46" i="9" s="1"/>
  <c r="D45" i="9"/>
  <c r="D44" i="9" s="1"/>
  <c r="F44" i="9"/>
  <c r="F43" i="9" s="1"/>
  <c r="E44" i="9"/>
  <c r="E43" i="9" s="1"/>
  <c r="C44" i="9"/>
  <c r="B44" i="9"/>
  <c r="B43" i="9" s="1"/>
  <c r="D41" i="9"/>
  <c r="G41" i="9" s="1"/>
  <c r="D40" i="9"/>
  <c r="G40" i="9" s="1"/>
  <c r="D39" i="9"/>
  <c r="G39" i="9" s="1"/>
  <c r="D38" i="9"/>
  <c r="G38" i="9" s="1"/>
  <c r="G37" i="9" s="1"/>
  <c r="F37" i="9"/>
  <c r="E37" i="9"/>
  <c r="C37" i="9"/>
  <c r="B37" i="9"/>
  <c r="D36" i="9"/>
  <c r="G36" i="9" s="1"/>
  <c r="D35" i="9"/>
  <c r="G35" i="9" s="1"/>
  <c r="D34" i="9"/>
  <c r="D27" i="9" s="1"/>
  <c r="D33" i="9"/>
  <c r="G33" i="9" s="1"/>
  <c r="D32" i="9"/>
  <c r="G32" i="9" s="1"/>
  <c r="D31" i="9"/>
  <c r="G31" i="9" s="1"/>
  <c r="G30" i="9"/>
  <c r="D30" i="9"/>
  <c r="D29" i="9"/>
  <c r="G29" i="9" s="1"/>
  <c r="D28" i="9"/>
  <c r="G28" i="9" s="1"/>
  <c r="F27" i="9"/>
  <c r="E27" i="9"/>
  <c r="E9" i="9" s="1"/>
  <c r="C27" i="9"/>
  <c r="B27" i="9"/>
  <c r="D26" i="9"/>
  <c r="G26" i="9" s="1"/>
  <c r="D25" i="9"/>
  <c r="G25" i="9" s="1"/>
  <c r="G24" i="9"/>
  <c r="D24" i="9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F10" i="9"/>
  <c r="E10" i="9"/>
  <c r="C10" i="9"/>
  <c r="C9" i="9" s="1"/>
  <c r="C77" i="9" s="1"/>
  <c r="B10" i="9"/>
  <c r="B9" i="9" s="1"/>
  <c r="F9" i="9"/>
  <c r="B9" i="8"/>
  <c r="C9" i="8"/>
  <c r="E9" i="8"/>
  <c r="E29" i="8" s="1"/>
  <c r="F9" i="8"/>
  <c r="D10" i="8"/>
  <c r="G10" i="8"/>
  <c r="D11" i="8"/>
  <c r="D9" i="8" s="1"/>
  <c r="G11" i="8"/>
  <c r="D12" i="8"/>
  <c r="G12" i="8"/>
  <c r="D13" i="8"/>
  <c r="G13" i="8"/>
  <c r="D14" i="8"/>
  <c r="G14" i="8" s="1"/>
  <c r="D15" i="8"/>
  <c r="G15" i="8"/>
  <c r="D16" i="8"/>
  <c r="G16" i="8"/>
  <c r="D17" i="8"/>
  <c r="G17" i="8"/>
  <c r="B19" i="8"/>
  <c r="C19" i="8"/>
  <c r="E19" i="8"/>
  <c r="F19" i="8"/>
  <c r="F29" i="8" s="1"/>
  <c r="D20" i="8"/>
  <c r="D19" i="8" s="1"/>
  <c r="G20" i="8"/>
  <c r="G19" i="8" s="1"/>
  <c r="D21" i="8"/>
  <c r="G21" i="8"/>
  <c r="D22" i="8"/>
  <c r="G22" i="8"/>
  <c r="D23" i="8"/>
  <c r="G23" i="8"/>
  <c r="D24" i="8"/>
  <c r="G24" i="8"/>
  <c r="D25" i="8"/>
  <c r="G25" i="8"/>
  <c r="D26" i="8"/>
  <c r="G26" i="8"/>
  <c r="D27" i="8"/>
  <c r="G27" i="8" s="1"/>
  <c r="D28" i="8"/>
  <c r="G28" i="8" s="1"/>
  <c r="B29" i="8"/>
  <c r="D29" i="8" s="1"/>
  <c r="G29" i="8" s="1"/>
  <c r="C29" i="8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C150" i="7"/>
  <c r="B150" i="7"/>
  <c r="D149" i="7"/>
  <c r="G149" i="7" s="1"/>
  <c r="D148" i="7"/>
  <c r="G148" i="7" s="1"/>
  <c r="D147" i="7"/>
  <c r="D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G138" i="7"/>
  <c r="D138" i="7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G126" i="7"/>
  <c r="D126" i="7"/>
  <c r="D125" i="7"/>
  <c r="G125" i="7" s="1"/>
  <c r="D124" i="7"/>
  <c r="G124" i="7" s="1"/>
  <c r="G123" i="7" s="1"/>
  <c r="F123" i="7"/>
  <c r="E123" i="7"/>
  <c r="C123" i="7"/>
  <c r="B123" i="7"/>
  <c r="D122" i="7"/>
  <c r="G122" i="7" s="1"/>
  <c r="D121" i="7"/>
  <c r="G121" i="7" s="1"/>
  <c r="G120" i="7"/>
  <c r="D120" i="7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G106" i="7"/>
  <c r="D106" i="7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G100" i="7"/>
  <c r="D100" i="7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G86" i="7"/>
  <c r="G85" i="7" s="1"/>
  <c r="D86" i="7"/>
  <c r="F85" i="7"/>
  <c r="E85" i="7"/>
  <c r="C85" i="7"/>
  <c r="C84" i="7" s="1"/>
  <c r="B85" i="7"/>
  <c r="B84" i="7" s="1"/>
  <c r="F84" i="7"/>
  <c r="E84" i="7"/>
  <c r="D82" i="7"/>
  <c r="G82" i="7" s="1"/>
  <c r="G81" i="7"/>
  <c r="D81" i="7"/>
  <c r="D80" i="7"/>
  <c r="G80" i="7" s="1"/>
  <c r="D79" i="7"/>
  <c r="G79" i="7" s="1"/>
  <c r="D78" i="7"/>
  <c r="G78" i="7" s="1"/>
  <c r="D77" i="7"/>
  <c r="G77" i="7" s="1"/>
  <c r="D76" i="7"/>
  <c r="D75" i="7" s="1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E9" i="7" s="1"/>
  <c r="E159" i="7" s="1"/>
  <c r="D71" i="7"/>
  <c r="C71" i="7"/>
  <c r="B71" i="7"/>
  <c r="D70" i="7"/>
  <c r="G70" i="7" s="1"/>
  <c r="G69" i="7"/>
  <c r="D69" i="7"/>
  <c r="D68" i="7"/>
  <c r="G68" i="7" s="1"/>
  <c r="D67" i="7"/>
  <c r="G67" i="7" s="1"/>
  <c r="D66" i="7"/>
  <c r="G66" i="7" s="1"/>
  <c r="D65" i="7"/>
  <c r="G65" i="7" s="1"/>
  <c r="D64" i="7"/>
  <c r="D62" i="7" s="1"/>
  <c r="D63" i="7"/>
  <c r="G63" i="7" s="1"/>
  <c r="F62" i="7"/>
  <c r="E62" i="7"/>
  <c r="C62" i="7"/>
  <c r="B62" i="7"/>
  <c r="D61" i="7"/>
  <c r="G61" i="7" s="1"/>
  <c r="D60" i="7"/>
  <c r="G60" i="7" s="1"/>
  <c r="D59" i="7"/>
  <c r="D58" i="7" s="1"/>
  <c r="F58" i="7"/>
  <c r="E58" i="7"/>
  <c r="C58" i="7"/>
  <c r="B58" i="7"/>
  <c r="G57" i="7"/>
  <c r="D57" i="7"/>
  <c r="D56" i="7"/>
  <c r="G56" i="7" s="1"/>
  <c r="D55" i="7"/>
  <c r="G55" i="7" s="1"/>
  <c r="D54" i="7"/>
  <c r="G54" i="7" s="1"/>
  <c r="D53" i="7"/>
  <c r="G53" i="7" s="1"/>
  <c r="D52" i="7"/>
  <c r="D48" i="7" s="1"/>
  <c r="D51" i="7"/>
  <c r="G51" i="7" s="1"/>
  <c r="D50" i="7"/>
  <c r="G50" i="7" s="1"/>
  <c r="G49" i="7"/>
  <c r="D49" i="7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G43" i="7"/>
  <c r="D43" i="7"/>
  <c r="D42" i="7"/>
  <c r="G42" i="7" s="1"/>
  <c r="D41" i="7"/>
  <c r="G41" i="7" s="1"/>
  <c r="D40" i="7"/>
  <c r="G40" i="7" s="1"/>
  <c r="D39" i="7"/>
  <c r="G39" i="7" s="1"/>
  <c r="F38" i="7"/>
  <c r="E38" i="7"/>
  <c r="C38" i="7"/>
  <c r="B38" i="7"/>
  <c r="G37" i="7"/>
  <c r="D37" i="7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G29" i="7"/>
  <c r="D29" i="7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G23" i="7"/>
  <c r="D23" i="7"/>
  <c r="D22" i="7"/>
  <c r="G22" i="7" s="1"/>
  <c r="D21" i="7"/>
  <c r="G21" i="7" s="1"/>
  <c r="D20" i="7"/>
  <c r="G20" i="7" s="1"/>
  <c r="D19" i="7"/>
  <c r="D18" i="7" s="1"/>
  <c r="F18" i="7"/>
  <c r="F9" i="7" s="1"/>
  <c r="F159" i="7" s="1"/>
  <c r="E18" i="7"/>
  <c r="C18" i="7"/>
  <c r="B18" i="7"/>
  <c r="G17" i="7"/>
  <c r="D17" i="7"/>
  <c r="D16" i="7"/>
  <c r="G16" i="7" s="1"/>
  <c r="D15" i="7"/>
  <c r="G15" i="7" s="1"/>
  <c r="D14" i="7"/>
  <c r="G14" i="7" s="1"/>
  <c r="D13" i="7"/>
  <c r="G13" i="7" s="1"/>
  <c r="D12" i="7"/>
  <c r="D10" i="7" s="1"/>
  <c r="D11" i="7"/>
  <c r="G11" i="7" s="1"/>
  <c r="F10" i="7"/>
  <c r="E10" i="7"/>
  <c r="C10" i="7"/>
  <c r="B10" i="7"/>
  <c r="C9" i="7"/>
  <c r="C159" i="7" s="1"/>
  <c r="B9" i="7"/>
  <c r="B159" i="7" s="1"/>
  <c r="B33" i="10" l="1"/>
  <c r="C33" i="10"/>
  <c r="G17" i="10"/>
  <c r="G16" i="10" s="1"/>
  <c r="G9" i="10" s="1"/>
  <c r="D9" i="10"/>
  <c r="D33" i="10" s="1"/>
  <c r="G23" i="10"/>
  <c r="G21" i="10" s="1"/>
  <c r="F77" i="9"/>
  <c r="B77" i="9"/>
  <c r="G10" i="9"/>
  <c r="E77" i="9"/>
  <c r="G61" i="9"/>
  <c r="G59" i="9"/>
  <c r="G53" i="9" s="1"/>
  <c r="G45" i="9"/>
  <c r="G44" i="9" s="1"/>
  <c r="G72" i="9"/>
  <c r="G71" i="9" s="1"/>
  <c r="D61" i="9"/>
  <c r="D43" i="9" s="1"/>
  <c r="G34" i="9"/>
  <c r="G27" i="9" s="1"/>
  <c r="D10" i="9"/>
  <c r="D9" i="9" s="1"/>
  <c r="D37" i="9"/>
  <c r="G20" i="9"/>
  <c r="G19" i="9" s="1"/>
  <c r="G9" i="8"/>
  <c r="G113" i="7"/>
  <c r="G103" i="7"/>
  <c r="G38" i="7"/>
  <c r="G150" i="7"/>
  <c r="G28" i="7"/>
  <c r="G93" i="7"/>
  <c r="G84" i="7" s="1"/>
  <c r="G137" i="7"/>
  <c r="G10" i="7"/>
  <c r="D103" i="7"/>
  <c r="D123" i="7"/>
  <c r="G19" i="7"/>
  <c r="G18" i="7" s="1"/>
  <c r="G64" i="7"/>
  <c r="G62" i="7" s="1"/>
  <c r="G12" i="7"/>
  <c r="D85" i="7"/>
  <c r="D137" i="7"/>
  <c r="G52" i="7"/>
  <c r="G48" i="7" s="1"/>
  <c r="D150" i="7"/>
  <c r="G147" i="7"/>
  <c r="G146" i="7" s="1"/>
  <c r="D28" i="7"/>
  <c r="G76" i="7"/>
  <c r="G75" i="7" s="1"/>
  <c r="G59" i="7"/>
  <c r="G58" i="7" s="1"/>
  <c r="D93" i="7"/>
  <c r="D113" i="7"/>
  <c r="D133" i="7"/>
  <c r="D38" i="7"/>
  <c r="D9" i="7" s="1"/>
  <c r="E38" i="1"/>
  <c r="E31" i="1"/>
  <c r="E27" i="1"/>
  <c r="E23" i="1"/>
  <c r="E19" i="1"/>
  <c r="E9" i="1"/>
  <c r="G33" i="10" l="1"/>
  <c r="D77" i="9"/>
  <c r="G43" i="9"/>
  <c r="G9" i="9"/>
  <c r="G77" i="9" s="1"/>
  <c r="G9" i="7"/>
  <c r="G159" i="7" s="1"/>
  <c r="D84" i="7"/>
  <c r="D159" i="7" s="1"/>
  <c r="C41" i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<sst xmlns="http://schemas.openxmlformats.org/spreadsheetml/2006/main" count="1042" uniqueCount="772">
  <si>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</si>
  <si>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</si>
  <si>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</si>
  <si>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</si>
  <si>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</si>
  <si>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</si>
  <si>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</si>
  <si>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</si>
  <si>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</si>
  <si>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</si>
  <si>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</si>
  <si>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</si>
  <si>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</si>
  <si>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</si>
  <si>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</si>
  <si>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</si>
  <si>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</si>
  <si>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</si>
  <si>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</si>
  <si>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</si>
  <si>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</si>
  <si>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</si>
  <si>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</si>
  <si>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</si>
  <si>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</si>
  <si>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</si>
  <si>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</si>
  <si>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</si>
  <si>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</si>
  <si>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</si>
  <si>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</si>
  <si>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</si>
  <si>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</si>
  <si>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</si>
  <si>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</si>
  <si>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</si>
  <si>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</si>
  <si>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</si>
  <si>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</si>
  <si>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</si>
  <si>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</si>
  <si>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</si>
  <si>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</si>
  <si>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</si>
  <si>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</si>
  <si>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</si>
  <si>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</si>
  <si>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</si>
  <si>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</si>
  <si>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</si>
  <si>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</si>
  <si>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</si>
  <si>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</si>
  <si>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</si>
  <si>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</si>
  <si>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</si>
  <si>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</si>
  <si>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</si>
  <si>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</si>
  <si>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</si>
  <si>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</si>
  <si>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</si>
  <si>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</si>
  <si>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</si>
  <si>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</si>
  <si>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</si>
  <si>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</si>
  <si>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</si>
  <si>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</si>
  <si>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</si>
  <si>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</si>
  <si>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</si>
  <si>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</si>
  <si>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</si>
  <si>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</si>
  <si>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</si>
  <si>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</si>
  <si>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</si>
  <si>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</si>
  <si>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</si>
  <si>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</si>
  <si>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</si>
  <si>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</si>
  <si>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</si>
  <si>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</si>
  <si>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</si>
  <si>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</si>
  <si>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</si>
  <si>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</si>
  <si>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</si>
  <si>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</si>
  <si>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</si>
  <si>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</si>
  <si>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</si>
  <si>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</si>
  <si>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</si>
  <si>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</si>
  <si>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</si>
  <si>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</si>
  <si>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</si>
  <si>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</si>
  <si>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</si>
  <si>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</si>
  <si>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</si>
  <si>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</si>
  <si>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</si>
  <si>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</si>
  <si>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</si>
  <si>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</si>
  <si>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</si>
  <si>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</si>
  <si>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</si>
  <si>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</si>
  <si>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</si>
  <si>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</si>
  <si>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</si>
  <si>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</si>
  <si>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</si>
  <si>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</si>
  <si>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</si>
  <si>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</si>
  <si>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</si>
  <si>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Uriangato, Gto.</t>
  </si>
  <si>
    <t>al 31 de Diciembre de 2024 y al 30 de Septiembre de 2025</t>
  </si>
  <si>
    <t>31 de diciembre de 2024</t>
  </si>
  <si>
    <t>Formato 2 Informe Analítico de la Deuda Pública y Otros Pasivos - LDF</t>
  </si>
  <si>
    <t>Informe Analítico de la Deuda Pública y Otros Pasivos - LDF</t>
  </si>
  <si>
    <t>Del 01 de Enero al 30 de Septiembre de 2025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</si>
  <si>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</si>
  <si>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</si>
  <si>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</si>
  <si>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</si>
  <si>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</si>
  <si>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</si>
  <si>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</si>
  <si>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</si>
  <si>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</si>
  <si>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</si>
  <si>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</si>
  <si>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</si>
  <si>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</si>
  <si>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</si>
  <si>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</si>
  <si>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</si>
  <si>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</si>
  <si>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</si>
  <si>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</si>
  <si>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</si>
  <si>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</si>
  <si>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</si>
  <si>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</si>
  <si>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</si>
  <si>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</si>
  <si>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</si>
  <si>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</si>
  <si>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</si>
  <si>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</si>
  <si>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</si>
  <si>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</si>
  <si>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</si>
  <si>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</si>
  <si>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</si>
  <si>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</si>
  <si>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</si>
  <si>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</si>
  <si>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</si>
  <si>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</si>
  <si>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</si>
  <si>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</si>
  <si>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30 de Septiembre de 2025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</si>
  <si>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</si>
  <si>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</si>
  <si>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</si>
  <si>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</si>
  <si>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</si>
  <si>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</si>
  <si>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</si>
  <si>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</si>
  <si>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</si>
  <si>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</si>
  <si>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</si>
  <si>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</si>
  <si>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</si>
  <si>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</si>
  <si>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</si>
  <si>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</si>
  <si>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</si>
  <si>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</si>
  <si>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</si>
  <si>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</si>
  <si>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</si>
  <si>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</si>
  <si>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</si>
  <si>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</si>
  <si>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</si>
  <si>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</si>
  <si>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</si>
  <si>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</si>
  <si>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</si>
  <si>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</si>
  <si>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</si>
  <si>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</si>
  <si>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</si>
  <si>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</si>
  <si>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</si>
  <si>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</si>
  <si>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</si>
  <si>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</si>
  <si>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</si>
  <si>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</si>
  <si>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</si>
  <si>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</si>
  <si>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</si>
  <si>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</si>
  <si>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</si>
  <si>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</si>
  <si>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</si>
  <si>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</si>
  <si>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</si>
  <si>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</si>
  <si>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</si>
  <si>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</si>
  <si>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</si>
  <si>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</si>
  <si>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</si>
  <si>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</si>
  <si>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</si>
  <si>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</si>
  <si>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</si>
  <si>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</si>
  <si>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</si>
  <si>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</si>
  <si>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</si>
  <si>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</si>
  <si>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</si>
  <si>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</si>
  <si>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</si>
  <si>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</si>
  <si>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</si>
  <si>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</si>
  <si>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</si>
  <si>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</si>
  <si>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</si>
  <si>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</si>
  <si>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</si>
  <si>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</si>
  <si>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</si>
  <si>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</si>
  <si>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</si>
  <si>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</si>
  <si>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</si>
  <si>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</si>
  <si>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</si>
  <si>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</si>
  <si>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</si>
  <si>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</si>
  <si>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</si>
  <si>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</si>
  <si>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</si>
  <si>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</si>
  <si>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</si>
  <si>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</si>
  <si>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</si>
  <si>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</si>
  <si>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</si>
  <si>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</si>
  <si>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</si>
  <si>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</si>
  <si>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</si>
  <si>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</si>
  <si>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</si>
  <si>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</si>
  <si>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</si>
  <si>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</si>
  <si>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</si>
  <si>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</si>
  <si>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</si>
  <si>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</si>
  <si>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</si>
  <si>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</si>
  <si>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</si>
  <si>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</si>
  <si>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</si>
  <si>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</si>
  <si>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</si>
  <si>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</si>
  <si>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</si>
  <si>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</si>
  <si>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</si>
  <si>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</si>
  <si>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</si>
  <si>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</si>
  <si>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</si>
  <si>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</si>
  <si>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</si>
  <si>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</si>
  <si>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</si>
  <si>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</si>
  <si>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</si>
  <si>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</si>
  <si>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</si>
  <si>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</si>
  <si>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</si>
  <si>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</si>
  <si>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</si>
  <si>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</si>
  <si>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</si>
  <si>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</si>
  <si>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</si>
  <si>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</si>
  <si>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</si>
  <si>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</si>
  <si>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</si>
  <si>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</si>
  <si>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</si>
  <si>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</si>
  <si>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</si>
  <si>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</si>
  <si>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</si>
  <si>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</si>
  <si>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</si>
  <si>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</si>
  <si>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</si>
  <si>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</si>
  <si>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</si>
  <si>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</si>
  <si>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</si>
  <si>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</si>
  <si>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</si>
  <si>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</si>
  <si>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</si>
  <si>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</si>
  <si>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</si>
  <si>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</si>
  <si>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</si>
  <si>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</si>
  <si>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</si>
  <si>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</si>
  <si>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</si>
  <si>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</si>
  <si>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</si>
  <si>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</si>
  <si>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</si>
  <si>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</si>
  <si>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</si>
  <si>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</si>
  <si>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</si>
  <si>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</si>
  <si>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</si>
  <si>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</si>
  <si>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</si>
  <si>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</si>
  <si>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</si>
  <si>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</si>
  <si>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</si>
  <si>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</si>
  <si>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</si>
  <si>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</si>
  <si>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</si>
  <si>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</si>
  <si>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</si>
  <si>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</si>
  <si>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</si>
  <si>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</si>
  <si>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</si>
  <si>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</si>
  <si>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</si>
  <si>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</si>
  <si>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</si>
  <si>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</si>
  <si>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</si>
  <si>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</si>
  <si>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</si>
  <si>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</si>
  <si>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</si>
  <si>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</si>
  <si>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</si>
  <si>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</si>
  <si>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</si>
  <si>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</si>
  <si>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</si>
  <si>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</si>
  <si>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</si>
  <si>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</si>
  <si>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</si>
  <si>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</si>
  <si>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</si>
  <si>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</si>
  <si>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</si>
  <si>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</si>
  <si>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</si>
  <si>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</si>
  <si>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</si>
  <si>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</si>
  <si>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</si>
  <si>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</si>
  <si>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</si>
  <si>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</si>
  <si>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</si>
  <si>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</si>
  <si>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</si>
  <si>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</si>
  <si>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</si>
  <si>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</si>
  <si>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</si>
  <si>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</si>
  <si>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</si>
  <si>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</si>
  <si>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</si>
  <si>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</si>
  <si>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</si>
  <si>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</si>
  <si>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</si>
  <si>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</si>
  <si>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</si>
  <si>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</si>
  <si>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</si>
  <si>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</si>
  <si>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</si>
  <si>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</si>
  <si>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</si>
  <si>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</si>
  <si>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</si>
  <si>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</si>
  <si>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</si>
  <si>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</si>
  <si>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</si>
  <si>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</si>
  <si>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</si>
  <si>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</si>
  <si>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</si>
  <si>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</si>
  <si>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</si>
  <si>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</si>
  <si>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</si>
  <si>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</si>
  <si>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</si>
  <si>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</si>
  <si>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</si>
  <si>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</si>
  <si>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</si>
  <si>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</si>
  <si>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</si>
  <si>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</si>
  <si>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</si>
  <si>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</si>
  <si>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</si>
  <si>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</si>
  <si>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</si>
  <si>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</si>
  <si>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</si>
  <si>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</si>
  <si>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</si>
  <si>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</si>
  <si>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</si>
  <si>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</si>
  <si>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</si>
  <si>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</si>
  <si>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</si>
  <si>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</si>
  <si>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</si>
  <si>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</si>
  <si>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</si>
  <si>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</si>
  <si>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</si>
  <si>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</si>
  <si>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</si>
  <si>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</si>
  <si>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</si>
  <si>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</si>
  <si>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</si>
  <si>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</si>
  <si>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</si>
  <si>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</si>
  <si>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</si>
  <si>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</si>
  <si>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</si>
  <si>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</si>
  <si>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</si>
  <si>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</si>
  <si>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</si>
  <si>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</si>
  <si>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</si>
  <si>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</si>
  <si>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</si>
  <si>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</si>
  <si>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</si>
  <si>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</si>
  <si>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</si>
  <si>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</si>
  <si>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</si>
  <si>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</si>
  <si>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</si>
  <si>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</si>
  <si>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</si>
  <si>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</si>
  <si>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</si>
  <si>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</si>
  <si>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</si>
  <si>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</si>
  <si>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</si>
  <si>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</si>
  <si>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</si>
  <si>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</si>
  <si>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</si>
  <si>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</si>
  <si>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</si>
  <si>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</si>
  <si>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</si>
  <si>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</si>
  <si>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</si>
  <si>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</si>
  <si>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</si>
  <si>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</si>
  <si>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</si>
  <si>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</si>
  <si>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</si>
  <si>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</si>
  <si>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</si>
  <si>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</si>
  <si>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</si>
  <si>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31120M41D010000 DIRECCION ADMINISTRATIVA DIF</t>
  </si>
  <si>
    <t>I. Gasto No Etiquetado (I=A+B+C+D+E+F+G+H)</t>
  </si>
  <si>
    <t>Clasificación Administrativa</t>
  </si>
  <si>
    <t>Formato 6 b) Estado Analítico del Ejercicio del Presupuesto de Egresos Detallado - LDF 
                        (Clasificación Administrativa)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</si>
  <si>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</si>
  <si>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</si>
  <si>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</si>
  <si>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</si>
  <si>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</si>
  <si>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</si>
  <si>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</si>
  <si>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</si>
  <si>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</si>
  <si>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</si>
  <si>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</si>
  <si>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</si>
  <si>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</si>
  <si>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</si>
  <si>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</si>
  <si>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</si>
  <si>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</si>
  <si>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</si>
  <si>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</si>
  <si>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</si>
  <si>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</si>
  <si>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</si>
  <si>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</si>
  <si>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</si>
  <si>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</si>
  <si>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</si>
  <si>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</si>
  <si>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</si>
  <si>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</si>
  <si>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</si>
  <si>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</si>
  <si>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</si>
  <si>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</si>
  <si>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</si>
  <si>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</si>
  <si>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</si>
  <si>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</si>
  <si>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</si>
  <si>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</si>
  <si>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</si>
  <si>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</si>
  <si>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</si>
  <si>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</si>
  <si>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</si>
  <si>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</si>
  <si>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</si>
  <si>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</si>
  <si>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</si>
  <si>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</si>
  <si>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</si>
  <si>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</si>
  <si>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</si>
  <si>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</si>
  <si>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</si>
  <si>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</si>
  <si>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</si>
  <si>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</si>
  <si>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</si>
  <si>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</si>
  <si>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</si>
  <si>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</si>
  <si>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</si>
  <si>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</si>
  <si>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</si>
  <si>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</si>
  <si>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</si>
  <si>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</si>
  <si>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</si>
  <si>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</si>
  <si>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</si>
  <si>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</si>
  <si>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</si>
  <si>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</si>
  <si>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</si>
  <si>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</si>
  <si>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</si>
  <si>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</si>
  <si>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</si>
  <si>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</si>
  <si>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</si>
  <si>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</si>
  <si>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</si>
  <si>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</si>
  <si>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</si>
  <si>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</si>
  <si>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</si>
  <si>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</si>
  <si>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</si>
  <si>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</si>
  <si>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</si>
  <si>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</si>
  <si>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</si>
  <si>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</si>
  <si>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</si>
  <si>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</si>
  <si>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</si>
  <si>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</si>
  <si>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</si>
  <si>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</si>
  <si>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</si>
  <si>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</si>
  <si>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</si>
  <si>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</si>
  <si>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</si>
  <si>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</si>
  <si>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</si>
  <si>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</si>
  <si>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</si>
  <si>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</si>
  <si>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</si>
  <si>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</si>
  <si>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</si>
  <si>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</si>
  <si>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</si>
  <si>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</si>
  <si>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</si>
  <si>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</si>
  <si>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</si>
  <si>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</si>
  <si>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</si>
  <si>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</si>
  <si>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</si>
  <si>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</si>
  <si>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</si>
  <si>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</si>
  <si>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</si>
  <si>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</si>
  <si>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</si>
  <si>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</si>
  <si>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</si>
  <si>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</si>
  <si>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</si>
  <si>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</si>
  <si>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</si>
  <si>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</si>
  <si>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</si>
  <si>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</si>
  <si>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</si>
  <si>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</si>
  <si>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</si>
  <si>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</si>
  <si>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</si>
  <si>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</si>
  <si>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</si>
  <si>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</si>
  <si>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</si>
  <si>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</si>
  <si>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</si>
  <si>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</si>
  <si>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</si>
  <si>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</si>
  <si>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</si>
  <si>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</si>
  <si>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</si>
  <si>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</si>
  <si>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</si>
  <si>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</si>
  <si>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</si>
  <si>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</si>
  <si>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</si>
  <si>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</si>
  <si>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</si>
  <si>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</si>
  <si>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</si>
  <si>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</si>
  <si>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Sistema para el Desarrollo Integral de la Familia del Municipio de Uriangato, Gto.</t>
  </si>
  <si>
    <t>Resultados de Ingresos - LDF</t>
  </si>
  <si>
    <t>Concepto (b)</t>
  </si>
  <si>
    <t>Año 5 ¹ (c)</t>
  </si>
  <si>
    <t>Año 4 ¹ (c)</t>
  </si>
  <si>
    <t>Año 3 ¹ (c)</t>
  </si>
  <si>
    <t>Año 2 ¹ (c)</t>
  </si>
  <si>
    <t>Año 1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</si>
  <si>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</si>
  <si>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</si>
  <si>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</si>
  <si>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A.    Impuestos</t>
  </si>
  <si>
    <t>B.    Cuotas y Aportaciones de Seguridad Social</t>
  </si>
  <si>
    <t>E.    Productos</t>
  </si>
  <si>
    <t>F.    Aprovechamientos</t>
  </si>
  <si>
    <t>G.    Ingresos por Ventas de Bienes y Prestación de Servicios</t>
  </si>
  <si>
    <t>I.     Incentivos Derivados de la Colaboración Fiscal</t>
  </si>
  <si>
    <t>J.    Transferencias y Asignaciones</t>
  </si>
  <si>
    <t>K.    Convenios</t>
  </si>
  <si>
    <t>2.  Transferencias Federales Etiquetadas (2=A+B+C+D+E)</t>
  </si>
  <si>
    <t>A.    Aportaciones</t>
  </si>
  <si>
    <t>B.    Convenios</t>
  </si>
  <si>
    <t>E.    Otras Transferencias Federales Etiquetadas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</si>
  <si>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</si>
  <si>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</si>
  <si>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</si>
  <si>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Resultados de Egresos - LDF</t>
  </si>
  <si>
    <t xml:space="preserve">        Concepto (b)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</si>
  <si>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</si>
  <si>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</si>
  <si>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C.     Servicios Generales</t>
  </si>
  <si>
    <t>2.  Gasto Etiquetado (2=A+B+C+D+E+F+G+H+I)</t>
  </si>
  <si>
    <t>3. 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</si>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</sst>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</cellStyleXfs>
  <cellXfs count="337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2" xfId="0" applyFill="1" applyBorder="1"/>
    <xf numFmtId="0" fontId="4" fillId="0" borderId="13" xfId="0" applyFont="1" applyBorder="1"/>
    <xf numFmtId="0" fontId="0" fillId="0" borderId="0" xfId="0" applyProtection="1"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3" xfId="0" applyFont="1" applyFill="1" applyBorder="1" applyAlignment="1">
      <alignment vertical="center"/>
    </xf>
    <xf numFmtId="164" fontId="1" fillId="0" borderId="12" xfId="2" applyNumberFormat="1" applyFont="1" applyFill="1" applyBorder="1" applyAlignment="1" applyProtection="1">
      <alignment horizontal="right" vertical="center"/>
      <protection locked="0"/>
    </xf>
    <xf numFmtId="164" fontId="0" fillId="0" borderId="12" xfId="2" applyNumberFormat="1" applyFont="1" applyFill="1" applyBorder="1" applyAlignment="1" applyProtection="1">
      <alignment horizontal="right" vertical="center"/>
      <protection locked="0"/>
    </xf>
    <xf numFmtId="164" fontId="0" fillId="0" borderId="12" xfId="2" applyNumberFormat="1" applyFont="1" applyFill="1" applyBorder="1" applyAlignment="1">
      <alignment horizontal="right"/>
    </xf>
    <xf numFmtId="164" fontId="0" fillId="2" borderId="14" xfId="2" applyNumberFormat="1" applyFont="1" applyFill="1" applyBorder="1" applyAlignment="1">
      <alignment horizontal="right"/>
    </xf>
    <xf numFmtId="164" fontId="0" fillId="0" borderId="12" xfId="2" applyNumberFormat="1" applyFont="1" applyBorder="1" applyAlignment="1">
      <alignment horizontal="right"/>
    </xf>
    <xf numFmtId="164" fontId="0" fillId="0" borderId="12" xfId="2" applyNumberFormat="1" applyFont="1" applyFill="1" applyBorder="1" applyAlignment="1">
      <alignment horizontal="right" vertical="center"/>
    </xf>
    <xf numFmtId="164" fontId="0" fillId="0" borderId="13" xfId="2" applyNumberFormat="1" applyFont="1" applyFill="1" applyBorder="1" applyAlignment="1">
      <alignment horizontal="right"/>
    </xf>
    <xf numFmtId="164" fontId="3" fillId="0" borderId="12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3" fontId="1" fillId="0" borderId="12" xfId="2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12" xfId="0" applyBorder="1" applyAlignment="1">
      <alignment horizontal="left" indent="3"/>
    </xf>
    <xf numFmtId="0" fontId="0" fillId="0" borderId="12" xfId="0" applyBorder="1"/>
    <xf numFmtId="0" fontId="0" fillId="0" borderId="13" xfId="0" applyFill="1" applyBorder="1"/>
    <xf numFmtId="0" fontId="0" fillId="0" borderId="0" xfId="0" applyProtection="1">
      <protection locked="0"/>
    </xf>
    <xf numFmtId="0" fontId="1" fillId="0" borderId="12" xfId="0" applyFont="1" applyFill="1" applyBorder="1" applyAlignment="1">
      <alignment horizontal="left" vertical="center" indent="2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5" fontId="0" fillId="0" borderId="12" xfId="0" applyNumberFormat="1" applyFill="1" applyBorder="1" applyAlignment="1" applyProtection="1">
      <alignment vertical="center"/>
      <protection locked="0"/>
    </xf>
    <xf numFmtId="16" fontId="0" fillId="0" borderId="12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0" fontId="4" fillId="0" borderId="12" xfId="0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43" fontId="0" fillId="0" borderId="13" xfId="2" applyFont="1" applyFill="1" applyBorder="1"/>
    <xf numFmtId="164" fontId="1" fillId="0" borderId="12" xfId="2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164" fontId="0" fillId="0" borderId="12" xfId="2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164" fontId="0" fillId="0" borderId="12" xfId="2" applyNumberFormat="1" applyFon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0" fontId="0" fillId="0" borderId="15" xfId="0" applyFill="1" applyBorder="1" applyAlignment="1">
      <alignment horizontal="left" vertical="center" indent="6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0" fontId="1" fillId="0" borderId="13" xfId="0" applyFont="1" applyFill="1" applyBorder="1" applyAlignment="1">
      <alignment horizontal="left" vertical="center" indent="3"/>
    </xf>
    <xf numFmtId="2" fontId="1" fillId="2" borderId="10" xfId="0" applyNumberFormat="1" applyFont="1" applyFill="1" applyBorder="1" applyAlignment="1">
      <alignment horizontal="center" vertical="center" wrapText="1"/>
    </xf>
    <xf numFmtId="3" fontId="3" fillId="0" borderId="12" xfId="2" applyNumberFormat="1" applyFont="1" applyFill="1" applyBorder="1" applyAlignment="1" applyProtection="1">
      <alignment horizontal="center"/>
      <protection locked="0"/>
    </xf>
    <xf numFmtId="3" fontId="0" fillId="0" borderId="12" xfId="2" applyNumberFormat="1" applyFont="1" applyFill="1" applyBorder="1" applyAlignment="1" applyProtection="1">
      <alignment horizontal="center"/>
      <protection locked="0"/>
    </xf>
    <xf numFmtId="3" fontId="0" fillId="0" borderId="12" xfId="2" applyNumberFormat="1" applyFont="1" applyFill="1" applyBorder="1" applyAlignment="1">
      <alignment horizontal="center"/>
    </xf>
    <xf numFmtId="3" fontId="9" fillId="2" borderId="14" xfId="2" applyNumberFormat="1" applyFont="1" applyFill="1" applyBorder="1" applyAlignment="1">
      <alignment horizontal="center"/>
    </xf>
    <xf numFmtId="3" fontId="10" fillId="2" borderId="14" xfId="2" applyNumberFormat="1" applyFont="1" applyFill="1" applyBorder="1" applyAlignment="1">
      <alignment horizontal="center"/>
    </xf>
    <xf numFmtId="3" fontId="1" fillId="0" borderId="12" xfId="2" applyNumberFormat="1" applyFon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1" fillId="0" borderId="12" xfId="2" applyNumberFormat="1" applyFont="1" applyFill="1" applyBorder="1" applyAlignment="1" applyProtection="1">
      <alignment horizontal="center" vertical="center"/>
      <protection locked="0"/>
    </xf>
    <xf numFmtId="3" fontId="3" fillId="0" borderId="12" xfId="2" applyNumberFormat="1" applyFont="1" applyFill="1" applyBorder="1" applyAlignment="1" applyProtection="1">
      <alignment horizontal="center" vertical="center"/>
      <protection locked="0"/>
    </xf>
    <xf numFmtId="3" fontId="0" fillId="0" borderId="12" xfId="2" applyNumberFormat="1" applyFon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4" fontId="0" fillId="0" borderId="13" xfId="2" applyNumberFormat="1" applyFont="1" applyFill="1" applyBorder="1" applyAlignment="1">
      <alignment horizontal="center" vertical="center"/>
    </xf>
    <xf numFmtId="3" fontId="3" fillId="0" borderId="15" xfId="2" applyNumberFormat="1" applyFont="1" applyFill="1" applyBorder="1" applyAlignment="1" applyProtection="1">
      <alignment horizontal="center" vertical="center"/>
      <protection locked="0"/>
    </xf>
    <xf numFmtId="3" fontId="10" fillId="2" borderId="14" xfId="2" applyNumberFormat="1" applyFont="1" applyFill="1" applyBorder="1" applyAlignment="1">
      <alignment horizontal="center" vertical="center"/>
    </xf>
    <xf numFmtId="3" fontId="1" fillId="0" borderId="12" xfId="2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3" fontId="0" fillId="0" borderId="15" xfId="0" applyNumberFormat="1" applyFont="1" applyFill="1" applyBorder="1" applyAlignment="1" applyProtection="1">
      <alignment horizontal="center"/>
      <protection locked="0"/>
    </xf>
    <xf numFmtId="4" fontId="0" fillId="0" borderId="13" xfId="2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0" fillId="0" borderId="12" xfId="0" applyFill="1" applyBorder="1" applyAlignment="1">
      <alignment horizontal="left" indent="6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5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12" fillId="0" borderId="0" xfId="0" applyFont="1" applyAlignment="1">
      <alignment vertical="center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2" xfId="0" applyFill="1" applyBorder="1" applyAlignment="1">
      <alignment horizontal="left" vertical="center" wrapText="1" indent="3"/>
    </xf>
    <xf numFmtId="3" fontId="0" fillId="0" borderId="0" xfId="0" applyNumberFormat="1"/>
    <xf numFmtId="166" fontId="0" fillId="0" borderId="12" xfId="2" applyNumberFormat="1" applyFont="1" applyFill="1" applyBorder="1"/>
    <xf numFmtId="4" fontId="0" fillId="0" borderId="0" xfId="2" applyNumberFormat="1" applyFont="1"/>
    <xf numFmtId="4" fontId="0" fillId="0" borderId="0" xfId="2" applyNumberFormat="1" applyFont="1" applyFill="1" applyBorder="1" applyAlignment="1" applyProtection="1">
      <alignment vertical="center"/>
      <protection locked="0"/>
    </xf>
    <xf numFmtId="3" fontId="0" fillId="0" borderId="12" xfId="2" applyNumberFormat="1" applyFont="1" applyFill="1" applyBorder="1" applyAlignment="1" applyProtection="1">
      <alignment vertical="center"/>
      <protection locked="0"/>
    </xf>
    <xf numFmtId="3" fontId="1" fillId="0" borderId="12" xfId="2" applyNumberFormat="1" applyFont="1" applyFill="1" applyBorder="1" applyAlignment="1" applyProtection="1">
      <alignment vertical="center"/>
      <protection locked="0"/>
    </xf>
    <xf numFmtId="3" fontId="0" fillId="2" borderId="14" xfId="2" applyNumberFormat="1" applyFont="1" applyFill="1" applyBorder="1" applyAlignment="1">
      <alignment vertical="center"/>
    </xf>
    <xf numFmtId="3" fontId="0" fillId="0" borderId="12" xfId="2" applyNumberFormat="1" applyFont="1" applyFill="1" applyBorder="1" applyAlignment="1">
      <alignment vertical="center"/>
    </xf>
    <xf numFmtId="3" fontId="0" fillId="0" borderId="13" xfId="2" applyNumberFormat="1" applyFont="1" applyFill="1" applyBorder="1"/>
    <xf numFmtId="3" fontId="0" fillId="0" borderId="0" xfId="2" applyNumberFormat="1" applyFont="1"/>
    <xf numFmtId="3" fontId="4" fillId="0" borderId="0" xfId="2" applyNumberFormat="1" applyFont="1" applyFill="1"/>
    <xf numFmtId="3" fontId="4" fillId="0" borderId="0" xfId="2" applyNumberFormat="1" applyFont="1" applyFill="1" applyBorder="1" applyAlignment="1" applyProtection="1">
      <alignment vertical="center"/>
      <protection locked="0"/>
    </xf>
    <xf numFmtId="3" fontId="3" fillId="0" borderId="12" xfId="2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3" fillId="0" borderId="0" xfId="0" applyFont="1"/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5" fillId="0" borderId="5" xfId="5" applyFont="1" applyBorder="1" applyAlignment="1">
      <alignment horizontal="left" vertical="top"/>
    </xf>
    <xf numFmtId="0" fontId="4" fillId="0" borderId="0" xfId="0" applyFont="1"/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16" fillId="0" borderId="5" xfId="5" applyFont="1" applyBorder="1" applyAlignment="1">
      <alignment horizontal="left" vertical="top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0" fontId="0" fillId="0" borderId="0" xfId="0" applyFill="1" applyBorder="1"/>
    <xf numFmtId="166" fontId="0" fillId="0" borderId="13" xfId="1" applyNumberFormat="1" applyFont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7" fillId="0" borderId="5" xfId="5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6" fontId="0" fillId="0" borderId="8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indent="3"/>
    </xf>
    <xf numFmtId="166" fontId="0" fillId="0" borderId="8" xfId="1" applyNumberFormat="1" applyFont="1" applyBorder="1" applyAlignment="1">
      <alignment horizontal="center"/>
    </xf>
    <xf numFmtId="4" fontId="1" fillId="0" borderId="12" xfId="0" applyNumberFormat="1" applyFont="1" applyFill="1" applyBorder="1" applyAlignment="1" applyProtection="1">
      <alignment horizontal="center"/>
      <protection locked="0"/>
    </xf>
    <xf numFmtId="4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0" fillId="0" borderId="12" xfId="0" applyNumberForma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1" fillId="0" borderId="12" xfId="0" applyFont="1" applyFill="1" applyBorder="1" applyAlignment="1">
      <alignment horizontal="left" vertical="center" indent="6"/>
    </xf>
    <xf numFmtId="2" fontId="1" fillId="0" borderId="12" xfId="0" applyNumberFormat="1" applyFont="1" applyFill="1" applyBorder="1" applyAlignment="1" applyProtection="1">
      <alignment horizontal="center" vertical="top"/>
      <protection locked="0"/>
    </xf>
    <xf numFmtId="4" fontId="1" fillId="0" borderId="12" xfId="0" applyNumberFormat="1" applyFont="1" applyFill="1" applyBorder="1" applyAlignment="1" applyProtection="1">
      <alignment horizontal="center" vertical="top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left" vertical="center" wrapText="1" indent="6"/>
    </xf>
    <xf numFmtId="4" fontId="1" fillId="0" borderId="0" xfId="0" applyNumberFormat="1" applyFont="1" applyFill="1"/>
    <xf numFmtId="4" fontId="0" fillId="0" borderId="0" xfId="0" applyNumberFormat="1" applyFill="1" applyBorder="1" applyAlignment="1" applyProtection="1">
      <alignment horizontal="center" vertical="top"/>
      <protection locked="0"/>
    </xf>
    <xf numFmtId="44" fontId="0" fillId="0" borderId="0" xfId="3" applyFont="1" applyFill="1"/>
    <xf numFmtId="0" fontId="0" fillId="0" borderId="12" xfId="0" applyBorder="1" applyAlignment="1">
      <alignment horizontal="left" indent="6"/>
    </xf>
    <xf numFmtId="4" fontId="0" fillId="0" borderId="12" xfId="0" applyNumberFormat="1" applyBorder="1" applyAlignment="1" applyProtection="1">
      <alignment horizontal="center" vertical="top"/>
      <protection locked="0"/>
    </xf>
    <xf numFmtId="0" fontId="0" fillId="0" borderId="12" xfId="0" applyBorder="1" applyAlignment="1">
      <alignment horizontal="left" vertical="center" indent="6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vertical="center" indent="9"/>
    </xf>
    <xf numFmtId="4" fontId="0" fillId="0" borderId="6" xfId="0" applyNumberFormat="1" applyBorder="1" applyAlignment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1" fillId="0" borderId="12" xfId="0" applyFont="1" applyBorder="1"/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4" fontId="0" fillId="0" borderId="0" xfId="3" applyFont="1"/>
    <xf numFmtId="0" fontId="1" fillId="0" borderId="15" xfId="0" applyFont="1" applyBorder="1" applyAlignment="1">
      <alignment horizontal="left" vertical="center" indent="3"/>
    </xf>
    <xf numFmtId="44" fontId="0" fillId="0" borderId="0" xfId="0" applyNumberFormat="1"/>
    <xf numFmtId="0" fontId="1" fillId="2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0" fillId="0" borderId="12" xfId="0" applyFont="1" applyBorder="1" applyAlignment="1">
      <alignment horizontal="left" vertical="center" indent="6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>
      <alignment horizontal="left" vertical="center" wrapText="1" indent="3"/>
    </xf>
    <xf numFmtId="0" fontId="0" fillId="0" borderId="1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4" fontId="1" fillId="0" borderId="15" xfId="0" applyNumberFormat="1" applyFont="1" applyBorder="1" applyAlignment="1" applyProtection="1">
      <alignment horizontal="center" vertical="center"/>
      <protection locked="0"/>
    </xf>
    <xf numFmtId="4" fontId="1" fillId="0" borderId="12" xfId="0" applyNumberFormat="1" applyFont="1" applyBorder="1" applyAlignment="1" applyProtection="1">
      <alignment horizontal="center" vertical="center"/>
      <protection locked="0"/>
    </xf>
    <xf numFmtId="4" fontId="0" fillId="0" borderId="12" xfId="0" applyNumberFormat="1" applyFont="1" applyBorder="1" applyAlignment="1" applyProtection="1">
      <alignment horizontal="center" vertical="center"/>
      <protection locked="0"/>
    </xf>
    <xf numFmtId="3" fontId="0" fillId="0" borderId="12" xfId="0" applyNumberFormat="1" applyFont="1" applyBorder="1" applyAlignment="1" applyProtection="1">
      <alignment horizontal="center" vertical="center"/>
      <protection locked="0"/>
    </xf>
    <xf numFmtId="4" fontId="0" fillId="0" borderId="12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center" vertical="center"/>
    </xf>
    <xf numFmtId="0" fontId="0" fillId="0" borderId="0" xfId="0"/>
    <xf numFmtId="0" fontId="1" fillId="0" borderId="15" xfId="0" applyFont="1" applyFill="1" applyBorder="1" applyAlignment="1">
      <alignment horizontal="left" vertical="center" indent="3"/>
    </xf>
    <xf numFmtId="0" fontId="0" fillId="0" borderId="19" xfId="0" applyFill="1" applyBorder="1" applyAlignment="1">
      <alignment horizontal="left" vertical="center" indent="6"/>
    </xf>
    <xf numFmtId="0" fontId="0" fillId="0" borderId="19" xfId="0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</xf>
    <xf numFmtId="3" fontId="21" fillId="0" borderId="18" xfId="0" applyNumberFormat="1" applyFont="1" applyFill="1" applyBorder="1" applyAlignment="1" applyProtection="1">
      <alignment horizont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22" fillId="0" borderId="18" xfId="0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>
      <alignment horizontal="left" vertical="center" indent="1"/>
    </xf>
    <xf numFmtId="0" fontId="1" fillId="0" borderId="15" xfId="0" applyFont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 indent="2"/>
    </xf>
    <xf numFmtId="0" fontId="0" fillId="0" borderId="19" xfId="0" applyBorder="1" applyAlignment="1" applyProtection="1">
      <alignment horizontal="right" vertical="top"/>
      <protection locked="0"/>
    </xf>
    <xf numFmtId="0" fontId="0" fillId="0" borderId="19" xfId="0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 indent="1"/>
    </xf>
    <xf numFmtId="3" fontId="0" fillId="0" borderId="19" xfId="0" applyNumberFormat="1" applyBorder="1" applyAlignment="1" applyProtection="1">
      <alignment horizontal="right" vertical="top"/>
      <protection locked="0"/>
    </xf>
    <xf numFmtId="0" fontId="0" fillId="0" borderId="19" xfId="0" applyBorder="1" applyAlignment="1">
      <alignment horizontal="left" vertical="center" wrapText="1" indent="3"/>
    </xf>
    <xf numFmtId="3" fontId="1" fillId="0" borderId="19" xfId="0" applyNumberFormat="1" applyFont="1" applyBorder="1" applyAlignment="1" applyProtection="1">
      <alignment horizontal="right" vertical="center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10" fontId="0" fillId="0" borderId="19" xfId="4" applyNumberFormat="1" applyFont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right" vertical="center"/>
    </xf>
    <xf numFmtId="0" fontId="1" fillId="0" borderId="19" xfId="0" applyFont="1" applyBorder="1" applyAlignment="1" applyProtection="1">
      <alignment horizontal="right" vertical="center"/>
      <protection locked="0"/>
    </xf>
    <xf numFmtId="4" fontId="0" fillId="0" borderId="19" xfId="0" applyNumberFormat="1" applyBorder="1"/>
    <xf numFmtId="0" fontId="0" fillId="0" borderId="19" xfId="0" applyBorder="1" applyAlignment="1">
      <alignment wrapText="1"/>
    </xf>
    <xf numFmtId="0" fontId="0" fillId="0" borderId="19" xfId="0" applyBorder="1"/>
    <xf numFmtId="0" fontId="1" fillId="0" borderId="19" xfId="0" applyFont="1" applyBorder="1" applyAlignment="1">
      <alignment horizontal="left" wrapText="1" indent="1"/>
    </xf>
    <xf numFmtId="0" fontId="0" fillId="0" borderId="19" xfId="0" applyBorder="1" applyAlignment="1">
      <alignment horizontal="left" wrapText="1" indent="2"/>
    </xf>
    <xf numFmtId="0" fontId="0" fillId="0" borderId="19" xfId="0" applyBorder="1" applyAlignment="1">
      <alignment horizontal="center"/>
    </xf>
    <xf numFmtId="10" fontId="0" fillId="0" borderId="19" xfId="4" applyNumberFormat="1" applyFont="1" applyBorder="1" applyAlignment="1">
      <alignment horizontal="center"/>
    </xf>
    <xf numFmtId="0" fontId="0" fillId="0" borderId="22" xfId="0" applyBorder="1"/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horizontal="left" vertical="center" wrapText="1"/>
    </xf>
    <xf numFmtId="0" fontId="1" fillId="4" borderId="13" xfId="0" applyFont="1" applyFill="1" applyBorder="1" applyAlignment="1" applyProtection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oneda" xfId="3" builtinId="4"/>
    <cellStyle name="Normal" xfId="0" builtinId="0"/>
    <cellStyle name="Normal 3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CUENTA%20PUBLICA/EVALUACION%20SIRET/1&#176;%20(ENERO,%20FEBRERO%20Y%20MARZO)/0361_IDF_MURI_DIF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para el Desarrollo Integral de la Familia del Municipio de Uriangato, Gto.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zoomScale="80" zoomScaleNormal="80" workbookViewId="0">
      <selection activeCell="F71" sqref="F71"/>
    </sheetView>
  </sheetViews>
  <sheetFormatPr baseColWidth="10" defaultColWidth="14.5703125" defaultRowHeight="15" zeroHeight="1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>
      <c r="A1" s="283" t="s">
        <v>0</v>
      </c>
      <c r="B1" s="283"/>
      <c r="C1" s="283"/>
      <c r="D1" s="283"/>
      <c r="E1" s="283"/>
      <c r="F1" s="283"/>
    </row>
    <row r="2" spans="1:6">
      <c r="A2" s="284" t="s">
        <v>122</v>
      </c>
      <c r="B2" s="285"/>
      <c r="C2" s="285"/>
      <c r="D2" s="285"/>
      <c r="E2" s="285"/>
      <c r="F2" s="286"/>
    </row>
    <row r="3" spans="1:6">
      <c r="A3" s="287" t="s">
        <v>1</v>
      </c>
      <c r="B3" s="288"/>
      <c r="C3" s="288"/>
      <c r="D3" s="288"/>
      <c r="E3" s="288"/>
      <c r="F3" s="289"/>
    </row>
    <row r="4" spans="1:6">
      <c r="A4" s="287" t="s">
        <v>123</v>
      </c>
      <c r="B4" s="288"/>
      <c r="C4" s="288"/>
      <c r="D4" s="288"/>
      <c r="E4" s="288"/>
      <c r="F4" s="289"/>
    </row>
    <row r="5" spans="1:6">
      <c r="A5" s="290" t="s">
        <v>2</v>
      </c>
      <c r="B5" s="291"/>
      <c r="C5" s="291"/>
      <c r="D5" s="291"/>
      <c r="E5" s="291"/>
      <c r="F5" s="292"/>
    </row>
    <row r="6" spans="1:6" ht="30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>
      <c r="A7" s="6" t="s">
        <v>5</v>
      </c>
      <c r="B7" s="7"/>
      <c r="C7" s="7"/>
      <c r="D7" s="8" t="s">
        <v>6</v>
      </c>
      <c r="E7" s="7"/>
      <c r="F7" s="7"/>
    </row>
    <row r="8" spans="1:6">
      <c r="A8" s="6" t="s">
        <v>7</v>
      </c>
      <c r="B8" s="7"/>
      <c r="C8" s="7"/>
      <c r="D8" s="8" t="s">
        <v>8</v>
      </c>
      <c r="E8" s="7"/>
      <c r="F8" s="7"/>
    </row>
    <row r="9" spans="1:6">
      <c r="A9" s="9" t="s">
        <v>9</v>
      </c>
      <c r="B9" s="26">
        <f>SUM(B10:B16)</f>
        <v>829582.5</v>
      </c>
      <c r="C9" s="26">
        <f>SUM(C10:C16)</f>
        <v>604076.64</v>
      </c>
      <c r="D9" s="15" t="s">
        <v>10</v>
      </c>
      <c r="E9" s="26">
        <f>SUM(E10:E18)</f>
        <v>9937.8700000000008</v>
      </c>
      <c r="F9" s="26">
        <f>SUM(F10:F18)</f>
        <v>103197.56000000001</v>
      </c>
    </row>
    <row r="10" spans="1:6">
      <c r="A10" s="10" t="s">
        <v>11</v>
      </c>
      <c r="B10" s="27">
        <v>0</v>
      </c>
      <c r="C10" s="27">
        <v>0</v>
      </c>
      <c r="D10" s="16" t="s">
        <v>12</v>
      </c>
      <c r="E10" s="27">
        <v>0.18</v>
      </c>
      <c r="F10" s="27">
        <v>0.18</v>
      </c>
    </row>
    <row r="11" spans="1:6">
      <c r="A11" s="10" t="s">
        <v>13</v>
      </c>
      <c r="B11" s="27">
        <v>829582.11</v>
      </c>
      <c r="C11" s="27">
        <v>604076.25</v>
      </c>
      <c r="D11" s="16" t="s">
        <v>14</v>
      </c>
      <c r="E11" s="27">
        <v>0.18</v>
      </c>
      <c r="F11" s="27">
        <v>31673.18</v>
      </c>
    </row>
    <row r="12" spans="1:6">
      <c r="A12" s="10" t="s">
        <v>15</v>
      </c>
      <c r="B12" s="27">
        <v>0.39</v>
      </c>
      <c r="C12" s="27">
        <v>0.39</v>
      </c>
      <c r="D12" s="16" t="s">
        <v>16</v>
      </c>
      <c r="E12" s="27">
        <v>0</v>
      </c>
      <c r="F12" s="27">
        <v>0</v>
      </c>
    </row>
    <row r="13" spans="1:6">
      <c r="A13" s="10" t="s">
        <v>17</v>
      </c>
      <c r="B13" s="27">
        <v>0</v>
      </c>
      <c r="C13" s="27">
        <v>0</v>
      </c>
      <c r="D13" s="16" t="s">
        <v>18</v>
      </c>
      <c r="E13" s="27">
        <v>0</v>
      </c>
      <c r="F13" s="27">
        <v>0</v>
      </c>
    </row>
    <row r="14" spans="1:6">
      <c r="A14" s="10" t="s">
        <v>19</v>
      </c>
      <c r="B14" s="27">
        <v>0</v>
      </c>
      <c r="C14" s="27">
        <v>0</v>
      </c>
      <c r="D14" s="16" t="s">
        <v>20</v>
      </c>
      <c r="E14" s="27">
        <v>0</v>
      </c>
      <c r="F14" s="27">
        <v>8459.3700000000008</v>
      </c>
    </row>
    <row r="15" spans="1:6">
      <c r="A15" s="10" t="s">
        <v>21</v>
      </c>
      <c r="B15" s="27">
        <v>0</v>
      </c>
      <c r="C15" s="27">
        <v>0</v>
      </c>
      <c r="D15" s="16" t="s">
        <v>22</v>
      </c>
      <c r="E15" s="27">
        <v>0</v>
      </c>
      <c r="F15" s="27">
        <v>0</v>
      </c>
    </row>
    <row r="16" spans="1:6">
      <c r="A16" s="10" t="s">
        <v>23</v>
      </c>
      <c r="B16" s="27">
        <v>0</v>
      </c>
      <c r="C16" s="27">
        <v>0</v>
      </c>
      <c r="D16" s="16" t="s">
        <v>24</v>
      </c>
      <c r="E16" s="27">
        <v>3280.71</v>
      </c>
      <c r="F16" s="27">
        <v>56408.03</v>
      </c>
    </row>
    <row r="17" spans="1:6">
      <c r="A17" s="9" t="s">
        <v>25</v>
      </c>
      <c r="B17" s="26">
        <f>SUM(B18:B24)</f>
        <v>21282.959999999999</v>
      </c>
      <c r="C17" s="26">
        <f>SUM(C18:C24)</f>
        <v>16282.96</v>
      </c>
      <c r="D17" s="16" t="s">
        <v>26</v>
      </c>
      <c r="E17" s="27">
        <v>0</v>
      </c>
      <c r="F17" s="27">
        <v>0</v>
      </c>
    </row>
    <row r="18" spans="1:6">
      <c r="A18" s="10" t="s">
        <v>27</v>
      </c>
      <c r="B18" s="27">
        <v>0</v>
      </c>
      <c r="C18" s="27">
        <v>0</v>
      </c>
      <c r="D18" s="16" t="s">
        <v>28</v>
      </c>
      <c r="E18" s="27">
        <v>6656.8</v>
      </c>
      <c r="F18" s="27">
        <v>6656.8</v>
      </c>
    </row>
    <row r="19" spans="1:6">
      <c r="A19" s="10" t="s">
        <v>29</v>
      </c>
      <c r="B19" s="27">
        <v>1077.67</v>
      </c>
      <c r="C19" s="27">
        <v>1077.67</v>
      </c>
      <c r="D19" s="15" t="s">
        <v>30</v>
      </c>
      <c r="E19" s="26">
        <f>SUM(E20:E22)</f>
        <v>0</v>
      </c>
      <c r="F19" s="26">
        <f>SUM(F20:F22)</f>
        <v>0</v>
      </c>
    </row>
    <row r="20" spans="1:6">
      <c r="A20" s="10" t="s">
        <v>31</v>
      </c>
      <c r="B20" s="27">
        <v>5205.29</v>
      </c>
      <c r="C20" s="27">
        <v>5205.29</v>
      </c>
      <c r="D20" s="16" t="s">
        <v>32</v>
      </c>
      <c r="E20" s="27">
        <v>0</v>
      </c>
      <c r="F20" s="27">
        <v>0</v>
      </c>
    </row>
    <row r="21" spans="1:6">
      <c r="A21" s="10" t="s">
        <v>33</v>
      </c>
      <c r="B21" s="27">
        <v>0</v>
      </c>
      <c r="C21" s="27">
        <v>0</v>
      </c>
      <c r="D21" s="16" t="s">
        <v>34</v>
      </c>
      <c r="E21" s="27">
        <v>0</v>
      </c>
      <c r="F21" s="27">
        <v>0</v>
      </c>
    </row>
    <row r="22" spans="1:6">
      <c r="A22" s="10" t="s">
        <v>35</v>
      </c>
      <c r="B22" s="27">
        <v>15000</v>
      </c>
      <c r="C22" s="27">
        <v>10000</v>
      </c>
      <c r="D22" s="16" t="s">
        <v>36</v>
      </c>
      <c r="E22" s="27">
        <v>0</v>
      </c>
      <c r="F22" s="27">
        <v>0</v>
      </c>
    </row>
    <row r="23" spans="1:6">
      <c r="A23" s="10" t="s">
        <v>37</v>
      </c>
      <c r="B23" s="27">
        <v>0</v>
      </c>
      <c r="C23" s="27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>
      <c r="A24" s="10" t="s">
        <v>39</v>
      </c>
      <c r="B24" s="27">
        <v>0</v>
      </c>
      <c r="C24" s="27">
        <v>0</v>
      </c>
      <c r="D24" s="16" t="s">
        <v>40</v>
      </c>
      <c r="E24" s="27">
        <v>0</v>
      </c>
      <c r="F24" s="27">
        <v>0</v>
      </c>
    </row>
    <row r="25" spans="1:6">
      <c r="A25" s="9" t="s">
        <v>41</v>
      </c>
      <c r="B25" s="26">
        <f>SUM(B26:B30)</f>
        <v>4275</v>
      </c>
      <c r="C25" s="26">
        <f>SUM(C26:C30)</f>
        <v>4275</v>
      </c>
      <c r="D25" s="16" t="s">
        <v>42</v>
      </c>
      <c r="E25" s="27">
        <v>0</v>
      </c>
      <c r="F25" s="27">
        <v>0</v>
      </c>
    </row>
    <row r="26" spans="1:6">
      <c r="A26" s="10" t="s">
        <v>43</v>
      </c>
      <c r="B26" s="27">
        <v>0</v>
      </c>
      <c r="C26" s="27">
        <v>0</v>
      </c>
      <c r="D26" s="15" t="s">
        <v>44</v>
      </c>
      <c r="E26" s="27">
        <v>0</v>
      </c>
      <c r="F26" s="27">
        <v>0</v>
      </c>
    </row>
    <row r="27" spans="1:6">
      <c r="A27" s="10" t="s">
        <v>45</v>
      </c>
      <c r="B27" s="27">
        <v>0</v>
      </c>
      <c r="C27" s="27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>
      <c r="A28" s="10" t="s">
        <v>47</v>
      </c>
      <c r="B28" s="27">
        <v>4275</v>
      </c>
      <c r="C28" s="27">
        <v>4275</v>
      </c>
      <c r="D28" s="16" t="s">
        <v>48</v>
      </c>
      <c r="E28" s="27">
        <v>0</v>
      </c>
      <c r="F28" s="27">
        <v>0</v>
      </c>
    </row>
    <row r="29" spans="1:6">
      <c r="A29" s="10" t="s">
        <v>49</v>
      </c>
      <c r="B29" s="27">
        <v>0</v>
      </c>
      <c r="C29" s="27">
        <v>0</v>
      </c>
      <c r="D29" s="16" t="s">
        <v>50</v>
      </c>
      <c r="E29" s="27">
        <v>0</v>
      </c>
      <c r="F29" s="27">
        <v>0</v>
      </c>
    </row>
    <row r="30" spans="1:6">
      <c r="A30" s="10" t="s">
        <v>51</v>
      </c>
      <c r="B30" s="27">
        <v>0</v>
      </c>
      <c r="C30" s="27">
        <v>0</v>
      </c>
      <c r="D30" s="16" t="s">
        <v>52</v>
      </c>
      <c r="E30" s="27">
        <v>0</v>
      </c>
      <c r="F30" s="27">
        <v>0</v>
      </c>
    </row>
    <row r="31" spans="1:6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>
      <c r="A32" s="10" t="s">
        <v>55</v>
      </c>
      <c r="B32" s="27">
        <v>0</v>
      </c>
      <c r="C32" s="27">
        <v>0</v>
      </c>
      <c r="D32" s="16" t="s">
        <v>56</v>
      </c>
      <c r="E32" s="26">
        <v>0</v>
      </c>
      <c r="F32" s="26">
        <v>0</v>
      </c>
    </row>
    <row r="33" spans="1:6">
      <c r="A33" s="10" t="s">
        <v>57</v>
      </c>
      <c r="B33" s="27">
        <v>0</v>
      </c>
      <c r="C33" s="27">
        <v>0</v>
      </c>
      <c r="D33" s="16" t="s">
        <v>58</v>
      </c>
      <c r="E33" s="27">
        <v>0</v>
      </c>
      <c r="F33" s="27">
        <v>0</v>
      </c>
    </row>
    <row r="34" spans="1:6">
      <c r="A34" s="10" t="s">
        <v>59</v>
      </c>
      <c r="B34" s="27">
        <v>0</v>
      </c>
      <c r="C34" s="27">
        <v>0</v>
      </c>
      <c r="D34" s="16" t="s">
        <v>60</v>
      </c>
      <c r="E34" s="27">
        <v>0</v>
      </c>
      <c r="F34" s="27">
        <v>0</v>
      </c>
    </row>
    <row r="35" spans="1:6">
      <c r="A35" s="10" t="s">
        <v>61</v>
      </c>
      <c r="B35" s="27">
        <v>0</v>
      </c>
      <c r="C35" s="27">
        <v>0</v>
      </c>
      <c r="D35" s="16" t="s">
        <v>62</v>
      </c>
      <c r="E35" s="27">
        <v>0</v>
      </c>
      <c r="F35" s="27">
        <v>0</v>
      </c>
    </row>
    <row r="36" spans="1:6">
      <c r="A36" s="10" t="s">
        <v>63</v>
      </c>
      <c r="B36" s="27">
        <v>0</v>
      </c>
      <c r="C36" s="27">
        <v>0</v>
      </c>
      <c r="D36" s="16" t="s">
        <v>64</v>
      </c>
      <c r="E36" s="27">
        <v>0</v>
      </c>
      <c r="F36" s="27">
        <v>0</v>
      </c>
    </row>
    <row r="37" spans="1:6">
      <c r="A37" s="9" t="s">
        <v>65</v>
      </c>
      <c r="B37" s="27">
        <v>0</v>
      </c>
      <c r="C37" s="27">
        <v>0</v>
      </c>
      <c r="D37" s="16" t="s">
        <v>66</v>
      </c>
      <c r="E37" s="27">
        <v>0</v>
      </c>
      <c r="F37" s="27">
        <v>0</v>
      </c>
    </row>
    <row r="38" spans="1:6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>
      <c r="A39" s="10" t="s">
        <v>69</v>
      </c>
      <c r="B39" s="27">
        <v>0</v>
      </c>
      <c r="C39" s="27">
        <v>0</v>
      </c>
      <c r="D39" s="16" t="s">
        <v>70</v>
      </c>
      <c r="E39" s="27">
        <v>0</v>
      </c>
      <c r="F39" s="27">
        <v>0</v>
      </c>
    </row>
    <row r="40" spans="1:6">
      <c r="A40" s="10" t="s">
        <v>71</v>
      </c>
      <c r="B40" s="27">
        <v>0</v>
      </c>
      <c r="C40" s="27">
        <v>0</v>
      </c>
      <c r="D40" s="16" t="s">
        <v>72</v>
      </c>
      <c r="E40" s="27">
        <v>0</v>
      </c>
      <c r="F40" s="27">
        <v>0</v>
      </c>
    </row>
    <row r="41" spans="1:6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7">
        <v>0</v>
      </c>
      <c r="F41" s="27">
        <v>0</v>
      </c>
    </row>
    <row r="42" spans="1:6">
      <c r="A42" s="10" t="s">
        <v>75</v>
      </c>
      <c r="B42" s="27">
        <v>0</v>
      </c>
      <c r="C42" s="27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>
      <c r="A43" s="10" t="s">
        <v>77</v>
      </c>
      <c r="B43" s="27">
        <v>0</v>
      </c>
      <c r="C43" s="27">
        <v>0</v>
      </c>
      <c r="D43" s="16" t="s">
        <v>78</v>
      </c>
      <c r="E43" s="27">
        <v>0</v>
      </c>
      <c r="F43" s="27">
        <v>0</v>
      </c>
    </row>
    <row r="44" spans="1:6">
      <c r="A44" s="10" t="s">
        <v>79</v>
      </c>
      <c r="B44" s="27">
        <v>0</v>
      </c>
      <c r="C44" s="27">
        <v>0</v>
      </c>
      <c r="D44" s="16" t="s">
        <v>80</v>
      </c>
      <c r="E44" s="27">
        <v>0</v>
      </c>
      <c r="F44" s="27">
        <v>0</v>
      </c>
    </row>
    <row r="45" spans="1:6">
      <c r="A45" s="10" t="s">
        <v>81</v>
      </c>
      <c r="B45" s="27">
        <v>0</v>
      </c>
      <c r="C45" s="27">
        <v>0</v>
      </c>
      <c r="D45" s="16" t="s">
        <v>82</v>
      </c>
      <c r="E45" s="27">
        <v>0</v>
      </c>
      <c r="F45" s="27">
        <v>0</v>
      </c>
    </row>
    <row r="46" spans="1:6">
      <c r="A46" s="7"/>
      <c r="B46" s="28"/>
      <c r="C46" s="28"/>
      <c r="D46" s="17"/>
      <c r="E46" s="28"/>
      <c r="F46" s="28"/>
    </row>
    <row r="47" spans="1:6">
      <c r="A47" s="11" t="s">
        <v>83</v>
      </c>
      <c r="B47" s="29">
        <f>B9+B17+B25+B31+B37+B38+B41</f>
        <v>855140.46</v>
      </c>
      <c r="C47" s="29">
        <f>C9+C17+C25+C31+C37+C38+C41</f>
        <v>624634.6</v>
      </c>
      <c r="D47" s="18" t="s">
        <v>84</v>
      </c>
      <c r="E47" s="29">
        <f>E9+E19+E23+E26+E27+E31+E38+E42</f>
        <v>9937.8700000000008</v>
      </c>
      <c r="F47" s="29">
        <f>F9+F19+F23+F26+F27+F31+F38+F42</f>
        <v>103197.56000000001</v>
      </c>
    </row>
    <row r="48" spans="1:6">
      <c r="A48" s="7"/>
      <c r="B48" s="28"/>
      <c r="C48" s="28"/>
      <c r="D48" s="17"/>
      <c r="E48" s="28"/>
      <c r="F48" s="28"/>
    </row>
    <row r="49" spans="1:6">
      <c r="A49" s="6" t="s">
        <v>85</v>
      </c>
      <c r="B49" s="28"/>
      <c r="C49" s="28"/>
      <c r="D49" s="18" t="s">
        <v>86</v>
      </c>
      <c r="E49" s="28"/>
      <c r="F49" s="28"/>
    </row>
    <row r="50" spans="1:6">
      <c r="A50" s="9" t="s">
        <v>87</v>
      </c>
      <c r="B50" s="27">
        <v>0</v>
      </c>
      <c r="C50" s="27">
        <v>0</v>
      </c>
      <c r="D50" s="15" t="s">
        <v>88</v>
      </c>
      <c r="E50" s="27">
        <v>0</v>
      </c>
      <c r="F50" s="27">
        <v>0</v>
      </c>
    </row>
    <row r="51" spans="1:6">
      <c r="A51" s="9" t="s">
        <v>89</v>
      </c>
      <c r="B51" s="27">
        <v>0</v>
      </c>
      <c r="C51" s="27">
        <v>0</v>
      </c>
      <c r="D51" s="15" t="s">
        <v>90</v>
      </c>
      <c r="E51" s="27">
        <v>0</v>
      </c>
      <c r="F51" s="27">
        <v>0</v>
      </c>
    </row>
    <row r="52" spans="1:6">
      <c r="A52" s="9" t="s">
        <v>91</v>
      </c>
      <c r="B52" s="27">
        <v>4733215.93</v>
      </c>
      <c r="C52" s="27">
        <v>4733215.93</v>
      </c>
      <c r="D52" s="15" t="s">
        <v>92</v>
      </c>
      <c r="E52" s="27">
        <v>0</v>
      </c>
      <c r="F52" s="27">
        <v>0</v>
      </c>
    </row>
    <row r="53" spans="1:6">
      <c r="A53" s="9" t="s">
        <v>93</v>
      </c>
      <c r="B53" s="27">
        <v>3042210.6</v>
      </c>
      <c r="C53" s="27">
        <v>2887370.6</v>
      </c>
      <c r="D53" s="15" t="s">
        <v>94</v>
      </c>
      <c r="E53" s="27">
        <v>0</v>
      </c>
      <c r="F53" s="27">
        <v>0</v>
      </c>
    </row>
    <row r="54" spans="1:6">
      <c r="A54" s="9" t="s">
        <v>95</v>
      </c>
      <c r="B54" s="27">
        <v>24926.85</v>
      </c>
      <c r="C54" s="27">
        <v>24926.85</v>
      </c>
      <c r="D54" s="15" t="s">
        <v>96</v>
      </c>
      <c r="E54" s="27">
        <v>0</v>
      </c>
      <c r="F54" s="27">
        <v>0</v>
      </c>
    </row>
    <row r="55" spans="1:6">
      <c r="A55" s="9" t="s">
        <v>97</v>
      </c>
      <c r="B55" s="27">
        <v>-2196756.59</v>
      </c>
      <c r="C55" s="27">
        <v>-2196756.59</v>
      </c>
      <c r="D55" s="19" t="s">
        <v>98</v>
      </c>
      <c r="E55" s="27">
        <v>0</v>
      </c>
      <c r="F55" s="27">
        <v>0</v>
      </c>
    </row>
    <row r="56" spans="1:6">
      <c r="A56" s="9" t="s">
        <v>99</v>
      </c>
      <c r="B56" s="27">
        <v>0</v>
      </c>
      <c r="C56" s="27">
        <v>0</v>
      </c>
      <c r="D56" s="17"/>
      <c r="E56" s="28"/>
      <c r="F56" s="28"/>
    </row>
    <row r="57" spans="1:6">
      <c r="A57" s="9" t="s">
        <v>100</v>
      </c>
      <c r="B57" s="27">
        <v>0</v>
      </c>
      <c r="C57" s="27">
        <v>0</v>
      </c>
      <c r="D57" s="18" t="s">
        <v>101</v>
      </c>
      <c r="E57" s="29">
        <f>SUM(E50:E55)</f>
        <v>0</v>
      </c>
      <c r="F57" s="29">
        <f>SUM(F50:F55)</f>
        <v>0</v>
      </c>
    </row>
    <row r="58" spans="1:6">
      <c r="A58" s="9" t="s">
        <v>102</v>
      </c>
      <c r="B58" s="27">
        <v>0</v>
      </c>
      <c r="C58" s="27">
        <v>0</v>
      </c>
      <c r="D58" s="17"/>
      <c r="E58" s="28"/>
      <c r="F58" s="28"/>
    </row>
    <row r="59" spans="1:6">
      <c r="A59" s="7"/>
      <c r="B59" s="28"/>
      <c r="C59" s="28"/>
      <c r="D59" s="18" t="s">
        <v>103</v>
      </c>
      <c r="E59" s="29">
        <f>E47+E57</f>
        <v>9937.8700000000008</v>
      </c>
      <c r="F59" s="29">
        <f>F47+F57</f>
        <v>103197.56000000001</v>
      </c>
    </row>
    <row r="60" spans="1:6">
      <c r="A60" s="11" t="s">
        <v>104</v>
      </c>
      <c r="B60" s="29">
        <f>SUM(B50:B58)</f>
        <v>5603596.7899999991</v>
      </c>
      <c r="C60" s="29">
        <f>SUM(C50:C58)</f>
        <v>5448756.7899999991</v>
      </c>
      <c r="D60" s="17"/>
      <c r="E60" s="28"/>
      <c r="F60" s="28"/>
    </row>
    <row r="61" spans="1:6">
      <c r="A61" s="7"/>
      <c r="B61" s="28"/>
      <c r="C61" s="28"/>
      <c r="D61" s="20" t="s">
        <v>105</v>
      </c>
      <c r="E61" s="28"/>
      <c r="F61" s="28"/>
    </row>
    <row r="62" spans="1:6">
      <c r="A62" s="11" t="s">
        <v>106</v>
      </c>
      <c r="B62" s="29">
        <f>SUM(B47+B60)</f>
        <v>6458737.2499999991</v>
      </c>
      <c r="C62" s="29">
        <f>SUM(C47+C60)</f>
        <v>6073391.3899999987</v>
      </c>
      <c r="D62" s="17"/>
      <c r="E62" s="28"/>
      <c r="F62" s="28"/>
    </row>
    <row r="63" spans="1:6">
      <c r="A63" s="7"/>
      <c r="B63" s="24"/>
      <c r="C63" s="24"/>
      <c r="D63" s="21" t="s">
        <v>107</v>
      </c>
      <c r="E63" s="26">
        <f>SUM(E64:E66)</f>
        <v>0</v>
      </c>
      <c r="F63" s="26">
        <f>SUM(F64:F66)</f>
        <v>0</v>
      </c>
    </row>
    <row r="64" spans="1:6">
      <c r="A64" s="7"/>
      <c r="B64" s="24"/>
      <c r="C64" s="24"/>
      <c r="D64" s="15" t="s">
        <v>108</v>
      </c>
      <c r="E64" s="27">
        <v>0</v>
      </c>
      <c r="F64" s="27">
        <v>0</v>
      </c>
    </row>
    <row r="65" spans="1:6">
      <c r="A65" s="7"/>
      <c r="B65" s="24"/>
      <c r="C65" s="24"/>
      <c r="D65" s="19" t="s">
        <v>109</v>
      </c>
      <c r="E65" s="27">
        <v>0</v>
      </c>
      <c r="F65" s="27">
        <v>0</v>
      </c>
    </row>
    <row r="66" spans="1:6">
      <c r="A66" s="7"/>
      <c r="B66" s="24"/>
      <c r="C66" s="24"/>
      <c r="D66" s="15" t="s">
        <v>110</v>
      </c>
      <c r="E66" s="27">
        <v>0</v>
      </c>
      <c r="F66" s="27">
        <v>0</v>
      </c>
    </row>
    <row r="67" spans="1:6">
      <c r="A67" s="7"/>
      <c r="B67" s="24"/>
      <c r="C67" s="24"/>
      <c r="D67" s="17"/>
      <c r="E67" s="28"/>
      <c r="F67" s="28"/>
    </row>
    <row r="68" spans="1:6">
      <c r="A68" s="7"/>
      <c r="B68" s="24"/>
      <c r="C68" s="24"/>
      <c r="D68" s="21" t="s">
        <v>111</v>
      </c>
      <c r="E68" s="26">
        <f>SUM(E69:E73)</f>
        <v>6448799.3799999999</v>
      </c>
      <c r="F68" s="26">
        <f>SUM(F69:F73)</f>
        <v>5970193.8300000001</v>
      </c>
    </row>
    <row r="69" spans="1:6">
      <c r="A69" s="12"/>
      <c r="B69" s="24"/>
      <c r="C69" s="24"/>
      <c r="D69" s="15" t="s">
        <v>112</v>
      </c>
      <c r="E69" s="27">
        <v>461654.33</v>
      </c>
      <c r="F69" s="27">
        <v>-547264.18999999994</v>
      </c>
    </row>
    <row r="70" spans="1:6">
      <c r="A70" s="12"/>
      <c r="B70" s="24"/>
      <c r="C70" s="24"/>
      <c r="D70" s="15" t="s">
        <v>113</v>
      </c>
      <c r="E70" s="27">
        <v>5987145.0499999998</v>
      </c>
      <c r="F70" s="27">
        <v>6517458.0199999996</v>
      </c>
    </row>
    <row r="71" spans="1:6">
      <c r="A71" s="12"/>
      <c r="B71" s="24"/>
      <c r="C71" s="24"/>
      <c r="D71" s="15" t="s">
        <v>114</v>
      </c>
      <c r="E71" s="27">
        <v>0</v>
      </c>
      <c r="F71" s="27">
        <v>0</v>
      </c>
    </row>
    <row r="72" spans="1:6">
      <c r="A72" s="12"/>
      <c r="B72" s="24"/>
      <c r="C72" s="24"/>
      <c r="D72" s="15" t="s">
        <v>115</v>
      </c>
      <c r="E72" s="27">
        <v>0</v>
      </c>
      <c r="F72" s="27">
        <v>0</v>
      </c>
    </row>
    <row r="73" spans="1:6">
      <c r="A73" s="12"/>
      <c r="B73" s="24"/>
      <c r="C73" s="24"/>
      <c r="D73" s="15" t="s">
        <v>116</v>
      </c>
      <c r="E73" s="27">
        <v>0</v>
      </c>
      <c r="F73" s="27">
        <v>0</v>
      </c>
    </row>
    <row r="74" spans="1:6">
      <c r="A74" s="12"/>
      <c r="B74" s="24"/>
      <c r="C74" s="24"/>
      <c r="D74" s="17"/>
      <c r="E74" s="28"/>
      <c r="F74" s="28"/>
    </row>
    <row r="75" spans="1:6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>
      <c r="A76" s="12"/>
      <c r="B76" s="24"/>
      <c r="C76" s="24"/>
      <c r="D76" s="15" t="s">
        <v>118</v>
      </c>
      <c r="E76" s="27">
        <v>0</v>
      </c>
      <c r="F76" s="27">
        <v>0</v>
      </c>
    </row>
    <row r="77" spans="1:6">
      <c r="A77" s="12"/>
      <c r="B77" s="24"/>
      <c r="C77" s="24"/>
      <c r="D77" s="15" t="s">
        <v>119</v>
      </c>
      <c r="E77" s="27">
        <v>0</v>
      </c>
      <c r="F77" s="27">
        <v>0</v>
      </c>
    </row>
    <row r="78" spans="1:6">
      <c r="A78" s="12"/>
      <c r="B78" s="24"/>
      <c r="C78" s="24"/>
      <c r="D78" s="17"/>
      <c r="E78" s="28"/>
      <c r="F78" s="28"/>
    </row>
    <row r="79" spans="1:6">
      <c r="A79" s="12"/>
      <c r="B79" s="24"/>
      <c r="C79" s="24"/>
      <c r="D79" s="18" t="s">
        <v>120</v>
      </c>
      <c r="E79" s="29">
        <f>E63+E68+E75</f>
        <v>6448799.3799999999</v>
      </c>
      <c r="F79" s="29">
        <f>F63+F68+F75</f>
        <v>5970193.8300000001</v>
      </c>
    </row>
    <row r="80" spans="1:6">
      <c r="A80" s="12"/>
      <c r="B80" s="24"/>
      <c r="C80" s="24"/>
      <c r="D80" s="17"/>
      <c r="E80" s="28"/>
      <c r="F80" s="28"/>
    </row>
    <row r="81" spans="1:6">
      <c r="A81" s="12"/>
      <c r="B81" s="24"/>
      <c r="C81" s="24"/>
      <c r="D81" s="18" t="s">
        <v>121</v>
      </c>
      <c r="E81" s="29">
        <f>E59+E79</f>
        <v>6458737.25</v>
      </c>
      <c r="F81" s="29">
        <f>F59+F79</f>
        <v>6073391.3899999997</v>
      </c>
    </row>
    <row r="82" spans="1:6">
      <c r="A82" s="13"/>
      <c r="B82" s="23"/>
      <c r="C82" s="23"/>
      <c r="D82" s="22"/>
      <c r="E82" s="25"/>
      <c r="F82" s="25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showGridLines="0" zoomScale="75" zoomScaleNormal="75" workbookViewId="0">
      <selection activeCell="D42" sqref="D42"/>
    </sheetView>
  </sheetViews>
  <sheetFormatPr baseColWidth="10" defaultColWidth="11" defaultRowHeight="15"/>
  <cols>
    <col min="1" max="1" width="68.85546875" style="121" bestFit="1" customWidth="1"/>
    <col min="2" max="2" width="23.42578125" style="121" customWidth="1"/>
    <col min="3" max="3" width="19.85546875" style="121" customWidth="1"/>
    <col min="4" max="4" width="20.85546875" style="121" bestFit="1" customWidth="1"/>
    <col min="5" max="6" width="22.28515625" style="121" bestFit="1" customWidth="1"/>
    <col min="7" max="7" width="19.5703125" style="121" bestFit="1" customWidth="1"/>
    <col min="8" max="8" width="11" style="121"/>
    <col min="9" max="9" width="16.7109375" style="121" customWidth="1"/>
    <col min="10" max="10" width="13.85546875" style="121" bestFit="1" customWidth="1"/>
    <col min="11" max="16384" width="11" style="121"/>
  </cols>
  <sheetData>
    <row r="1" spans="1:10" ht="41.1" customHeight="1">
      <c r="A1" s="319" t="s">
        <v>638</v>
      </c>
      <c r="B1" s="320"/>
      <c r="C1" s="320"/>
      <c r="D1" s="320"/>
      <c r="E1" s="320"/>
      <c r="F1" s="320"/>
      <c r="G1" s="321"/>
    </row>
    <row r="2" spans="1:10">
      <c r="A2" s="284" t="str">
        <f>'[3]Formato 1'!A2</f>
        <v xml:space="preserve"> Sistema para el Desarrollo Integral de la Familia del Municipio de Uriangato, Gto.</v>
      </c>
      <c r="B2" s="285"/>
      <c r="C2" s="285"/>
      <c r="D2" s="285"/>
      <c r="E2" s="285"/>
      <c r="F2" s="285"/>
      <c r="G2" s="286"/>
    </row>
    <row r="3" spans="1:10">
      <c r="A3" s="287" t="s">
        <v>639</v>
      </c>
      <c r="B3" s="288"/>
      <c r="C3" s="288"/>
      <c r="D3" s="288"/>
      <c r="E3" s="288"/>
      <c r="F3" s="288"/>
      <c r="G3" s="289"/>
    </row>
    <row r="4" spans="1:10">
      <c r="A4" s="287" t="s">
        <v>2</v>
      </c>
      <c r="B4" s="288"/>
      <c r="C4" s="288"/>
      <c r="D4" s="288"/>
      <c r="E4" s="288"/>
      <c r="F4" s="288"/>
      <c r="G4" s="289"/>
    </row>
    <row r="5" spans="1:10">
      <c r="A5" s="290" t="s">
        <v>640</v>
      </c>
      <c r="B5" s="291"/>
      <c r="C5" s="291"/>
      <c r="D5" s="291"/>
      <c r="E5" s="291"/>
      <c r="F5" s="291"/>
      <c r="G5" s="292"/>
    </row>
    <row r="6" spans="1:10" ht="65.25" customHeight="1">
      <c r="A6" s="120" t="s">
        <v>641</v>
      </c>
      <c r="B6" s="124" t="s">
        <v>642</v>
      </c>
      <c r="C6" s="191" t="s">
        <v>643</v>
      </c>
      <c r="D6" s="191" t="s">
        <v>644</v>
      </c>
      <c r="E6" s="191" t="s">
        <v>645</v>
      </c>
      <c r="F6" s="191" t="s">
        <v>646</v>
      </c>
      <c r="G6" s="191" t="s">
        <v>647</v>
      </c>
    </row>
    <row r="7" spans="1:10" s="200" customFormat="1" ht="15.75" customHeight="1">
      <c r="A7" s="127" t="s">
        <v>648</v>
      </c>
      <c r="B7" s="198">
        <f>SUM(B8:B19)</f>
        <v>9760654.3699999992</v>
      </c>
      <c r="C7" s="199">
        <f>SUM(C8:C19)</f>
        <v>10053474.001099998</v>
      </c>
      <c r="D7" s="199">
        <f>SUM(D8:D19)</f>
        <v>10355078.221132999</v>
      </c>
      <c r="E7" s="199">
        <f t="shared" ref="E7:G7" si="0">SUM(E8:E19)</f>
        <v>10665730.567766989</v>
      </c>
      <c r="F7" s="199">
        <f t="shared" si="0"/>
        <v>10985702.4848</v>
      </c>
      <c r="G7" s="199">
        <f t="shared" si="0"/>
        <v>11315273.559343999</v>
      </c>
      <c r="I7" s="201"/>
    </row>
    <row r="8" spans="1:10" s="203" customFormat="1">
      <c r="A8" s="128" t="s">
        <v>649</v>
      </c>
      <c r="B8" s="202">
        <v>0</v>
      </c>
      <c r="C8" s="202">
        <v>0</v>
      </c>
      <c r="D8" s="202">
        <v>0</v>
      </c>
      <c r="E8" s="202">
        <v>0</v>
      </c>
      <c r="F8" s="202">
        <v>0</v>
      </c>
      <c r="G8" s="202">
        <v>0</v>
      </c>
    </row>
    <row r="9" spans="1:10" s="203" customFormat="1" ht="15.75" customHeight="1">
      <c r="A9" s="128" t="s">
        <v>650</v>
      </c>
      <c r="B9" s="202">
        <v>0</v>
      </c>
      <c r="C9" s="202">
        <v>0</v>
      </c>
      <c r="D9" s="202">
        <v>0</v>
      </c>
      <c r="E9" s="202">
        <v>0</v>
      </c>
      <c r="F9" s="202">
        <v>0</v>
      </c>
      <c r="G9" s="202">
        <v>0</v>
      </c>
    </row>
    <row r="10" spans="1:10" s="203" customFormat="1">
      <c r="A10" s="128" t="s">
        <v>651</v>
      </c>
      <c r="B10" s="202">
        <v>0</v>
      </c>
      <c r="C10" s="202">
        <v>0</v>
      </c>
      <c r="D10" s="202">
        <v>0</v>
      </c>
      <c r="E10" s="202">
        <v>0</v>
      </c>
      <c r="F10" s="202">
        <v>0</v>
      </c>
      <c r="G10" s="202">
        <v>0</v>
      </c>
    </row>
    <row r="11" spans="1:10" s="203" customFormat="1">
      <c r="A11" s="128" t="s">
        <v>652</v>
      </c>
      <c r="B11" s="202">
        <v>0</v>
      </c>
      <c r="C11" s="202">
        <v>0</v>
      </c>
      <c r="D11" s="202">
        <v>0</v>
      </c>
      <c r="E11" s="202">
        <v>0</v>
      </c>
      <c r="F11" s="202">
        <v>0</v>
      </c>
      <c r="G11" s="202">
        <v>0</v>
      </c>
    </row>
    <row r="12" spans="1:10" s="200" customFormat="1">
      <c r="A12" s="204" t="s">
        <v>653</v>
      </c>
      <c r="B12" s="205">
        <v>2600</v>
      </c>
      <c r="C12" s="206">
        <f>B12*0.03+B12</f>
        <v>2678</v>
      </c>
      <c r="D12" s="206">
        <f>C12*0.03+C12</f>
        <v>2758.34</v>
      </c>
      <c r="E12" s="207">
        <f>D12*0.03+D12</f>
        <v>2841.0902000000001</v>
      </c>
      <c r="F12" s="207">
        <f>E12*0.03+E12</f>
        <v>2926.3229059999999</v>
      </c>
      <c r="G12" s="206">
        <f>F12*0.03+F12</f>
        <v>3014.1125931799997</v>
      </c>
    </row>
    <row r="13" spans="1:10" s="203" customFormat="1">
      <c r="A13" s="128" t="s">
        <v>654</v>
      </c>
      <c r="B13" s="202">
        <v>0</v>
      </c>
      <c r="C13" s="202">
        <v>0</v>
      </c>
      <c r="D13" s="202">
        <v>0</v>
      </c>
      <c r="E13" s="202">
        <v>0</v>
      </c>
      <c r="F13" s="202">
        <v>0</v>
      </c>
      <c r="G13" s="202">
        <v>0</v>
      </c>
    </row>
    <row r="14" spans="1:10" s="200" customFormat="1">
      <c r="A14" s="208" t="s">
        <v>655</v>
      </c>
      <c r="B14" s="206">
        <v>825529</v>
      </c>
      <c r="C14" s="206">
        <f>B14*0.03+B14</f>
        <v>850294.87</v>
      </c>
      <c r="D14" s="206">
        <f>C14*0.03+C14</f>
        <v>875803.71609999996</v>
      </c>
      <c r="E14" s="207">
        <f>D14*0.03+D14</f>
        <v>902077.82758299995</v>
      </c>
      <c r="F14" s="207">
        <f>E14*0.03+E14</f>
        <v>929140.16241048998</v>
      </c>
      <c r="G14" s="207">
        <f>F14*0.03+F14</f>
        <v>957014.36728280468</v>
      </c>
      <c r="I14" s="209"/>
    </row>
    <row r="15" spans="1:10" s="203" customFormat="1">
      <c r="A15" s="128" t="s">
        <v>656</v>
      </c>
      <c r="B15" s="202">
        <v>0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I15" s="210"/>
      <c r="J15" s="211"/>
    </row>
    <row r="16" spans="1:10" s="203" customFormat="1">
      <c r="A16" s="128" t="s">
        <v>657</v>
      </c>
      <c r="B16" s="202">
        <v>0</v>
      </c>
      <c r="C16" s="202">
        <v>0</v>
      </c>
      <c r="D16" s="202">
        <v>0</v>
      </c>
      <c r="E16" s="202">
        <v>0</v>
      </c>
      <c r="F16" s="202">
        <v>0</v>
      </c>
      <c r="G16" s="202">
        <v>0</v>
      </c>
    </row>
    <row r="17" spans="1:9" s="200" customFormat="1">
      <c r="A17" s="204" t="s">
        <v>658</v>
      </c>
      <c r="B17" s="198">
        <v>8781525.3699999992</v>
      </c>
      <c r="C17" s="206">
        <f t="shared" ref="C17:G18" si="1">B17*0.03+B17</f>
        <v>9044971.131099999</v>
      </c>
      <c r="D17" s="206">
        <f t="shared" si="1"/>
        <v>9316320.2650329992</v>
      </c>
      <c r="E17" s="207">
        <f t="shared" si="1"/>
        <v>9595809.8729839884</v>
      </c>
      <c r="F17" s="207">
        <f t="shared" si="1"/>
        <v>9883684.1691735089</v>
      </c>
      <c r="G17" s="207">
        <f t="shared" si="1"/>
        <v>10180194.694248714</v>
      </c>
    </row>
    <row r="18" spans="1:9" s="203" customFormat="1">
      <c r="A18" s="204" t="s">
        <v>659</v>
      </c>
      <c r="B18" s="206">
        <v>151000</v>
      </c>
      <c r="C18" s="202">
        <f t="shared" si="1"/>
        <v>155530</v>
      </c>
      <c r="D18" s="202">
        <f t="shared" si="1"/>
        <v>160195.9</v>
      </c>
      <c r="E18" s="202">
        <f t="shared" si="1"/>
        <v>165001.777</v>
      </c>
      <c r="F18" s="202">
        <f t="shared" si="1"/>
        <v>169951.83030999999</v>
      </c>
      <c r="G18" s="202">
        <f t="shared" si="1"/>
        <v>175050.38521929999</v>
      </c>
      <c r="I18" s="211"/>
    </row>
    <row r="19" spans="1:9">
      <c r="A19" s="212" t="s">
        <v>660</v>
      </c>
      <c r="B19" s="213">
        <v>0</v>
      </c>
      <c r="C19" s="213">
        <v>0</v>
      </c>
      <c r="D19" s="213">
        <v>0</v>
      </c>
      <c r="E19" s="213">
        <v>0</v>
      </c>
      <c r="F19" s="213">
        <v>0</v>
      </c>
      <c r="G19" s="213">
        <v>0</v>
      </c>
    </row>
    <row r="20" spans="1:9">
      <c r="A20" s="214" t="s">
        <v>661</v>
      </c>
      <c r="B20" s="213"/>
      <c r="C20" s="213"/>
      <c r="D20" s="213"/>
      <c r="E20" s="213"/>
      <c r="F20" s="213"/>
      <c r="G20" s="213"/>
    </row>
    <row r="21" spans="1:9">
      <c r="A21" s="11" t="s">
        <v>662</v>
      </c>
      <c r="B21" s="215">
        <f>SUM(B22:B26)</f>
        <v>0</v>
      </c>
      <c r="C21" s="215">
        <f t="shared" ref="C21:G21" si="2">SUM(C22:C26)</f>
        <v>0</v>
      </c>
      <c r="D21" s="215">
        <f t="shared" si="2"/>
        <v>0</v>
      </c>
      <c r="E21" s="215">
        <f t="shared" si="2"/>
        <v>0</v>
      </c>
      <c r="F21" s="215">
        <f t="shared" si="2"/>
        <v>0</v>
      </c>
      <c r="G21" s="215">
        <f t="shared" si="2"/>
        <v>0</v>
      </c>
    </row>
    <row r="22" spans="1:9">
      <c r="A22" s="214" t="s">
        <v>663</v>
      </c>
      <c r="B22" s="216">
        <v>0</v>
      </c>
      <c r="C22" s="216">
        <v>0</v>
      </c>
      <c r="D22" s="216">
        <v>0</v>
      </c>
      <c r="E22" s="216">
        <v>0</v>
      </c>
      <c r="F22" s="216">
        <v>0</v>
      </c>
      <c r="G22" s="216">
        <v>0</v>
      </c>
    </row>
    <row r="23" spans="1:9">
      <c r="A23" s="214" t="s">
        <v>664</v>
      </c>
      <c r="B23" s="216">
        <v>0</v>
      </c>
      <c r="C23" s="216">
        <v>0</v>
      </c>
      <c r="D23" s="216">
        <v>0</v>
      </c>
      <c r="E23" s="216">
        <v>0</v>
      </c>
      <c r="F23" s="216">
        <v>0</v>
      </c>
      <c r="G23" s="216">
        <v>0</v>
      </c>
    </row>
    <row r="24" spans="1:9">
      <c r="A24" s="214" t="s">
        <v>665</v>
      </c>
      <c r="B24" s="216">
        <v>0</v>
      </c>
      <c r="C24" s="216">
        <v>0</v>
      </c>
      <c r="D24" s="216">
        <v>0</v>
      </c>
      <c r="E24" s="216">
        <v>0</v>
      </c>
      <c r="F24" s="216">
        <v>0</v>
      </c>
      <c r="G24" s="216">
        <v>0</v>
      </c>
    </row>
    <row r="25" spans="1:9" ht="30">
      <c r="A25" s="217" t="s">
        <v>666</v>
      </c>
      <c r="B25" s="216">
        <v>0</v>
      </c>
      <c r="C25" s="216">
        <v>0</v>
      </c>
      <c r="D25" s="216">
        <v>0</v>
      </c>
      <c r="E25" s="216">
        <v>0</v>
      </c>
      <c r="F25" s="216">
        <v>0</v>
      </c>
      <c r="G25" s="216">
        <v>0</v>
      </c>
    </row>
    <row r="26" spans="1:9">
      <c r="A26" s="217" t="s">
        <v>667</v>
      </c>
      <c r="B26" s="216">
        <v>0</v>
      </c>
      <c r="C26" s="216">
        <v>0</v>
      </c>
      <c r="D26" s="216">
        <v>0</v>
      </c>
      <c r="E26" s="216">
        <v>0</v>
      </c>
      <c r="F26" s="216">
        <v>0</v>
      </c>
      <c r="G26" s="216">
        <v>0</v>
      </c>
    </row>
    <row r="27" spans="1:9">
      <c r="A27" s="218" t="s">
        <v>661</v>
      </c>
      <c r="B27" s="216"/>
      <c r="C27" s="216"/>
      <c r="D27" s="216"/>
      <c r="E27" s="216"/>
      <c r="F27" s="216"/>
      <c r="G27" s="216"/>
    </row>
    <row r="28" spans="1:9">
      <c r="A28" s="11" t="s">
        <v>668</v>
      </c>
      <c r="B28" s="215">
        <f>SUM(B29)</f>
        <v>0</v>
      </c>
      <c r="C28" s="215">
        <f t="shared" ref="C28:G28" si="3">SUM(C29)</f>
        <v>0</v>
      </c>
      <c r="D28" s="215">
        <f t="shared" si="3"/>
        <v>0</v>
      </c>
      <c r="E28" s="215">
        <f t="shared" si="3"/>
        <v>0</v>
      </c>
      <c r="F28" s="215">
        <f t="shared" si="3"/>
        <v>0</v>
      </c>
      <c r="G28" s="215">
        <f t="shared" si="3"/>
        <v>0</v>
      </c>
    </row>
    <row r="29" spans="1:9">
      <c r="A29" s="214" t="s">
        <v>669</v>
      </c>
      <c r="B29" s="216">
        <v>0</v>
      </c>
      <c r="C29" s="216">
        <v>0</v>
      </c>
      <c r="D29" s="216">
        <v>0</v>
      </c>
      <c r="E29" s="216">
        <v>0</v>
      </c>
      <c r="F29" s="216">
        <v>0</v>
      </c>
      <c r="G29" s="216">
        <v>0</v>
      </c>
    </row>
    <row r="30" spans="1:9">
      <c r="A30" s="42" t="s">
        <v>661</v>
      </c>
      <c r="B30" s="219"/>
      <c r="C30" s="219"/>
      <c r="D30" s="219"/>
      <c r="E30" s="219"/>
      <c r="F30" s="219"/>
      <c r="G30" s="219"/>
    </row>
    <row r="31" spans="1:9" ht="14.45" customHeight="1">
      <c r="A31" s="11" t="s">
        <v>670</v>
      </c>
      <c r="B31" s="215">
        <f>B21+B7+B28</f>
        <v>9760654.3699999992</v>
      </c>
      <c r="C31" s="215">
        <f>C21+C7+C28</f>
        <v>10053474.001099998</v>
      </c>
      <c r="D31" s="215">
        <f t="shared" ref="D31:F31" si="4">D21+D7+D28</f>
        <v>10355078.221132999</v>
      </c>
      <c r="E31" s="215">
        <f>E21+E7+E28</f>
        <v>10665730.567766989</v>
      </c>
      <c r="F31" s="215">
        <f t="shared" si="4"/>
        <v>10985702.4848</v>
      </c>
      <c r="G31" s="215">
        <f>G21+G7+G28</f>
        <v>11315273.559343999</v>
      </c>
      <c r="I31" s="220"/>
    </row>
    <row r="32" spans="1:9" ht="14.45" customHeight="1">
      <c r="A32" s="42"/>
      <c r="B32" s="221"/>
      <c r="C32" s="221"/>
      <c r="D32" s="221"/>
      <c r="E32" s="221"/>
      <c r="F32" s="221"/>
      <c r="G32" s="221"/>
    </row>
    <row r="33" spans="1:7">
      <c r="A33" s="222" t="s">
        <v>300</v>
      </c>
      <c r="B33" s="221"/>
      <c r="C33" s="221"/>
      <c r="D33" s="221"/>
      <c r="E33" s="221"/>
      <c r="F33" s="221"/>
      <c r="G33" s="221"/>
    </row>
    <row r="34" spans="1:7" ht="30">
      <c r="A34" s="223" t="s">
        <v>671</v>
      </c>
      <c r="B34" s="224">
        <v>0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</row>
    <row r="35" spans="1:7" ht="30">
      <c r="A35" s="223" t="s">
        <v>302</v>
      </c>
      <c r="B35" s="224">
        <v>0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>
      <c r="A36" s="222" t="s">
        <v>672</v>
      </c>
      <c r="B36" s="225">
        <v>0</v>
      </c>
      <c r="C36" s="225">
        <v>0</v>
      </c>
      <c r="D36" s="225">
        <v>0</v>
      </c>
      <c r="E36" s="225">
        <v>0</v>
      </c>
      <c r="F36" s="225">
        <v>0</v>
      </c>
      <c r="G36" s="225">
        <v>0</v>
      </c>
    </row>
    <row r="37" spans="1:7">
      <c r="A37" s="33"/>
      <c r="B37" s="33"/>
      <c r="C37" s="33"/>
      <c r="D37" s="33"/>
      <c r="E37" s="33"/>
      <c r="F37" s="33"/>
      <c r="G37" s="33"/>
    </row>
    <row r="40" spans="1:7">
      <c r="A40" s="318" t="s">
        <v>673</v>
      </c>
      <c r="B40" s="318"/>
      <c r="C40" s="318"/>
      <c r="D40" s="318"/>
      <c r="E40" s="318"/>
      <c r="F40" s="318"/>
      <c r="G40" s="318"/>
    </row>
    <row r="41" spans="1:7">
      <c r="A41" s="318" t="s">
        <v>674</v>
      </c>
      <c r="B41" s="318"/>
      <c r="C41" s="318"/>
      <c r="D41" s="318"/>
      <c r="E41" s="318"/>
      <c r="F41" s="318"/>
      <c r="G41" s="318"/>
    </row>
    <row r="42" spans="1:7">
      <c r="G42" s="226"/>
    </row>
  </sheetData>
  <mergeCells count="7">
    <mergeCell ref="A41:G41"/>
    <mergeCell ref="A1:G1"/>
    <mergeCell ref="A2:G2"/>
    <mergeCell ref="A3:G3"/>
    <mergeCell ref="A4:G4"/>
    <mergeCell ref="A5:G5"/>
    <mergeCell ref="A40:G40"/>
  </mergeCells>
  <dataValidations count="1">
    <dataValidation type="decimal" allowBlank="1" showInputMessage="1" showErrorMessage="1" sqref="B21:G31 B7:G7 B1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="75" zoomScaleNormal="75" workbookViewId="0">
      <selection activeCell="E43" sqref="E43"/>
    </sheetView>
  </sheetViews>
  <sheetFormatPr baseColWidth="10" defaultColWidth="11" defaultRowHeight="15"/>
  <cols>
    <col min="1" max="1" width="68.85546875" style="121" bestFit="1" customWidth="1"/>
    <col min="2" max="2" width="24.5703125" style="121" customWidth="1"/>
    <col min="3" max="3" width="19.85546875" style="121" customWidth="1"/>
    <col min="4" max="4" width="20.85546875" style="121" bestFit="1" customWidth="1"/>
    <col min="5" max="6" width="22.28515625" style="121" bestFit="1" customWidth="1"/>
    <col min="7" max="7" width="19.5703125" style="121" bestFit="1" customWidth="1"/>
    <col min="8" max="16384" width="11" style="121"/>
  </cols>
  <sheetData>
    <row r="1" spans="1:7" ht="41.1" customHeight="1">
      <c r="A1" s="319" t="s">
        <v>675</v>
      </c>
      <c r="B1" s="320"/>
      <c r="C1" s="320"/>
      <c r="D1" s="320"/>
      <c r="E1" s="320"/>
      <c r="F1" s="320"/>
      <c r="G1" s="321"/>
    </row>
    <row r="2" spans="1:7">
      <c r="A2" s="284" t="str">
        <f>'[3]Formato 1'!A2</f>
        <v xml:space="preserve"> Sistema para el Desarrollo Integral de la Familia del Municipio de Uriangato, Gto.</v>
      </c>
      <c r="B2" s="285"/>
      <c r="C2" s="285"/>
      <c r="D2" s="285"/>
      <c r="E2" s="285"/>
      <c r="F2" s="285"/>
      <c r="G2" s="286"/>
    </row>
    <row r="3" spans="1:7">
      <c r="A3" s="287" t="s">
        <v>676</v>
      </c>
      <c r="B3" s="288"/>
      <c r="C3" s="288"/>
      <c r="D3" s="288"/>
      <c r="E3" s="288"/>
      <c r="F3" s="288"/>
      <c r="G3" s="289"/>
    </row>
    <row r="4" spans="1:7">
      <c r="A4" s="287" t="s">
        <v>2</v>
      </c>
      <c r="B4" s="288"/>
      <c r="C4" s="288"/>
      <c r="D4" s="288"/>
      <c r="E4" s="288"/>
      <c r="F4" s="288"/>
      <c r="G4" s="289"/>
    </row>
    <row r="5" spans="1:7">
      <c r="A5" s="290" t="s">
        <v>640</v>
      </c>
      <c r="B5" s="291"/>
      <c r="C5" s="291"/>
      <c r="D5" s="291"/>
      <c r="E5" s="291"/>
      <c r="F5" s="291"/>
      <c r="G5" s="292"/>
    </row>
    <row r="6" spans="1:7" ht="30">
      <c r="A6" s="120" t="s">
        <v>641</v>
      </c>
      <c r="B6" s="124" t="s">
        <v>642</v>
      </c>
      <c r="C6" s="191" t="s">
        <v>643</v>
      </c>
      <c r="D6" s="191" t="s">
        <v>644</v>
      </c>
      <c r="E6" s="191" t="s">
        <v>645</v>
      </c>
      <c r="F6" s="191" t="s">
        <v>646</v>
      </c>
      <c r="G6" s="191" t="s">
        <v>647</v>
      </c>
    </row>
    <row r="7" spans="1:7" ht="15.75" customHeight="1">
      <c r="A7" s="227" t="s">
        <v>677</v>
      </c>
      <c r="B7" s="215">
        <f t="shared" ref="B7:G7" si="0">SUM(B8:B16)</f>
        <v>9760654.3699999992</v>
      </c>
      <c r="C7" s="215">
        <f t="shared" si="0"/>
        <v>10053474.001100002</v>
      </c>
      <c r="D7" s="215">
        <f t="shared" si="0"/>
        <v>10355078.221133001</v>
      </c>
      <c r="E7" s="215">
        <f t="shared" si="0"/>
        <v>10665730.567766992</v>
      </c>
      <c r="F7" s="215">
        <f t="shared" si="0"/>
        <v>10985702.4848</v>
      </c>
      <c r="G7" s="215">
        <f t="shared" si="0"/>
        <v>11315273.559343999</v>
      </c>
    </row>
    <row r="8" spans="1:7">
      <c r="A8" s="128" t="s">
        <v>678</v>
      </c>
      <c r="B8" s="202">
        <v>7384168.3600000003</v>
      </c>
      <c r="C8" s="202">
        <f t="shared" ref="C8:G11" si="1">B8*0.03+B8</f>
        <v>7605693.4108000007</v>
      </c>
      <c r="D8" s="202">
        <f t="shared" si="1"/>
        <v>7833864.2131240005</v>
      </c>
      <c r="E8" s="202">
        <f t="shared" si="1"/>
        <v>8068880.1395177208</v>
      </c>
      <c r="F8" s="202">
        <f t="shared" si="1"/>
        <v>8310946.5437032524</v>
      </c>
      <c r="G8" s="202">
        <f t="shared" si="1"/>
        <v>8560274.9400143493</v>
      </c>
    </row>
    <row r="9" spans="1:7" ht="15.75" customHeight="1">
      <c r="A9" s="128" t="s">
        <v>679</v>
      </c>
      <c r="B9" s="202">
        <v>857335</v>
      </c>
      <c r="C9" s="202">
        <f t="shared" si="1"/>
        <v>883055.05</v>
      </c>
      <c r="D9" s="202">
        <f t="shared" si="1"/>
        <v>909546.70150000008</v>
      </c>
      <c r="E9" s="202">
        <f t="shared" si="1"/>
        <v>936833.10254500003</v>
      </c>
      <c r="F9" s="202">
        <f t="shared" si="1"/>
        <v>964938.09562134999</v>
      </c>
      <c r="G9" s="202">
        <f t="shared" si="1"/>
        <v>993886.23848999047</v>
      </c>
    </row>
    <row r="10" spans="1:7">
      <c r="A10" s="128" t="s">
        <v>680</v>
      </c>
      <c r="B10" s="202">
        <v>629752.41</v>
      </c>
      <c r="C10" s="202">
        <f t="shared" si="1"/>
        <v>648644.98230000003</v>
      </c>
      <c r="D10" s="202">
        <f t="shared" si="1"/>
        <v>668104.33176900004</v>
      </c>
      <c r="E10" s="202">
        <f t="shared" si="1"/>
        <v>688147.46172207</v>
      </c>
      <c r="F10" s="202">
        <f t="shared" si="1"/>
        <v>708791.88557373208</v>
      </c>
      <c r="G10" s="202">
        <f t="shared" si="1"/>
        <v>730055.64214094402</v>
      </c>
    </row>
    <row r="11" spans="1:7">
      <c r="A11" s="128" t="s">
        <v>681</v>
      </c>
      <c r="B11" s="202">
        <v>530398.6</v>
      </c>
      <c r="C11" s="202">
        <f t="shared" si="1"/>
        <v>546310.55799999996</v>
      </c>
      <c r="D11" s="202">
        <f t="shared" si="1"/>
        <v>562699.87474</v>
      </c>
      <c r="E11" s="202">
        <f t="shared" si="1"/>
        <v>579580.87098220002</v>
      </c>
      <c r="F11" s="202">
        <f t="shared" si="1"/>
        <v>596968.29711166606</v>
      </c>
      <c r="G11" s="202">
        <f t="shared" si="1"/>
        <v>614877.34602501604</v>
      </c>
    </row>
    <row r="12" spans="1:7">
      <c r="A12" s="128" t="s">
        <v>682</v>
      </c>
      <c r="B12" s="202">
        <v>0</v>
      </c>
      <c r="C12" s="202">
        <v>0</v>
      </c>
      <c r="D12" s="202">
        <v>0</v>
      </c>
      <c r="E12" s="202">
        <v>0</v>
      </c>
      <c r="F12" s="202">
        <v>0</v>
      </c>
      <c r="G12" s="202">
        <v>0</v>
      </c>
    </row>
    <row r="13" spans="1:7">
      <c r="A13" s="128" t="s">
        <v>683</v>
      </c>
      <c r="B13" s="202">
        <v>0</v>
      </c>
      <c r="C13" s="202">
        <v>0</v>
      </c>
      <c r="D13" s="202">
        <v>0</v>
      </c>
      <c r="E13" s="202">
        <v>0</v>
      </c>
      <c r="F13" s="202">
        <v>0</v>
      </c>
      <c r="G13" s="202">
        <v>0</v>
      </c>
    </row>
    <row r="14" spans="1:7">
      <c r="A14" s="186" t="s">
        <v>684</v>
      </c>
      <c r="B14" s="202">
        <v>0</v>
      </c>
      <c r="C14" s="202">
        <v>0</v>
      </c>
      <c r="D14" s="202">
        <v>0</v>
      </c>
      <c r="E14" s="202">
        <v>0</v>
      </c>
      <c r="F14" s="202">
        <v>0</v>
      </c>
      <c r="G14" s="202">
        <v>0</v>
      </c>
    </row>
    <row r="15" spans="1:7">
      <c r="A15" s="128" t="s">
        <v>685</v>
      </c>
      <c r="B15" s="202">
        <v>359000</v>
      </c>
      <c r="C15" s="202">
        <f>B15*0.03+B15</f>
        <v>369770</v>
      </c>
      <c r="D15" s="202">
        <f>C15*0.03+C15</f>
        <v>380863.1</v>
      </c>
      <c r="E15" s="202">
        <f>D15*0.03+D15</f>
        <v>392288.99299999996</v>
      </c>
      <c r="F15" s="202">
        <f>E15*0.03+E15</f>
        <v>404057.66278999997</v>
      </c>
      <c r="G15" s="202">
        <f>F15*0.03+F15</f>
        <v>416179.3926737</v>
      </c>
    </row>
    <row r="16" spans="1:7">
      <c r="A16" s="214" t="s">
        <v>686</v>
      </c>
      <c r="B16" s="213">
        <v>0</v>
      </c>
      <c r="C16" s="213">
        <v>0</v>
      </c>
      <c r="D16" s="213">
        <v>0</v>
      </c>
      <c r="E16" s="213">
        <v>0</v>
      </c>
      <c r="F16" s="213">
        <v>0</v>
      </c>
      <c r="G16" s="213">
        <v>0</v>
      </c>
    </row>
    <row r="17" spans="1:7">
      <c r="A17" s="214"/>
      <c r="B17" s="213"/>
      <c r="C17" s="213"/>
      <c r="D17" s="213"/>
      <c r="E17" s="213"/>
      <c r="F17" s="213"/>
      <c r="G17" s="213"/>
    </row>
    <row r="18" spans="1:7">
      <c r="A18" s="11" t="s">
        <v>687</v>
      </c>
      <c r="B18" s="215">
        <f>SUM(B19:B27)</f>
        <v>0</v>
      </c>
      <c r="C18" s="215">
        <f t="shared" ref="C18:G18" si="2">SUM(C19:C27)</f>
        <v>0</v>
      </c>
      <c r="D18" s="215">
        <f t="shared" si="2"/>
        <v>0</v>
      </c>
      <c r="E18" s="215">
        <f t="shared" si="2"/>
        <v>0</v>
      </c>
      <c r="F18" s="215">
        <f t="shared" si="2"/>
        <v>0</v>
      </c>
      <c r="G18" s="215">
        <f t="shared" si="2"/>
        <v>0</v>
      </c>
    </row>
    <row r="19" spans="1:7">
      <c r="A19" s="214" t="s">
        <v>678</v>
      </c>
      <c r="B19" s="216">
        <v>0</v>
      </c>
      <c r="C19" s="216">
        <v>0</v>
      </c>
      <c r="D19" s="216">
        <v>0</v>
      </c>
      <c r="E19" s="216">
        <v>0</v>
      </c>
      <c r="F19" s="216">
        <v>0</v>
      </c>
      <c r="G19" s="216">
        <v>0</v>
      </c>
    </row>
    <row r="20" spans="1:7">
      <c r="A20" s="214" t="s">
        <v>679</v>
      </c>
      <c r="B20" s="216">
        <v>0</v>
      </c>
      <c r="C20" s="216">
        <v>0</v>
      </c>
      <c r="D20" s="216">
        <v>0</v>
      </c>
      <c r="E20" s="216">
        <v>0</v>
      </c>
      <c r="F20" s="216">
        <v>0</v>
      </c>
      <c r="G20" s="216">
        <v>0</v>
      </c>
    </row>
    <row r="21" spans="1:7">
      <c r="A21" s="214" t="s">
        <v>680</v>
      </c>
      <c r="B21" s="216">
        <v>0</v>
      </c>
      <c r="C21" s="216">
        <v>0</v>
      </c>
      <c r="D21" s="216">
        <v>0</v>
      </c>
      <c r="E21" s="216">
        <v>0</v>
      </c>
      <c r="F21" s="216">
        <v>0</v>
      </c>
      <c r="G21" s="216">
        <v>0</v>
      </c>
    </row>
    <row r="22" spans="1:7">
      <c r="A22" s="214" t="s">
        <v>681</v>
      </c>
      <c r="B22" s="216">
        <v>0</v>
      </c>
      <c r="C22" s="216">
        <v>0</v>
      </c>
      <c r="D22" s="216">
        <v>0</v>
      </c>
      <c r="E22" s="216">
        <v>0</v>
      </c>
      <c r="F22" s="216">
        <v>0</v>
      </c>
      <c r="G22" s="216">
        <v>0</v>
      </c>
    </row>
    <row r="23" spans="1:7">
      <c r="A23" s="217" t="s">
        <v>682</v>
      </c>
      <c r="B23" s="216">
        <v>0</v>
      </c>
      <c r="C23" s="216">
        <v>0</v>
      </c>
      <c r="D23" s="216">
        <v>0</v>
      </c>
      <c r="E23" s="216">
        <v>0</v>
      </c>
      <c r="F23" s="216">
        <v>0</v>
      </c>
      <c r="G23" s="216">
        <v>0</v>
      </c>
    </row>
    <row r="24" spans="1:7">
      <c r="A24" s="217" t="s">
        <v>683</v>
      </c>
      <c r="B24" s="216">
        <v>0</v>
      </c>
      <c r="C24" s="216">
        <v>0</v>
      </c>
      <c r="D24" s="216">
        <v>0</v>
      </c>
      <c r="E24" s="216">
        <v>0</v>
      </c>
      <c r="F24" s="216">
        <v>0</v>
      </c>
      <c r="G24" s="216">
        <v>0</v>
      </c>
    </row>
    <row r="25" spans="1:7">
      <c r="A25" s="217" t="s">
        <v>684</v>
      </c>
      <c r="B25" s="216">
        <v>0</v>
      </c>
      <c r="C25" s="216">
        <v>0</v>
      </c>
      <c r="D25" s="216">
        <v>0</v>
      </c>
      <c r="E25" s="216">
        <v>0</v>
      </c>
      <c r="F25" s="216">
        <v>0</v>
      </c>
      <c r="G25" s="216">
        <v>0</v>
      </c>
    </row>
    <row r="26" spans="1:7">
      <c r="A26" s="217" t="s">
        <v>688</v>
      </c>
      <c r="B26" s="216">
        <v>0</v>
      </c>
      <c r="C26" s="216">
        <v>0</v>
      </c>
      <c r="D26" s="216">
        <v>0</v>
      </c>
      <c r="E26" s="216">
        <v>0</v>
      </c>
      <c r="F26" s="216">
        <v>0</v>
      </c>
      <c r="G26" s="216">
        <v>0</v>
      </c>
    </row>
    <row r="27" spans="1:7">
      <c r="A27" s="217" t="s">
        <v>686</v>
      </c>
      <c r="B27" s="216">
        <v>0</v>
      </c>
      <c r="C27" s="216">
        <v>0</v>
      </c>
      <c r="D27" s="216">
        <v>0</v>
      </c>
      <c r="E27" s="216">
        <v>0</v>
      </c>
      <c r="F27" s="216">
        <v>0</v>
      </c>
      <c r="G27" s="216">
        <v>0</v>
      </c>
    </row>
    <row r="28" spans="1:7">
      <c r="A28" s="42" t="s">
        <v>661</v>
      </c>
      <c r="B28" s="219"/>
      <c r="C28" s="219"/>
      <c r="D28" s="219"/>
      <c r="E28" s="219"/>
      <c r="F28" s="219"/>
      <c r="G28" s="219"/>
    </row>
    <row r="29" spans="1:7" ht="14.45" customHeight="1">
      <c r="A29" s="11" t="s">
        <v>689</v>
      </c>
      <c r="B29" s="215">
        <f>B18+B7</f>
        <v>9760654.3699999992</v>
      </c>
      <c r="C29" s="215">
        <f t="shared" ref="C29:G29" si="3">C18+C7</f>
        <v>10053474.001100002</v>
      </c>
      <c r="D29" s="215">
        <f t="shared" si="3"/>
        <v>10355078.221133001</v>
      </c>
      <c r="E29" s="215">
        <f t="shared" si="3"/>
        <v>10665730.567766992</v>
      </c>
      <c r="F29" s="215">
        <f t="shared" si="3"/>
        <v>10985702.4848</v>
      </c>
      <c r="G29" s="215">
        <f t="shared" si="3"/>
        <v>11315273.559343999</v>
      </c>
    </row>
    <row r="30" spans="1:7">
      <c r="A30" s="33"/>
      <c r="B30" s="33"/>
      <c r="C30" s="33"/>
      <c r="D30" s="33"/>
      <c r="E30" s="33"/>
      <c r="F30" s="33"/>
      <c r="G30" s="33"/>
    </row>
    <row r="35" spans="2:7">
      <c r="B35" s="226"/>
      <c r="C35" s="226"/>
      <c r="D35" s="228"/>
      <c r="E35" s="228"/>
      <c r="F35" s="228"/>
      <c r="G35" s="22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12" sqref="C12"/>
    </sheetView>
  </sheetViews>
  <sheetFormatPr baseColWidth="10" defaultRowHeight="15"/>
  <cols>
    <col min="1" max="1" width="66.5703125" customWidth="1"/>
    <col min="2" max="2" width="21.140625" style="59" customWidth="1"/>
    <col min="3" max="3" width="17.42578125" style="59" customWidth="1"/>
    <col min="4" max="4" width="17" style="59" customWidth="1"/>
    <col min="5" max="5" width="16.28515625" style="59" customWidth="1"/>
    <col min="6" max="6" width="20.140625" style="59" customWidth="1"/>
    <col min="7" max="7" width="18.7109375" style="59" customWidth="1"/>
  </cols>
  <sheetData>
    <row r="1" spans="1:7">
      <c r="A1" s="284" t="s">
        <v>690</v>
      </c>
      <c r="B1" s="285"/>
      <c r="C1" s="285"/>
      <c r="D1" s="285"/>
      <c r="E1" s="285"/>
      <c r="F1" s="285"/>
      <c r="G1" s="286"/>
    </row>
    <row r="2" spans="1:7">
      <c r="A2" s="287" t="s">
        <v>691</v>
      </c>
      <c r="B2" s="288"/>
      <c r="C2" s="288"/>
      <c r="D2" s="288"/>
      <c r="E2" s="288"/>
      <c r="F2" s="288"/>
      <c r="G2" s="289"/>
    </row>
    <row r="3" spans="1:7">
      <c r="A3" s="290" t="s">
        <v>2</v>
      </c>
      <c r="B3" s="291"/>
      <c r="C3" s="291"/>
      <c r="D3" s="291"/>
      <c r="E3" s="291"/>
      <c r="F3" s="291"/>
      <c r="G3" s="292"/>
    </row>
    <row r="4" spans="1:7">
      <c r="A4" s="323" t="s">
        <v>692</v>
      </c>
      <c r="B4" s="237">
        <v>2020</v>
      </c>
      <c r="C4" s="237">
        <v>2021</v>
      </c>
      <c r="D4" s="237">
        <v>2022</v>
      </c>
      <c r="E4" s="237">
        <v>2023</v>
      </c>
      <c r="F4" s="237">
        <v>2024</v>
      </c>
      <c r="G4" s="237">
        <v>2025</v>
      </c>
    </row>
    <row r="5" spans="1:7" ht="32.25">
      <c r="A5" s="307"/>
      <c r="B5" s="238" t="s">
        <v>693</v>
      </c>
      <c r="C5" s="238" t="s">
        <v>694</v>
      </c>
      <c r="D5" s="238" t="s">
        <v>695</v>
      </c>
      <c r="E5" s="238" t="s">
        <v>696</v>
      </c>
      <c r="F5" s="238" t="s">
        <v>697</v>
      </c>
      <c r="G5" s="229" t="s">
        <v>698</v>
      </c>
    </row>
    <row r="6" spans="1:7">
      <c r="A6" s="230" t="s">
        <v>699</v>
      </c>
      <c r="B6" s="239">
        <v>0</v>
      </c>
      <c r="C6" s="239">
        <v>0</v>
      </c>
      <c r="D6" s="239">
        <v>0</v>
      </c>
      <c r="E6" s="239">
        <v>9447941.4700000007</v>
      </c>
      <c r="F6" s="239">
        <v>10540924.199999999</v>
      </c>
      <c r="G6" s="239">
        <v>10220633.470000001</v>
      </c>
    </row>
    <row r="7" spans="1:7">
      <c r="A7" s="231" t="s">
        <v>700</v>
      </c>
      <c r="B7" s="240"/>
      <c r="C7" s="240"/>
      <c r="D7" s="240"/>
      <c r="E7" s="240"/>
      <c r="F7" s="240"/>
      <c r="G7" s="240"/>
    </row>
    <row r="8" spans="1:7">
      <c r="A8" s="232" t="s">
        <v>701</v>
      </c>
      <c r="B8" s="241">
        <v>0</v>
      </c>
      <c r="C8" s="241">
        <v>0</v>
      </c>
      <c r="D8" s="241">
        <v>0</v>
      </c>
      <c r="E8" s="241">
        <v>0</v>
      </c>
      <c r="F8" s="241">
        <v>0</v>
      </c>
      <c r="G8" s="241">
        <v>0</v>
      </c>
    </row>
    <row r="9" spans="1:7">
      <c r="A9" s="232" t="s">
        <v>702</v>
      </c>
      <c r="B9" s="241">
        <v>0</v>
      </c>
      <c r="C9" s="241">
        <v>0</v>
      </c>
      <c r="D9" s="241">
        <v>0</v>
      </c>
      <c r="E9" s="241">
        <v>0</v>
      </c>
      <c r="F9" s="241">
        <v>0</v>
      </c>
      <c r="G9" s="241">
        <v>0</v>
      </c>
    </row>
    <row r="10" spans="1:7">
      <c r="A10" s="232" t="s">
        <v>651</v>
      </c>
      <c r="B10" s="241">
        <v>0</v>
      </c>
      <c r="C10" s="241">
        <v>0</v>
      </c>
      <c r="D10" s="241">
        <v>0</v>
      </c>
      <c r="E10" s="241">
        <v>0</v>
      </c>
      <c r="F10" s="241">
        <v>0</v>
      </c>
      <c r="G10" s="241">
        <v>0</v>
      </c>
    </row>
    <row r="11" spans="1:7">
      <c r="A11" s="232" t="s">
        <v>652</v>
      </c>
      <c r="B11" s="241">
        <v>0</v>
      </c>
      <c r="C11" s="241">
        <v>0</v>
      </c>
      <c r="D11" s="241">
        <v>0</v>
      </c>
      <c r="E11" s="241">
        <v>0</v>
      </c>
      <c r="F11" s="241">
        <v>0</v>
      </c>
      <c r="G11" s="241">
        <v>0</v>
      </c>
    </row>
    <row r="12" spans="1:7">
      <c r="A12" s="232" t="s">
        <v>703</v>
      </c>
      <c r="B12" s="241">
        <v>0</v>
      </c>
      <c r="C12" s="241">
        <v>0</v>
      </c>
      <c r="D12" s="241">
        <v>0</v>
      </c>
      <c r="E12" s="241">
        <v>79.84</v>
      </c>
      <c r="F12" s="241">
        <v>1985.94</v>
      </c>
      <c r="G12" s="241">
        <v>0</v>
      </c>
    </row>
    <row r="13" spans="1:7">
      <c r="A13" s="232" t="s">
        <v>704</v>
      </c>
      <c r="B13" s="241">
        <v>0</v>
      </c>
      <c r="C13" s="241">
        <v>0</v>
      </c>
      <c r="D13" s="241">
        <v>0</v>
      </c>
      <c r="E13" s="241">
        <v>0</v>
      </c>
      <c r="F13" s="241">
        <v>0</v>
      </c>
      <c r="G13" s="241">
        <v>0</v>
      </c>
    </row>
    <row r="14" spans="1:7">
      <c r="A14" s="232" t="s">
        <v>705</v>
      </c>
      <c r="B14" s="241">
        <v>0</v>
      </c>
      <c r="C14" s="241">
        <v>0</v>
      </c>
      <c r="D14" s="241">
        <v>0</v>
      </c>
      <c r="E14" s="241">
        <v>757730.05</v>
      </c>
      <c r="F14" s="241">
        <v>790289.72</v>
      </c>
      <c r="G14" s="241">
        <v>895210.5</v>
      </c>
    </row>
    <row r="15" spans="1:7">
      <c r="A15" s="232" t="s">
        <v>656</v>
      </c>
      <c r="B15" s="241">
        <v>0</v>
      </c>
      <c r="C15" s="241">
        <v>0</v>
      </c>
      <c r="D15" s="241">
        <v>0</v>
      </c>
      <c r="E15" s="241">
        <v>0</v>
      </c>
      <c r="F15" s="241">
        <v>0</v>
      </c>
      <c r="G15" s="241">
        <v>0</v>
      </c>
    </row>
    <row r="16" spans="1:7">
      <c r="A16" s="232" t="s">
        <v>706</v>
      </c>
      <c r="B16" s="241">
        <v>0</v>
      </c>
      <c r="C16" s="241">
        <v>0</v>
      </c>
      <c r="D16" s="241">
        <v>0</v>
      </c>
      <c r="E16" s="241">
        <v>0</v>
      </c>
      <c r="F16" s="241">
        <v>0</v>
      </c>
      <c r="G16" s="241">
        <v>0</v>
      </c>
    </row>
    <row r="17" spans="1:7">
      <c r="A17" s="232" t="s">
        <v>707</v>
      </c>
      <c r="B17" s="241">
        <v>0</v>
      </c>
      <c r="C17" s="241">
        <v>0</v>
      </c>
      <c r="D17" s="241">
        <v>0</v>
      </c>
      <c r="E17" s="241">
        <v>8690131.5800000001</v>
      </c>
      <c r="F17" s="241">
        <v>9748648.5399999991</v>
      </c>
      <c r="G17" s="241">
        <v>9325422.9700000007</v>
      </c>
    </row>
    <row r="18" spans="1:7">
      <c r="A18" s="232" t="s">
        <v>708</v>
      </c>
      <c r="B18" s="241">
        <v>0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</row>
    <row r="19" spans="1:7">
      <c r="A19" s="232" t="s">
        <v>660</v>
      </c>
      <c r="B19" s="242">
        <v>0</v>
      </c>
      <c r="C19" s="242">
        <v>0</v>
      </c>
      <c r="D19" s="242">
        <v>0</v>
      </c>
      <c r="E19" s="242">
        <v>0</v>
      </c>
      <c r="F19" s="242">
        <v>0</v>
      </c>
      <c r="G19" s="242">
        <v>0</v>
      </c>
    </row>
    <row r="20" spans="1:7">
      <c r="A20" s="233"/>
      <c r="B20" s="243"/>
      <c r="C20" s="243"/>
      <c r="D20" s="243"/>
      <c r="E20" s="243"/>
      <c r="F20" s="243"/>
      <c r="G20" s="243"/>
    </row>
    <row r="21" spans="1:7">
      <c r="A21" s="231" t="s">
        <v>709</v>
      </c>
      <c r="B21" s="244">
        <v>0</v>
      </c>
      <c r="C21" s="244">
        <v>0</v>
      </c>
      <c r="D21" s="244">
        <v>0</v>
      </c>
      <c r="E21" s="244">
        <v>0</v>
      </c>
      <c r="F21" s="244">
        <v>0</v>
      </c>
      <c r="G21" s="244">
        <v>0</v>
      </c>
    </row>
    <row r="22" spans="1:7">
      <c r="A22" s="232" t="s">
        <v>710</v>
      </c>
      <c r="B22" s="242">
        <v>0</v>
      </c>
      <c r="C22" s="242">
        <v>0</v>
      </c>
      <c r="D22" s="242">
        <v>0</v>
      </c>
      <c r="E22" s="242">
        <v>0</v>
      </c>
      <c r="F22" s="242">
        <v>0</v>
      </c>
      <c r="G22" s="242">
        <v>0</v>
      </c>
    </row>
    <row r="23" spans="1:7">
      <c r="A23" s="232" t="s">
        <v>711</v>
      </c>
      <c r="B23" s="242">
        <v>0</v>
      </c>
      <c r="C23" s="242">
        <v>0</v>
      </c>
      <c r="D23" s="242">
        <v>0</v>
      </c>
      <c r="E23" s="242">
        <v>0</v>
      </c>
      <c r="F23" s="242">
        <v>0</v>
      </c>
      <c r="G23" s="242">
        <v>0</v>
      </c>
    </row>
    <row r="24" spans="1:7">
      <c r="A24" s="232" t="s">
        <v>665</v>
      </c>
      <c r="B24" s="242">
        <v>0</v>
      </c>
      <c r="C24" s="242">
        <v>0</v>
      </c>
      <c r="D24" s="242">
        <v>0</v>
      </c>
      <c r="E24" s="242">
        <v>0</v>
      </c>
      <c r="F24" s="242">
        <v>0</v>
      </c>
      <c r="G24" s="242">
        <v>0</v>
      </c>
    </row>
    <row r="25" spans="1:7">
      <c r="A25" s="232" t="s">
        <v>666</v>
      </c>
      <c r="B25" s="242">
        <v>0</v>
      </c>
      <c r="C25" s="242">
        <v>0</v>
      </c>
      <c r="D25" s="242">
        <v>0</v>
      </c>
      <c r="E25" s="242">
        <v>0</v>
      </c>
      <c r="F25" s="242">
        <v>0</v>
      </c>
      <c r="G25" s="242">
        <v>0</v>
      </c>
    </row>
    <row r="26" spans="1:7">
      <c r="A26" s="232" t="s">
        <v>712</v>
      </c>
      <c r="B26" s="242">
        <v>0</v>
      </c>
      <c r="C26" s="242">
        <v>0</v>
      </c>
      <c r="D26" s="242">
        <v>0</v>
      </c>
      <c r="E26" s="242">
        <v>0</v>
      </c>
      <c r="F26" s="242">
        <v>0</v>
      </c>
      <c r="G26" s="242">
        <v>0</v>
      </c>
    </row>
    <row r="27" spans="1:7">
      <c r="A27" s="233"/>
      <c r="B27" s="243"/>
      <c r="C27" s="243"/>
      <c r="D27" s="243"/>
      <c r="E27" s="243"/>
      <c r="F27" s="243"/>
      <c r="G27" s="243"/>
    </row>
    <row r="28" spans="1:7">
      <c r="A28" s="231" t="s">
        <v>713</v>
      </c>
      <c r="B28" s="244">
        <v>0</v>
      </c>
      <c r="C28" s="244">
        <v>0</v>
      </c>
      <c r="D28" s="244">
        <v>0</v>
      </c>
      <c r="E28" s="244">
        <v>0</v>
      </c>
      <c r="F28" s="244">
        <v>0</v>
      </c>
      <c r="G28" s="244">
        <v>0</v>
      </c>
    </row>
    <row r="29" spans="1:7">
      <c r="A29" s="232" t="s">
        <v>298</v>
      </c>
      <c r="B29" s="242">
        <v>0</v>
      </c>
      <c r="C29" s="242">
        <v>0</v>
      </c>
      <c r="D29" s="242">
        <v>0</v>
      </c>
      <c r="E29" s="242">
        <v>0</v>
      </c>
      <c r="F29" s="242">
        <v>0</v>
      </c>
      <c r="G29" s="242">
        <v>0</v>
      </c>
    </row>
    <row r="30" spans="1:7">
      <c r="A30" s="233"/>
      <c r="B30" s="243"/>
      <c r="C30" s="243"/>
      <c r="D30" s="243"/>
      <c r="E30" s="243"/>
      <c r="F30" s="243"/>
      <c r="G30" s="243"/>
    </row>
    <row r="31" spans="1:7">
      <c r="A31" s="231" t="s">
        <v>714</v>
      </c>
      <c r="B31" s="244">
        <v>0</v>
      </c>
      <c r="C31" s="244">
        <v>0</v>
      </c>
      <c r="D31" s="244">
        <v>0</v>
      </c>
      <c r="E31" s="244">
        <v>9447941.4700000007</v>
      </c>
      <c r="F31" s="244">
        <v>10540924.199999999</v>
      </c>
      <c r="G31" s="244">
        <v>10220633.470000001</v>
      </c>
    </row>
    <row r="32" spans="1:7">
      <c r="A32" s="233"/>
      <c r="B32" s="243"/>
      <c r="C32" s="243"/>
      <c r="D32" s="243"/>
      <c r="E32" s="243"/>
      <c r="F32" s="243"/>
      <c r="G32" s="243"/>
    </row>
    <row r="33" spans="1:7">
      <c r="A33" s="231" t="s">
        <v>300</v>
      </c>
      <c r="B33" s="243"/>
      <c r="C33" s="243"/>
      <c r="D33" s="243"/>
      <c r="E33" s="243"/>
      <c r="F33" s="243"/>
      <c r="G33" s="243"/>
    </row>
    <row r="34" spans="1:7" ht="30">
      <c r="A34" s="234" t="s">
        <v>671</v>
      </c>
      <c r="B34" s="242">
        <v>0</v>
      </c>
      <c r="C34" s="242">
        <v>0</v>
      </c>
      <c r="D34" s="242">
        <v>0</v>
      </c>
      <c r="E34" s="242">
        <v>0</v>
      </c>
      <c r="F34" s="242">
        <v>0</v>
      </c>
      <c r="G34" s="242">
        <v>0</v>
      </c>
    </row>
    <row r="35" spans="1:7" ht="30">
      <c r="A35" s="234" t="s">
        <v>715</v>
      </c>
      <c r="B35" s="242">
        <v>0</v>
      </c>
      <c r="C35" s="242">
        <v>0</v>
      </c>
      <c r="D35" s="242">
        <v>0</v>
      </c>
      <c r="E35" s="242">
        <v>0</v>
      </c>
      <c r="F35" s="242">
        <v>0</v>
      </c>
      <c r="G35" s="242">
        <v>0</v>
      </c>
    </row>
    <row r="36" spans="1:7">
      <c r="A36" s="231" t="s">
        <v>672</v>
      </c>
      <c r="B36" s="244">
        <v>0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</row>
    <row r="37" spans="1:7">
      <c r="A37" s="235"/>
      <c r="B37" s="245"/>
      <c r="C37" s="245"/>
      <c r="D37" s="245"/>
      <c r="E37" s="245"/>
      <c r="F37" s="245"/>
      <c r="G37" s="245"/>
    </row>
    <row r="38" spans="1:7">
      <c r="A38" s="236"/>
    </row>
    <row r="39" spans="1:7">
      <c r="A39" s="322" t="s">
        <v>673</v>
      </c>
      <c r="B39" s="322"/>
      <c r="C39" s="322"/>
      <c r="D39" s="322"/>
      <c r="E39" s="322"/>
      <c r="F39" s="322"/>
      <c r="G39" s="322"/>
    </row>
    <row r="40" spans="1:7">
      <c r="A40" s="322" t="s">
        <v>674</v>
      </c>
      <c r="B40" s="322"/>
      <c r="C40" s="322"/>
      <c r="D40" s="322"/>
      <c r="E40" s="322"/>
      <c r="F40" s="322"/>
      <c r="G40" s="322"/>
    </row>
  </sheetData>
  <mergeCells count="6">
    <mergeCell ref="A39:G39"/>
    <mergeCell ref="A40:G40"/>
    <mergeCell ref="A1:G1"/>
    <mergeCell ref="A2:G2"/>
    <mergeCell ref="A3:G3"/>
    <mergeCell ref="A4: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E15" sqref="E15"/>
    </sheetView>
  </sheetViews>
  <sheetFormatPr baseColWidth="10" defaultRowHeight="15"/>
  <cols>
    <col min="1" max="1" width="61.85546875" bestFit="1" customWidth="1"/>
    <col min="2" max="2" width="20.5703125" customWidth="1"/>
    <col min="3" max="3" width="16.42578125" customWidth="1"/>
    <col min="4" max="4" width="17" customWidth="1"/>
    <col min="5" max="5" width="18" customWidth="1"/>
    <col min="6" max="6" width="25" customWidth="1"/>
    <col min="7" max="8" width="20.5703125" customWidth="1"/>
  </cols>
  <sheetData>
    <row r="1" spans="1:7">
      <c r="A1" s="325" t="s">
        <v>690</v>
      </c>
      <c r="B1" s="326"/>
      <c r="C1" s="326"/>
      <c r="D1" s="326"/>
      <c r="E1" s="326"/>
      <c r="F1" s="326"/>
      <c r="G1" s="327"/>
    </row>
    <row r="2" spans="1:7">
      <c r="A2" s="328" t="s">
        <v>716</v>
      </c>
      <c r="B2" s="329"/>
      <c r="C2" s="329"/>
      <c r="D2" s="329"/>
      <c r="E2" s="329"/>
      <c r="F2" s="329"/>
      <c r="G2" s="330"/>
    </row>
    <row r="3" spans="1:7">
      <c r="A3" s="331" t="s">
        <v>2</v>
      </c>
      <c r="B3" s="332"/>
      <c r="C3" s="332"/>
      <c r="D3" s="332"/>
      <c r="E3" s="332"/>
      <c r="F3" s="332"/>
      <c r="G3" s="333"/>
    </row>
    <row r="4" spans="1:7">
      <c r="A4" s="334" t="s">
        <v>717</v>
      </c>
      <c r="B4" s="254">
        <v>2020</v>
      </c>
      <c r="C4" s="254">
        <v>2021</v>
      </c>
      <c r="D4" s="254">
        <v>2022</v>
      </c>
      <c r="E4" s="254">
        <v>2023</v>
      </c>
      <c r="F4" s="254">
        <v>2024</v>
      </c>
      <c r="G4" s="256">
        <v>2025</v>
      </c>
    </row>
    <row r="5" spans="1:7" ht="32.25">
      <c r="A5" s="335"/>
      <c r="B5" s="255" t="s">
        <v>693</v>
      </c>
      <c r="C5" s="255" t="s">
        <v>694</v>
      </c>
      <c r="D5" s="255" t="s">
        <v>695</v>
      </c>
      <c r="E5" s="255" t="s">
        <v>696</v>
      </c>
      <c r="F5" s="255" t="s">
        <v>697</v>
      </c>
      <c r="G5" s="257" t="s">
        <v>718</v>
      </c>
    </row>
    <row r="6" spans="1:7">
      <c r="A6" s="247" t="s">
        <v>719</v>
      </c>
      <c r="B6" s="258">
        <v>0</v>
      </c>
      <c r="C6" s="258">
        <v>0</v>
      </c>
      <c r="D6" s="258">
        <v>0</v>
      </c>
      <c r="E6" s="258">
        <v>6193223.3199999994</v>
      </c>
      <c r="F6" s="258">
        <v>10847307.199999999</v>
      </c>
      <c r="G6" s="258">
        <v>10526555.220000001</v>
      </c>
    </row>
    <row r="7" spans="1:7">
      <c r="A7" s="248" t="s">
        <v>678</v>
      </c>
      <c r="B7" s="259">
        <v>0</v>
      </c>
      <c r="C7" s="259">
        <v>0</v>
      </c>
      <c r="D7" s="259">
        <v>0</v>
      </c>
      <c r="E7" s="259">
        <v>4267045.92</v>
      </c>
      <c r="F7" s="259">
        <v>7925656.2400000002</v>
      </c>
      <c r="G7" s="259">
        <v>7992435.9800000004</v>
      </c>
    </row>
    <row r="8" spans="1:7">
      <c r="A8" s="248" t="s">
        <v>679</v>
      </c>
      <c r="B8" s="259">
        <v>0</v>
      </c>
      <c r="C8" s="259">
        <v>0</v>
      </c>
      <c r="D8" s="259">
        <v>0</v>
      </c>
      <c r="E8" s="259">
        <v>678631.51</v>
      </c>
      <c r="F8" s="259">
        <v>982850.69</v>
      </c>
      <c r="G8" s="259">
        <v>992666.09</v>
      </c>
    </row>
    <row r="9" spans="1:7">
      <c r="A9" s="248" t="s">
        <v>720</v>
      </c>
      <c r="B9" s="259">
        <v>0</v>
      </c>
      <c r="C9" s="259">
        <v>0</v>
      </c>
      <c r="D9" s="259">
        <v>0</v>
      </c>
      <c r="E9" s="259">
        <v>446020.25</v>
      </c>
      <c r="F9" s="259">
        <v>1094211.48</v>
      </c>
      <c r="G9" s="259">
        <v>497972.1</v>
      </c>
    </row>
    <row r="10" spans="1:7">
      <c r="A10" s="248" t="s">
        <v>681</v>
      </c>
      <c r="B10" s="259">
        <v>0</v>
      </c>
      <c r="C10" s="259">
        <v>0</v>
      </c>
      <c r="D10" s="259">
        <v>0</v>
      </c>
      <c r="E10" s="259">
        <v>463616.8</v>
      </c>
      <c r="F10" s="259">
        <v>414210.35</v>
      </c>
      <c r="G10" s="259">
        <v>503774.09</v>
      </c>
    </row>
    <row r="11" spans="1:7">
      <c r="A11" s="248" t="s">
        <v>682</v>
      </c>
      <c r="B11" s="259">
        <v>0</v>
      </c>
      <c r="C11" s="259">
        <v>0</v>
      </c>
      <c r="D11" s="259">
        <v>0</v>
      </c>
      <c r="E11" s="259">
        <v>0</v>
      </c>
      <c r="F11" s="259">
        <v>0</v>
      </c>
      <c r="G11" s="259">
        <v>154840</v>
      </c>
    </row>
    <row r="12" spans="1:7">
      <c r="A12" s="248" t="s">
        <v>683</v>
      </c>
      <c r="B12" s="259">
        <v>0</v>
      </c>
      <c r="C12" s="259">
        <v>0</v>
      </c>
      <c r="D12" s="259">
        <v>0</v>
      </c>
      <c r="E12" s="259">
        <v>0</v>
      </c>
      <c r="F12" s="259">
        <v>0</v>
      </c>
      <c r="G12" s="259">
        <v>0</v>
      </c>
    </row>
    <row r="13" spans="1:7">
      <c r="A13" s="248" t="s">
        <v>684</v>
      </c>
      <c r="B13" s="259">
        <v>0</v>
      </c>
      <c r="C13" s="259">
        <v>0</v>
      </c>
      <c r="D13" s="259">
        <v>0</v>
      </c>
      <c r="E13" s="259">
        <v>0</v>
      </c>
      <c r="F13" s="259">
        <v>0</v>
      </c>
      <c r="G13" s="259">
        <v>0</v>
      </c>
    </row>
    <row r="14" spans="1:7">
      <c r="A14" s="248" t="s">
        <v>685</v>
      </c>
      <c r="B14" s="259">
        <v>0</v>
      </c>
      <c r="C14" s="259">
        <v>0</v>
      </c>
      <c r="D14" s="259">
        <v>0</v>
      </c>
      <c r="E14" s="259">
        <v>337908.84</v>
      </c>
      <c r="F14" s="259">
        <v>430378.44</v>
      </c>
      <c r="G14" s="259">
        <v>384866.96</v>
      </c>
    </row>
    <row r="15" spans="1:7">
      <c r="A15" s="248" t="s">
        <v>686</v>
      </c>
      <c r="B15" s="259">
        <v>0</v>
      </c>
      <c r="C15" s="259">
        <v>0</v>
      </c>
      <c r="D15" s="259">
        <v>0</v>
      </c>
      <c r="E15" s="259">
        <v>0</v>
      </c>
      <c r="F15" s="259">
        <v>0</v>
      </c>
      <c r="G15" s="259">
        <v>0</v>
      </c>
    </row>
    <row r="16" spans="1:7">
      <c r="A16" s="249"/>
      <c r="B16" s="260"/>
      <c r="C16" s="260"/>
      <c r="D16" s="260"/>
      <c r="E16" s="260"/>
      <c r="F16" s="260"/>
      <c r="G16" s="260"/>
    </row>
    <row r="17" spans="1:7">
      <c r="A17" s="250" t="s">
        <v>721</v>
      </c>
      <c r="B17" s="258">
        <v>0</v>
      </c>
      <c r="C17" s="258">
        <v>0</v>
      </c>
      <c r="D17" s="258">
        <v>0</v>
      </c>
      <c r="E17" s="258">
        <v>0</v>
      </c>
      <c r="F17" s="258">
        <v>0</v>
      </c>
      <c r="G17" s="258">
        <v>0</v>
      </c>
    </row>
    <row r="18" spans="1:7">
      <c r="A18" s="248" t="s">
        <v>678</v>
      </c>
      <c r="B18" s="259">
        <v>0</v>
      </c>
      <c r="C18" s="259">
        <v>0</v>
      </c>
      <c r="D18" s="259">
        <v>0</v>
      </c>
      <c r="E18" s="259">
        <v>0</v>
      </c>
      <c r="F18" s="259">
        <v>0</v>
      </c>
      <c r="G18" s="259">
        <v>0</v>
      </c>
    </row>
    <row r="19" spans="1:7">
      <c r="A19" s="248" t="s">
        <v>679</v>
      </c>
      <c r="B19" s="259">
        <v>0</v>
      </c>
      <c r="C19" s="259">
        <v>0</v>
      </c>
      <c r="D19" s="259">
        <v>0</v>
      </c>
      <c r="E19" s="259">
        <v>0</v>
      </c>
      <c r="F19" s="259">
        <v>0</v>
      </c>
      <c r="G19" s="259">
        <v>0</v>
      </c>
    </row>
    <row r="20" spans="1:7">
      <c r="A20" s="248" t="s">
        <v>720</v>
      </c>
      <c r="B20" s="259">
        <v>0</v>
      </c>
      <c r="C20" s="259">
        <v>0</v>
      </c>
      <c r="D20" s="259">
        <v>0</v>
      </c>
      <c r="E20" s="259">
        <v>0</v>
      </c>
      <c r="F20" s="259">
        <v>0</v>
      </c>
      <c r="G20" s="259">
        <v>0</v>
      </c>
    </row>
    <row r="21" spans="1:7">
      <c r="A21" s="248" t="s">
        <v>681</v>
      </c>
      <c r="B21" s="259">
        <v>0</v>
      </c>
      <c r="C21" s="259">
        <v>0</v>
      </c>
      <c r="D21" s="259">
        <v>0</v>
      </c>
      <c r="E21" s="259">
        <v>0</v>
      </c>
      <c r="F21" s="259">
        <v>0</v>
      </c>
      <c r="G21" s="259">
        <v>0</v>
      </c>
    </row>
    <row r="22" spans="1:7">
      <c r="A22" s="248" t="s">
        <v>682</v>
      </c>
      <c r="B22" s="259">
        <v>0</v>
      </c>
      <c r="C22" s="259">
        <v>0</v>
      </c>
      <c r="D22" s="259">
        <v>0</v>
      </c>
      <c r="E22" s="259">
        <v>0</v>
      </c>
      <c r="F22" s="259">
        <v>0</v>
      </c>
      <c r="G22" s="259">
        <v>0</v>
      </c>
    </row>
    <row r="23" spans="1:7">
      <c r="A23" s="248" t="s">
        <v>683</v>
      </c>
      <c r="B23" s="259">
        <v>0</v>
      </c>
      <c r="C23" s="259">
        <v>0</v>
      </c>
      <c r="D23" s="259">
        <v>0</v>
      </c>
      <c r="E23" s="259">
        <v>0</v>
      </c>
      <c r="F23" s="259">
        <v>0</v>
      </c>
      <c r="G23" s="259">
        <v>0</v>
      </c>
    </row>
    <row r="24" spans="1:7">
      <c r="A24" s="248" t="s">
        <v>684</v>
      </c>
      <c r="B24" s="259">
        <v>0</v>
      </c>
      <c r="C24" s="259">
        <v>0</v>
      </c>
      <c r="D24" s="259">
        <v>0</v>
      </c>
      <c r="E24" s="259">
        <v>0</v>
      </c>
      <c r="F24" s="259">
        <v>0</v>
      </c>
      <c r="G24" s="259">
        <v>0</v>
      </c>
    </row>
    <row r="25" spans="1:7">
      <c r="A25" s="248" t="s">
        <v>688</v>
      </c>
      <c r="B25" s="259">
        <v>0</v>
      </c>
      <c r="C25" s="259">
        <v>0</v>
      </c>
      <c r="D25" s="259">
        <v>0</v>
      </c>
      <c r="E25" s="259">
        <v>0</v>
      </c>
      <c r="F25" s="259">
        <v>0</v>
      </c>
      <c r="G25" s="259">
        <v>0</v>
      </c>
    </row>
    <row r="26" spans="1:7">
      <c r="A26" s="248" t="s">
        <v>686</v>
      </c>
      <c r="B26" s="259">
        <v>0</v>
      </c>
      <c r="C26" s="259">
        <v>0</v>
      </c>
      <c r="D26" s="259">
        <v>0</v>
      </c>
      <c r="E26" s="259">
        <v>0</v>
      </c>
      <c r="F26" s="259">
        <v>0</v>
      </c>
      <c r="G26" s="259">
        <v>0</v>
      </c>
    </row>
    <row r="27" spans="1:7">
      <c r="A27" s="249"/>
      <c r="B27" s="260"/>
      <c r="C27" s="260"/>
      <c r="D27" s="260"/>
      <c r="E27" s="260"/>
      <c r="F27" s="260"/>
      <c r="G27" s="260"/>
    </row>
    <row r="28" spans="1:7">
      <c r="A28" s="250" t="s">
        <v>722</v>
      </c>
      <c r="B28" s="258">
        <v>0</v>
      </c>
      <c r="C28" s="258">
        <v>0</v>
      </c>
      <c r="D28" s="258">
        <v>0</v>
      </c>
      <c r="E28" s="258">
        <v>6193223.3199999994</v>
      </c>
      <c r="F28" s="258">
        <v>10847307.199999999</v>
      </c>
      <c r="G28" s="258">
        <v>10526555.220000001</v>
      </c>
    </row>
    <row r="29" spans="1:7">
      <c r="A29" s="251"/>
      <c r="B29" s="252"/>
      <c r="C29" s="252"/>
      <c r="D29" s="252"/>
      <c r="E29" s="252"/>
      <c r="F29" s="252"/>
      <c r="G29" s="252"/>
    </row>
    <row r="30" spans="1:7">
      <c r="A30" s="253"/>
      <c r="B30" s="246"/>
      <c r="C30" s="246"/>
      <c r="D30" s="246"/>
      <c r="E30" s="246"/>
      <c r="F30" s="246"/>
      <c r="G30" s="246"/>
    </row>
    <row r="31" spans="1:7">
      <c r="A31" s="324" t="s">
        <v>723</v>
      </c>
      <c r="B31" s="324"/>
      <c r="C31" s="324"/>
      <c r="D31" s="324"/>
      <c r="E31" s="324"/>
      <c r="F31" s="324"/>
      <c r="G31" s="324"/>
    </row>
    <row r="32" spans="1:7">
      <c r="A32" s="324" t="s">
        <v>724</v>
      </c>
      <c r="B32" s="324"/>
      <c r="C32" s="324"/>
      <c r="D32" s="324"/>
      <c r="E32" s="324"/>
      <c r="F32" s="324"/>
      <c r="G32" s="324"/>
    </row>
  </sheetData>
  <mergeCells count="6">
    <mergeCell ref="A31:G31"/>
    <mergeCell ref="A32:G32"/>
    <mergeCell ref="A1:G1"/>
    <mergeCell ref="A2:G2"/>
    <mergeCell ref="A3:G3"/>
    <mergeCell ref="A4:A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B27" sqref="B27"/>
    </sheetView>
  </sheetViews>
  <sheetFormatPr baseColWidth="10" defaultColWidth="11" defaultRowHeight="15"/>
  <cols>
    <col min="1" max="1" width="68.85546875" style="246" bestFit="1" customWidth="1"/>
    <col min="2" max="2" width="21.85546875" style="246" bestFit="1" customWidth="1"/>
    <col min="3" max="3" width="19.85546875" style="246" customWidth="1"/>
    <col min="4" max="4" width="20.85546875" style="246" bestFit="1" customWidth="1"/>
    <col min="5" max="5" width="22.28515625" style="246" bestFit="1" customWidth="1"/>
    <col min="6" max="6" width="22.140625" style="246" customWidth="1"/>
    <col min="7" max="16384" width="11" style="246"/>
  </cols>
  <sheetData>
    <row r="1" spans="1:6" ht="41.1" customHeight="1">
      <c r="A1" s="319" t="s">
        <v>725</v>
      </c>
      <c r="B1" s="320"/>
      <c r="C1" s="320"/>
      <c r="D1" s="320"/>
      <c r="E1" s="320"/>
      <c r="F1" s="320"/>
    </row>
    <row r="2" spans="1:6">
      <c r="A2" s="284" t="str">
        <f>'[3]Formato 1'!A2</f>
        <v xml:space="preserve"> Sistema para el Desarrollo Integral de la Familia del Municipio de Uriangato, Gto.</v>
      </c>
      <c r="B2" s="285"/>
      <c r="C2" s="285"/>
      <c r="D2" s="285"/>
      <c r="E2" s="285"/>
      <c r="F2" s="286"/>
    </row>
    <row r="3" spans="1:6">
      <c r="A3" s="336" t="s">
        <v>726</v>
      </c>
      <c r="B3" s="288"/>
      <c r="C3" s="288"/>
      <c r="D3" s="288"/>
      <c r="E3" s="288"/>
      <c r="F3" s="289"/>
    </row>
    <row r="4" spans="1:6" ht="30">
      <c r="A4" s="120" t="s">
        <v>692</v>
      </c>
      <c r="B4" s="124" t="s">
        <v>727</v>
      </c>
      <c r="C4" s="191" t="s">
        <v>728</v>
      </c>
      <c r="D4" s="191" t="s">
        <v>729</v>
      </c>
      <c r="E4" s="191" t="s">
        <v>730</v>
      </c>
      <c r="F4" s="191" t="s">
        <v>731</v>
      </c>
    </row>
    <row r="5" spans="1:6" ht="15.75" customHeight="1">
      <c r="A5" s="261" t="s">
        <v>732</v>
      </c>
      <c r="B5" s="262"/>
      <c r="C5" s="262"/>
      <c r="D5" s="262"/>
      <c r="E5" s="262"/>
      <c r="F5" s="262"/>
    </row>
    <row r="6" spans="1:6" ht="30">
      <c r="A6" s="263" t="s">
        <v>733</v>
      </c>
      <c r="B6" s="264"/>
      <c r="C6" s="264"/>
      <c r="D6" s="264"/>
      <c r="E6" s="264"/>
      <c r="F6" s="264"/>
    </row>
    <row r="7" spans="1:6" ht="15.75" customHeight="1">
      <c r="A7" s="263" t="s">
        <v>734</v>
      </c>
      <c r="B7" s="264"/>
      <c r="C7" s="264"/>
      <c r="D7" s="264"/>
      <c r="E7" s="264"/>
      <c r="F7" s="264"/>
    </row>
    <row r="8" spans="1:6">
      <c r="A8" s="265"/>
      <c r="B8" s="264"/>
      <c r="C8" s="264"/>
      <c r="D8" s="264"/>
      <c r="E8" s="264"/>
      <c r="F8" s="264"/>
    </row>
    <row r="9" spans="1:6">
      <c r="A9" s="266" t="s">
        <v>735</v>
      </c>
      <c r="B9" s="264"/>
      <c r="C9" s="264"/>
      <c r="D9" s="264"/>
      <c r="E9" s="264"/>
      <c r="F9" s="264"/>
    </row>
    <row r="10" spans="1:6">
      <c r="A10" s="263" t="s">
        <v>736</v>
      </c>
      <c r="B10" s="267"/>
      <c r="C10" s="267"/>
      <c r="D10" s="267"/>
      <c r="E10" s="267"/>
      <c r="F10" s="267"/>
    </row>
    <row r="11" spans="1:6">
      <c r="A11" s="268" t="s">
        <v>737</v>
      </c>
      <c r="B11" s="267"/>
      <c r="C11" s="267"/>
      <c r="D11" s="267"/>
      <c r="E11" s="267"/>
      <c r="F11" s="267"/>
    </row>
    <row r="12" spans="1:6">
      <c r="A12" s="268" t="s">
        <v>738</v>
      </c>
      <c r="B12" s="267"/>
      <c r="C12" s="267"/>
      <c r="D12" s="267"/>
      <c r="E12" s="267"/>
      <c r="F12" s="267"/>
    </row>
    <row r="13" spans="1:6">
      <c r="A13" s="268" t="s">
        <v>739</v>
      </c>
      <c r="B13" s="267"/>
      <c r="C13" s="267"/>
      <c r="D13" s="267"/>
      <c r="E13" s="267"/>
      <c r="F13" s="267"/>
    </row>
    <row r="14" spans="1:6">
      <c r="A14" s="263" t="s">
        <v>740</v>
      </c>
      <c r="B14" s="267"/>
      <c r="C14" s="267"/>
      <c r="D14" s="267"/>
      <c r="E14" s="267"/>
      <c r="F14" s="267"/>
    </row>
    <row r="15" spans="1:6">
      <c r="A15" s="268" t="s">
        <v>737</v>
      </c>
      <c r="B15" s="267"/>
      <c r="C15" s="267"/>
      <c r="D15" s="267"/>
      <c r="E15" s="267"/>
      <c r="F15" s="267"/>
    </row>
    <row r="16" spans="1:6">
      <c r="A16" s="268" t="s">
        <v>738</v>
      </c>
      <c r="B16" s="269"/>
      <c r="C16" s="269"/>
      <c r="D16" s="269"/>
      <c r="E16" s="269"/>
      <c r="F16" s="269"/>
    </row>
    <row r="17" spans="1:6">
      <c r="A17" s="268" t="s">
        <v>739</v>
      </c>
      <c r="B17" s="270"/>
      <c r="C17" s="270"/>
      <c r="D17" s="270"/>
      <c r="E17" s="270"/>
      <c r="F17" s="270"/>
    </row>
    <row r="18" spans="1:6">
      <c r="A18" s="263" t="s">
        <v>741</v>
      </c>
      <c r="B18" s="270"/>
      <c r="C18" s="270"/>
      <c r="D18" s="270"/>
      <c r="E18" s="270"/>
      <c r="F18" s="270"/>
    </row>
    <row r="19" spans="1:6">
      <c r="A19" s="263" t="s">
        <v>742</v>
      </c>
      <c r="B19" s="270"/>
      <c r="C19" s="270"/>
      <c r="D19" s="270"/>
      <c r="E19" s="270"/>
      <c r="F19" s="270"/>
    </row>
    <row r="20" spans="1:6">
      <c r="A20" s="263" t="s">
        <v>743</v>
      </c>
      <c r="B20" s="271"/>
      <c r="C20" s="271"/>
      <c r="D20" s="271"/>
      <c r="E20" s="271"/>
      <c r="F20" s="271"/>
    </row>
    <row r="21" spans="1:6">
      <c r="A21" s="263" t="s">
        <v>744</v>
      </c>
      <c r="B21" s="271"/>
      <c r="C21" s="271"/>
      <c r="D21" s="271"/>
      <c r="E21" s="271"/>
      <c r="F21" s="271"/>
    </row>
    <row r="22" spans="1:6">
      <c r="A22" s="263" t="s">
        <v>745</v>
      </c>
      <c r="B22" s="271"/>
      <c r="C22" s="271"/>
      <c r="D22" s="271"/>
      <c r="E22" s="271"/>
      <c r="F22" s="271"/>
    </row>
    <row r="23" spans="1:6">
      <c r="A23" s="263" t="s">
        <v>746</v>
      </c>
      <c r="B23" s="271"/>
      <c r="C23" s="271"/>
      <c r="D23" s="271"/>
      <c r="E23" s="271"/>
      <c r="F23" s="271"/>
    </row>
    <row r="24" spans="1:6">
      <c r="A24" s="263" t="s">
        <v>747</v>
      </c>
      <c r="B24" s="272"/>
      <c r="C24" s="272"/>
      <c r="D24" s="272"/>
      <c r="E24" s="272"/>
      <c r="F24" s="272"/>
    </row>
    <row r="25" spans="1:6">
      <c r="A25" s="263" t="s">
        <v>748</v>
      </c>
      <c r="B25" s="272"/>
      <c r="C25" s="272"/>
      <c r="D25" s="272"/>
      <c r="E25" s="272"/>
      <c r="F25" s="272"/>
    </row>
    <row r="26" spans="1:6">
      <c r="A26" s="265"/>
      <c r="B26" s="273"/>
      <c r="C26" s="273"/>
      <c r="D26" s="273"/>
      <c r="E26" s="273"/>
      <c r="F26" s="273"/>
    </row>
    <row r="27" spans="1:6" ht="14.45" customHeight="1">
      <c r="A27" s="266" t="s">
        <v>749</v>
      </c>
      <c r="B27" s="274"/>
      <c r="C27" s="274"/>
      <c r="D27" s="274"/>
      <c r="E27" s="274"/>
      <c r="F27" s="274"/>
    </row>
    <row r="28" spans="1:6">
      <c r="A28" s="263" t="s">
        <v>750</v>
      </c>
      <c r="B28" s="275"/>
      <c r="C28" s="275"/>
      <c r="D28" s="275"/>
      <c r="E28" s="275"/>
      <c r="F28" s="275"/>
    </row>
    <row r="29" spans="1:6">
      <c r="A29" s="276"/>
      <c r="B29" s="277"/>
      <c r="C29" s="277"/>
      <c r="D29" s="277"/>
      <c r="E29" s="277"/>
      <c r="F29" s="277"/>
    </row>
    <row r="30" spans="1:6">
      <c r="A30" s="278" t="s">
        <v>751</v>
      </c>
      <c r="B30" s="277"/>
      <c r="C30" s="277"/>
      <c r="D30" s="277"/>
      <c r="E30" s="277"/>
      <c r="F30" s="277"/>
    </row>
    <row r="31" spans="1:6">
      <c r="A31" s="279" t="s">
        <v>736</v>
      </c>
      <c r="B31" s="275"/>
      <c r="C31" s="275"/>
      <c r="D31" s="275"/>
      <c r="E31" s="275"/>
      <c r="F31" s="275"/>
    </row>
    <row r="32" spans="1:6">
      <c r="A32" s="279" t="s">
        <v>740</v>
      </c>
      <c r="B32" s="275"/>
      <c r="C32" s="275"/>
      <c r="D32" s="275"/>
      <c r="E32" s="275"/>
      <c r="F32" s="275"/>
    </row>
    <row r="33" spans="1:6">
      <c r="A33" s="279" t="s">
        <v>752</v>
      </c>
      <c r="B33" s="275"/>
      <c r="C33" s="275"/>
      <c r="D33" s="275"/>
      <c r="E33" s="275"/>
      <c r="F33" s="275"/>
    </row>
    <row r="34" spans="1:6">
      <c r="A34" s="276"/>
      <c r="B34" s="277"/>
      <c r="C34" s="277"/>
      <c r="D34" s="277"/>
      <c r="E34" s="277"/>
      <c r="F34" s="277"/>
    </row>
    <row r="35" spans="1:6">
      <c r="A35" s="278" t="s">
        <v>753</v>
      </c>
      <c r="B35" s="277"/>
      <c r="C35" s="277"/>
      <c r="D35" s="277"/>
      <c r="E35" s="277"/>
      <c r="F35" s="277"/>
    </row>
    <row r="36" spans="1:6">
      <c r="A36" s="279" t="s">
        <v>754</v>
      </c>
      <c r="B36" s="277"/>
      <c r="C36" s="277"/>
      <c r="D36" s="277"/>
      <c r="E36" s="277"/>
      <c r="F36" s="277"/>
    </row>
    <row r="37" spans="1:6">
      <c r="A37" s="279" t="s">
        <v>755</v>
      </c>
      <c r="B37" s="277"/>
      <c r="C37" s="277"/>
      <c r="D37" s="277"/>
      <c r="E37" s="277"/>
      <c r="F37" s="277"/>
    </row>
    <row r="38" spans="1:6">
      <c r="A38" s="279" t="s">
        <v>756</v>
      </c>
      <c r="B38" s="277"/>
      <c r="C38" s="277"/>
      <c r="D38" s="277"/>
      <c r="E38" s="277"/>
      <c r="F38" s="277"/>
    </row>
    <row r="39" spans="1:6">
      <c r="A39" s="276"/>
      <c r="B39" s="277"/>
      <c r="C39" s="277"/>
      <c r="D39" s="277"/>
      <c r="E39" s="277"/>
      <c r="F39" s="277"/>
    </row>
    <row r="40" spans="1:6">
      <c r="A40" s="278" t="s">
        <v>757</v>
      </c>
      <c r="B40" s="277"/>
      <c r="C40" s="277"/>
      <c r="D40" s="277"/>
      <c r="E40" s="277"/>
      <c r="F40" s="277"/>
    </row>
    <row r="41" spans="1:6">
      <c r="A41" s="276"/>
      <c r="B41" s="277"/>
      <c r="C41" s="277"/>
      <c r="D41" s="277"/>
      <c r="E41" s="277"/>
      <c r="F41" s="277"/>
    </row>
    <row r="42" spans="1:6">
      <c r="A42" s="278" t="s">
        <v>758</v>
      </c>
      <c r="B42" s="277"/>
      <c r="C42" s="277"/>
      <c r="D42" s="277"/>
      <c r="E42" s="277"/>
      <c r="F42" s="277"/>
    </row>
    <row r="43" spans="1:6">
      <c r="A43" s="279" t="s">
        <v>759</v>
      </c>
      <c r="B43" s="275"/>
      <c r="C43" s="275"/>
      <c r="D43" s="275"/>
      <c r="E43" s="275"/>
      <c r="F43" s="275"/>
    </row>
    <row r="44" spans="1:6">
      <c r="A44" s="279" t="s">
        <v>760</v>
      </c>
      <c r="B44" s="275"/>
      <c r="C44" s="275"/>
      <c r="D44" s="275"/>
      <c r="E44" s="275"/>
      <c r="F44" s="275"/>
    </row>
    <row r="45" spans="1:6">
      <c r="A45" s="279" t="s">
        <v>761</v>
      </c>
      <c r="B45" s="275"/>
      <c r="C45" s="275"/>
      <c r="D45" s="275"/>
      <c r="E45" s="275"/>
      <c r="F45" s="275"/>
    </row>
    <row r="46" spans="1:6">
      <c r="A46" s="276"/>
      <c r="B46" s="277"/>
      <c r="C46" s="277"/>
      <c r="D46" s="277"/>
      <c r="E46" s="277"/>
      <c r="F46" s="277"/>
    </row>
    <row r="47" spans="1:6" ht="30">
      <c r="A47" s="278" t="s">
        <v>762</v>
      </c>
      <c r="B47" s="277"/>
      <c r="C47" s="277"/>
      <c r="D47" s="277"/>
      <c r="E47" s="277"/>
      <c r="F47" s="277"/>
    </row>
    <row r="48" spans="1:6">
      <c r="A48" s="279" t="s">
        <v>760</v>
      </c>
      <c r="B48" s="275"/>
      <c r="C48" s="275"/>
      <c r="D48" s="275"/>
      <c r="E48" s="275"/>
      <c r="F48" s="275"/>
    </row>
    <row r="49" spans="1:6">
      <c r="A49" s="279" t="s">
        <v>761</v>
      </c>
      <c r="B49" s="275"/>
      <c r="C49" s="275"/>
      <c r="D49" s="275"/>
      <c r="E49" s="275"/>
      <c r="F49" s="275"/>
    </row>
    <row r="50" spans="1:6">
      <c r="A50" s="276"/>
      <c r="B50" s="277"/>
      <c r="C50" s="277"/>
      <c r="D50" s="277"/>
      <c r="E50" s="277"/>
      <c r="F50" s="277"/>
    </row>
    <row r="51" spans="1:6">
      <c r="A51" s="278" t="s">
        <v>763</v>
      </c>
      <c r="B51" s="277"/>
      <c r="C51" s="277"/>
      <c r="D51" s="277"/>
      <c r="E51" s="277"/>
      <c r="F51" s="277"/>
    </row>
    <row r="52" spans="1:6">
      <c r="A52" s="279" t="s">
        <v>760</v>
      </c>
      <c r="B52" s="275"/>
      <c r="C52" s="275"/>
      <c r="D52" s="275"/>
      <c r="E52" s="275"/>
      <c r="F52" s="275"/>
    </row>
    <row r="53" spans="1:6">
      <c r="A53" s="279" t="s">
        <v>761</v>
      </c>
      <c r="B53" s="275"/>
      <c r="C53" s="275"/>
      <c r="D53" s="275"/>
      <c r="E53" s="275"/>
      <c r="F53" s="275"/>
    </row>
    <row r="54" spans="1:6">
      <c r="A54" s="279" t="s">
        <v>764</v>
      </c>
      <c r="B54" s="275"/>
      <c r="C54" s="275"/>
      <c r="D54" s="275"/>
      <c r="E54" s="275"/>
      <c r="F54" s="275"/>
    </row>
    <row r="55" spans="1:6">
      <c r="A55" s="276"/>
      <c r="B55" s="277"/>
      <c r="C55" s="277"/>
      <c r="D55" s="277"/>
      <c r="E55" s="277"/>
      <c r="F55" s="277"/>
    </row>
    <row r="56" spans="1:6">
      <c r="A56" s="278" t="s">
        <v>765</v>
      </c>
      <c r="B56" s="277"/>
      <c r="C56" s="277"/>
      <c r="D56" s="277"/>
      <c r="E56" s="277"/>
      <c r="F56" s="277"/>
    </row>
    <row r="57" spans="1:6">
      <c r="A57" s="279" t="s">
        <v>760</v>
      </c>
      <c r="B57" s="275"/>
      <c r="C57" s="275"/>
      <c r="D57" s="275"/>
      <c r="E57" s="275"/>
      <c r="F57" s="275"/>
    </row>
    <row r="58" spans="1:6">
      <c r="A58" s="279" t="s">
        <v>761</v>
      </c>
      <c r="B58" s="275"/>
      <c r="C58" s="275"/>
      <c r="D58" s="275"/>
      <c r="E58" s="275"/>
      <c r="F58" s="275"/>
    </row>
    <row r="59" spans="1:6">
      <c r="A59" s="276"/>
      <c r="B59" s="277"/>
      <c r="C59" s="277"/>
      <c r="D59" s="277"/>
      <c r="E59" s="277"/>
      <c r="F59" s="277"/>
    </row>
    <row r="60" spans="1:6">
      <c r="A60" s="278" t="s">
        <v>766</v>
      </c>
      <c r="B60" s="277"/>
      <c r="C60" s="277"/>
      <c r="D60" s="277"/>
      <c r="E60" s="277"/>
      <c r="F60" s="277"/>
    </row>
    <row r="61" spans="1:6">
      <c r="A61" s="279" t="s">
        <v>767</v>
      </c>
      <c r="B61" s="280"/>
      <c r="C61" s="280"/>
      <c r="D61" s="280"/>
      <c r="E61" s="280"/>
      <c r="F61" s="280"/>
    </row>
    <row r="62" spans="1:6">
      <c r="A62" s="279" t="s">
        <v>768</v>
      </c>
      <c r="B62" s="281"/>
      <c r="C62" s="281"/>
      <c r="D62" s="281"/>
      <c r="E62" s="281"/>
      <c r="F62" s="281"/>
    </row>
    <row r="63" spans="1:6">
      <c r="A63" s="276"/>
      <c r="B63" s="280"/>
      <c r="C63" s="280"/>
      <c r="D63" s="280"/>
      <c r="E63" s="280"/>
      <c r="F63" s="280"/>
    </row>
    <row r="64" spans="1:6">
      <c r="A64" s="278" t="s">
        <v>769</v>
      </c>
      <c r="B64" s="280"/>
      <c r="C64" s="280"/>
      <c r="D64" s="280"/>
      <c r="E64" s="280"/>
      <c r="F64" s="280"/>
    </row>
    <row r="65" spans="1:6">
      <c r="A65" s="279" t="s">
        <v>770</v>
      </c>
      <c r="B65" s="280"/>
      <c r="C65" s="280"/>
      <c r="D65" s="280"/>
      <c r="E65" s="280"/>
      <c r="F65" s="280"/>
    </row>
    <row r="66" spans="1:6">
      <c r="A66" s="279" t="s">
        <v>771</v>
      </c>
      <c r="B66" s="276"/>
      <c r="C66" s="277"/>
      <c r="D66" s="276"/>
      <c r="E66" s="276"/>
      <c r="F66" s="276"/>
    </row>
    <row r="67" spans="1:6">
      <c r="A67" s="282"/>
      <c r="B67" s="282"/>
      <c r="C67" s="282"/>
      <c r="D67" s="282"/>
      <c r="E67" s="282"/>
      <c r="F67" s="28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D26" sqref="D26"/>
    </sheetView>
  </sheetViews>
  <sheetFormatPr baseColWidth="10" defaultRowHeight="15"/>
  <cols>
    <col min="1" max="1" width="59.5703125" customWidth="1"/>
    <col min="2" max="2" width="21.28515625" customWidth="1"/>
    <col min="3" max="3" width="18.42578125" customWidth="1"/>
    <col min="4" max="4" width="20.140625" customWidth="1"/>
    <col min="5" max="5" width="21" customWidth="1"/>
    <col min="6" max="6" width="20.42578125" customWidth="1"/>
    <col min="7" max="7" width="23.7109375" customWidth="1"/>
    <col min="8" max="8" width="22.85546875" customWidth="1"/>
  </cols>
  <sheetData>
    <row r="1" spans="1:9" ht="26.25">
      <c r="A1" s="294" t="s">
        <v>125</v>
      </c>
      <c r="B1" s="294"/>
      <c r="C1" s="294"/>
      <c r="D1" s="294"/>
      <c r="E1" s="294"/>
      <c r="F1" s="294"/>
      <c r="G1" s="294"/>
      <c r="H1" s="294"/>
      <c r="I1" s="43"/>
    </row>
    <row r="2" spans="1:9">
      <c r="A2" s="295" t="s">
        <v>122</v>
      </c>
      <c r="B2" s="296"/>
      <c r="C2" s="296"/>
      <c r="D2" s="296"/>
      <c r="E2" s="296"/>
      <c r="F2" s="296"/>
      <c r="G2" s="296"/>
      <c r="H2" s="297"/>
      <c r="I2" s="30"/>
    </row>
    <row r="3" spans="1:9">
      <c r="A3" s="287" t="s">
        <v>126</v>
      </c>
      <c r="B3" s="298"/>
      <c r="C3" s="298"/>
      <c r="D3" s="298"/>
      <c r="E3" s="298"/>
      <c r="F3" s="298"/>
      <c r="G3" s="298"/>
      <c r="H3" s="289"/>
      <c r="I3" s="30"/>
    </row>
    <row r="4" spans="1:9">
      <c r="A4" s="299" t="s">
        <v>127</v>
      </c>
      <c r="B4" s="300"/>
      <c r="C4" s="300"/>
      <c r="D4" s="300"/>
      <c r="E4" s="300"/>
      <c r="F4" s="300"/>
      <c r="G4" s="300"/>
      <c r="H4" s="301"/>
      <c r="I4" s="30"/>
    </row>
    <row r="5" spans="1:9">
      <c r="A5" s="290" t="s">
        <v>2</v>
      </c>
      <c r="B5" s="291"/>
      <c r="C5" s="291"/>
      <c r="D5" s="291"/>
      <c r="E5" s="291"/>
      <c r="F5" s="291"/>
      <c r="G5" s="291"/>
      <c r="H5" s="292"/>
      <c r="I5" s="30"/>
    </row>
    <row r="6" spans="1:9" ht="45">
      <c r="A6" s="44" t="s">
        <v>128</v>
      </c>
      <c r="B6" s="45" t="s">
        <v>129</v>
      </c>
      <c r="C6" s="44" t="s">
        <v>130</v>
      </c>
      <c r="D6" s="44" t="s">
        <v>131</v>
      </c>
      <c r="E6" s="44" t="s">
        <v>132</v>
      </c>
      <c r="F6" s="44" t="s">
        <v>133</v>
      </c>
      <c r="G6" s="44" t="s">
        <v>134</v>
      </c>
      <c r="H6" s="37" t="s">
        <v>135</v>
      </c>
      <c r="I6" s="31"/>
    </row>
    <row r="7" spans="1:9">
      <c r="A7" s="34"/>
      <c r="B7" s="34"/>
      <c r="C7" s="34"/>
      <c r="D7" s="34"/>
      <c r="E7" s="34"/>
      <c r="F7" s="34"/>
      <c r="G7" s="34"/>
      <c r="H7" s="34"/>
      <c r="I7" s="31"/>
    </row>
    <row r="8" spans="1:9">
      <c r="A8" s="46" t="s">
        <v>136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30"/>
    </row>
    <row r="9" spans="1:9">
      <c r="A9" s="47" t="s">
        <v>137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30"/>
    </row>
    <row r="10" spans="1:9">
      <c r="A10" s="48" t="s">
        <v>138</v>
      </c>
      <c r="B10" s="58">
        <v>0</v>
      </c>
      <c r="C10" s="58">
        <v>0</v>
      </c>
      <c r="D10" s="58">
        <v>0</v>
      </c>
      <c r="E10" s="58">
        <v>0</v>
      </c>
      <c r="F10" s="52">
        <v>0</v>
      </c>
      <c r="G10" s="58">
        <v>0</v>
      </c>
      <c r="H10" s="58">
        <v>0</v>
      </c>
      <c r="I10" s="30"/>
    </row>
    <row r="11" spans="1:9">
      <c r="A11" s="48" t="s">
        <v>139</v>
      </c>
      <c r="B11" s="58">
        <v>0</v>
      </c>
      <c r="C11" s="52">
        <v>0</v>
      </c>
      <c r="D11" s="58">
        <v>0</v>
      </c>
      <c r="E11" s="58">
        <v>0</v>
      </c>
      <c r="F11" s="52">
        <v>0</v>
      </c>
      <c r="G11" s="58">
        <v>0</v>
      </c>
      <c r="H11" s="52">
        <v>0</v>
      </c>
      <c r="I11" s="30"/>
    </row>
    <row r="12" spans="1:9">
      <c r="A12" s="48" t="s">
        <v>140</v>
      </c>
      <c r="B12" s="58">
        <v>0</v>
      </c>
      <c r="C12" s="52">
        <v>0</v>
      </c>
      <c r="D12" s="58">
        <v>0</v>
      </c>
      <c r="E12" s="58">
        <v>0</v>
      </c>
      <c r="F12" s="52">
        <v>0</v>
      </c>
      <c r="G12" s="58">
        <v>0</v>
      </c>
      <c r="H12" s="52">
        <v>0</v>
      </c>
      <c r="I12" s="30"/>
    </row>
    <row r="13" spans="1:9">
      <c r="A13" s="47" t="s">
        <v>141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30"/>
    </row>
    <row r="14" spans="1:9">
      <c r="A14" s="48" t="s">
        <v>142</v>
      </c>
      <c r="B14" s="58">
        <v>0</v>
      </c>
      <c r="C14" s="58">
        <v>0</v>
      </c>
      <c r="D14" s="58">
        <v>0</v>
      </c>
      <c r="E14" s="58">
        <v>0</v>
      </c>
      <c r="F14" s="52">
        <v>0</v>
      </c>
      <c r="G14" s="52">
        <v>0</v>
      </c>
      <c r="H14" s="58">
        <v>0</v>
      </c>
      <c r="I14" s="30"/>
    </row>
    <row r="15" spans="1:9">
      <c r="A15" s="48" t="s">
        <v>143</v>
      </c>
      <c r="B15" s="58">
        <v>0</v>
      </c>
      <c r="C15" s="58">
        <v>0</v>
      </c>
      <c r="D15" s="58">
        <v>0</v>
      </c>
      <c r="E15" s="58">
        <v>0</v>
      </c>
      <c r="F15" s="52">
        <v>0</v>
      </c>
      <c r="G15" s="52">
        <v>0</v>
      </c>
      <c r="H15" s="52">
        <v>0</v>
      </c>
      <c r="I15" s="30"/>
    </row>
    <row r="16" spans="1:9">
      <c r="A16" s="48" t="s">
        <v>144</v>
      </c>
      <c r="B16" s="58">
        <v>0</v>
      </c>
      <c r="C16" s="58">
        <v>0</v>
      </c>
      <c r="D16" s="58">
        <v>0</v>
      </c>
      <c r="E16" s="58">
        <v>0</v>
      </c>
      <c r="F16" s="52">
        <v>0</v>
      </c>
      <c r="G16" s="52">
        <v>0</v>
      </c>
      <c r="H16" s="52">
        <v>0</v>
      </c>
      <c r="I16" s="30"/>
    </row>
    <row r="17" spans="1:8">
      <c r="A17" s="38"/>
      <c r="B17" s="53"/>
      <c r="C17" s="53"/>
      <c r="D17" s="53"/>
      <c r="E17" s="53"/>
      <c r="F17" s="53"/>
      <c r="G17" s="53"/>
      <c r="H17" s="53"/>
    </row>
    <row r="18" spans="1:8">
      <c r="A18" s="46" t="s">
        <v>145</v>
      </c>
      <c r="B18" s="51">
        <v>103197.56</v>
      </c>
      <c r="C18" s="54"/>
      <c r="D18" s="54"/>
      <c r="E18" s="54"/>
      <c r="F18" s="51">
        <v>9937.8700000000008</v>
      </c>
      <c r="G18" s="54"/>
      <c r="H18" s="54"/>
    </row>
    <row r="19" spans="1:8">
      <c r="A19" s="42"/>
      <c r="B19" s="55"/>
      <c r="C19" s="55"/>
      <c r="D19" s="55"/>
      <c r="E19" s="55"/>
      <c r="F19" s="55"/>
      <c r="G19" s="55"/>
      <c r="H19" s="55"/>
    </row>
    <row r="20" spans="1:8">
      <c r="A20" s="46" t="s">
        <v>146</v>
      </c>
      <c r="B20" s="51">
        <v>103197.56</v>
      </c>
      <c r="C20" s="51">
        <v>0</v>
      </c>
      <c r="D20" s="51">
        <v>0</v>
      </c>
      <c r="E20" s="51">
        <v>0</v>
      </c>
      <c r="F20" s="51">
        <v>9937.8700000000008</v>
      </c>
      <c r="G20" s="51">
        <v>0</v>
      </c>
      <c r="H20" s="51">
        <v>0</v>
      </c>
    </row>
    <row r="21" spans="1:8">
      <c r="A21" s="38"/>
      <c r="B21" s="56"/>
      <c r="C21" s="56"/>
      <c r="D21" s="56"/>
      <c r="E21" s="56"/>
      <c r="F21" s="56"/>
      <c r="G21" s="56"/>
      <c r="H21" s="56"/>
    </row>
    <row r="22" spans="1:8" ht="17.25">
      <c r="A22" s="46" t="s">
        <v>147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</row>
    <row r="23" spans="1:8">
      <c r="A23" s="49" t="s">
        <v>148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</row>
    <row r="24" spans="1:8">
      <c r="A24" s="49" t="s">
        <v>149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</row>
    <row r="25" spans="1:8">
      <c r="A25" s="49" t="s">
        <v>150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</row>
    <row r="26" spans="1:8">
      <c r="A26" s="41" t="s">
        <v>151</v>
      </c>
      <c r="B26" s="56"/>
      <c r="C26" s="56"/>
      <c r="D26" s="56"/>
      <c r="E26" s="56"/>
      <c r="F26" s="56"/>
      <c r="G26" s="56"/>
      <c r="H26" s="56"/>
    </row>
    <row r="27" spans="1:8" ht="17.25">
      <c r="A27" s="46" t="s">
        <v>152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</row>
    <row r="28" spans="1:8">
      <c r="A28" s="49" t="s">
        <v>153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</row>
    <row r="29" spans="1:8">
      <c r="A29" s="49" t="s">
        <v>154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</row>
    <row r="30" spans="1:8">
      <c r="A30" s="49" t="s">
        <v>155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</row>
    <row r="31" spans="1:8">
      <c r="A31" s="50" t="s">
        <v>151</v>
      </c>
      <c r="B31" s="57"/>
      <c r="C31" s="57"/>
      <c r="D31" s="57"/>
      <c r="E31" s="57"/>
      <c r="F31" s="57"/>
      <c r="G31" s="57"/>
      <c r="H31" s="57"/>
    </row>
    <row r="32" spans="1:8">
      <c r="A32" s="43"/>
      <c r="B32" s="30"/>
      <c r="C32" s="30"/>
      <c r="D32" s="30"/>
      <c r="E32" s="30"/>
      <c r="F32" s="30"/>
      <c r="G32" s="30"/>
      <c r="H32" s="30"/>
    </row>
    <row r="33" spans="1:8">
      <c r="A33" s="293" t="s">
        <v>156</v>
      </c>
      <c r="B33" s="293"/>
      <c r="C33" s="293"/>
      <c r="D33" s="293"/>
      <c r="E33" s="293"/>
      <c r="F33" s="293"/>
      <c r="G33" s="293"/>
      <c r="H33" s="293"/>
    </row>
    <row r="34" spans="1:8">
      <c r="A34" s="293"/>
      <c r="B34" s="293"/>
      <c r="C34" s="293"/>
      <c r="D34" s="293"/>
      <c r="E34" s="293"/>
      <c r="F34" s="293"/>
      <c r="G34" s="293"/>
      <c r="H34" s="293"/>
    </row>
    <row r="35" spans="1:8">
      <c r="A35" s="293"/>
      <c r="B35" s="293"/>
      <c r="C35" s="293"/>
      <c r="D35" s="293"/>
      <c r="E35" s="293"/>
      <c r="F35" s="293"/>
      <c r="G35" s="293"/>
      <c r="H35" s="293"/>
    </row>
    <row r="36" spans="1:8">
      <c r="A36" s="293"/>
      <c r="B36" s="293"/>
      <c r="C36" s="293"/>
      <c r="D36" s="293"/>
      <c r="E36" s="293"/>
      <c r="F36" s="293"/>
      <c r="G36" s="293"/>
      <c r="H36" s="293"/>
    </row>
    <row r="37" spans="1:8">
      <c r="A37" s="293"/>
      <c r="B37" s="293"/>
      <c r="C37" s="293"/>
      <c r="D37" s="293"/>
      <c r="E37" s="293"/>
      <c r="F37" s="293"/>
      <c r="G37" s="293"/>
      <c r="H37" s="293"/>
    </row>
    <row r="38" spans="1:8">
      <c r="A38" s="43"/>
      <c r="B38" s="30"/>
      <c r="C38" s="30"/>
      <c r="D38" s="30"/>
      <c r="E38" s="30"/>
      <c r="F38" s="30"/>
      <c r="G38" s="30"/>
      <c r="H38" s="30"/>
    </row>
    <row r="39" spans="1:8" ht="30">
      <c r="A39" s="44" t="s">
        <v>157</v>
      </c>
      <c r="B39" s="44" t="s">
        <v>158</v>
      </c>
      <c r="C39" s="44" t="s">
        <v>159</v>
      </c>
      <c r="D39" s="44" t="s">
        <v>160</v>
      </c>
      <c r="E39" s="44" t="s">
        <v>161</v>
      </c>
      <c r="F39" s="37" t="s">
        <v>162</v>
      </c>
      <c r="G39" s="30"/>
      <c r="H39" s="30"/>
    </row>
    <row r="40" spans="1:8">
      <c r="A40" s="42"/>
      <c r="B40" s="32"/>
      <c r="C40" s="32"/>
      <c r="D40" s="32"/>
      <c r="E40" s="32"/>
      <c r="F40" s="32"/>
      <c r="G40" s="30"/>
      <c r="H40" s="30"/>
    </row>
    <row r="41" spans="1:8">
      <c r="A41" s="46" t="s">
        <v>163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30"/>
      <c r="H41" s="30"/>
    </row>
    <row r="42" spans="1:8">
      <c r="A42" s="49" t="s">
        <v>164</v>
      </c>
      <c r="B42" s="39"/>
      <c r="C42" s="39"/>
      <c r="D42" s="39"/>
      <c r="E42" s="39"/>
      <c r="F42" s="39"/>
      <c r="G42" s="36"/>
      <c r="H42" s="36"/>
    </row>
    <row r="43" spans="1:8">
      <c r="A43" s="49" t="s">
        <v>165</v>
      </c>
      <c r="B43" s="39"/>
      <c r="C43" s="39"/>
      <c r="D43" s="39"/>
      <c r="E43" s="39"/>
      <c r="F43" s="39"/>
      <c r="G43" s="36"/>
      <c r="H43" s="36"/>
    </row>
    <row r="44" spans="1:8">
      <c r="A44" s="49" t="s">
        <v>166</v>
      </c>
      <c r="B44" s="39"/>
      <c r="C44" s="39"/>
      <c r="D44" s="39"/>
      <c r="E44" s="39"/>
      <c r="F44" s="39"/>
      <c r="G44" s="36"/>
      <c r="H44" s="36"/>
    </row>
    <row r="45" spans="1:8">
      <c r="A45" s="35" t="s">
        <v>151</v>
      </c>
      <c r="B45" s="33"/>
      <c r="C45" s="33"/>
      <c r="D45" s="33"/>
      <c r="E45" s="33"/>
      <c r="F45" s="33"/>
      <c r="G45" s="30"/>
      <c r="H45" s="30"/>
    </row>
    <row r="46" spans="1:8">
      <c r="A46" s="30"/>
      <c r="B46" s="30"/>
      <c r="C46" s="30"/>
      <c r="D46" s="30"/>
      <c r="E46" s="30"/>
      <c r="F46" s="30"/>
      <c r="G46" s="30"/>
      <c r="H46" s="30"/>
    </row>
    <row r="47" spans="1:8">
      <c r="A47" s="30"/>
      <c r="B47" s="30"/>
      <c r="C47" s="30"/>
      <c r="D47" s="30"/>
      <c r="E47" s="30"/>
      <c r="F47" s="30"/>
      <c r="G47" s="30"/>
      <c r="H47" s="30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10" sqref="F10"/>
    </sheetView>
  </sheetViews>
  <sheetFormatPr baseColWidth="10" defaultRowHeight="15"/>
  <cols>
    <col min="1" max="1" width="19.5703125" customWidth="1"/>
    <col min="2" max="2" width="37.28515625" customWidth="1"/>
    <col min="3" max="3" width="19.140625" customWidth="1"/>
    <col min="4" max="4" width="25.42578125" customWidth="1"/>
    <col min="5" max="5" width="19.7109375" customWidth="1"/>
    <col min="6" max="6" width="17" customWidth="1"/>
    <col min="7" max="7" width="18.7109375" customWidth="1"/>
    <col min="8" max="8" width="20.85546875" customWidth="1"/>
    <col min="9" max="9" width="19.85546875" customWidth="1"/>
    <col min="10" max="10" width="22" customWidth="1"/>
    <col min="11" max="11" width="25.5703125" customWidth="1"/>
  </cols>
  <sheetData>
    <row r="1" spans="1:12" ht="21">
      <c r="A1" s="283" t="s">
        <v>167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69"/>
    </row>
    <row r="2" spans="1:12">
      <c r="A2" s="295" t="s">
        <v>122</v>
      </c>
      <c r="B2" s="296"/>
      <c r="C2" s="296"/>
      <c r="D2" s="296"/>
      <c r="E2" s="296"/>
      <c r="F2" s="296"/>
      <c r="G2" s="296"/>
      <c r="H2" s="296"/>
      <c r="I2" s="296"/>
      <c r="J2" s="296"/>
      <c r="K2" s="297"/>
      <c r="L2" s="61"/>
    </row>
    <row r="3" spans="1:12">
      <c r="A3" s="287" t="s">
        <v>168</v>
      </c>
      <c r="B3" s="298"/>
      <c r="C3" s="298"/>
      <c r="D3" s="298"/>
      <c r="E3" s="298"/>
      <c r="F3" s="298"/>
      <c r="G3" s="298"/>
      <c r="H3" s="298"/>
      <c r="I3" s="298"/>
      <c r="J3" s="298"/>
      <c r="K3" s="289"/>
      <c r="L3" s="61"/>
    </row>
    <row r="4" spans="1:12">
      <c r="A4" s="299" t="s">
        <v>169</v>
      </c>
      <c r="B4" s="300"/>
      <c r="C4" s="300"/>
      <c r="D4" s="300"/>
      <c r="E4" s="300"/>
      <c r="F4" s="300"/>
      <c r="G4" s="300"/>
      <c r="H4" s="300"/>
      <c r="I4" s="300"/>
      <c r="J4" s="300"/>
      <c r="K4" s="301"/>
      <c r="L4" s="61"/>
    </row>
    <row r="5" spans="1:12">
      <c r="A5" s="287" t="s">
        <v>2</v>
      </c>
      <c r="B5" s="298"/>
      <c r="C5" s="298"/>
      <c r="D5" s="298"/>
      <c r="E5" s="298"/>
      <c r="F5" s="298"/>
      <c r="G5" s="298"/>
      <c r="H5" s="298"/>
      <c r="I5" s="298"/>
      <c r="J5" s="298"/>
      <c r="K5" s="289"/>
      <c r="L5" s="61"/>
    </row>
    <row r="6" spans="1:12" ht="75">
      <c r="A6" s="67" t="s">
        <v>170</v>
      </c>
      <c r="B6" s="67" t="s">
        <v>171</v>
      </c>
      <c r="C6" s="67" t="s">
        <v>172</v>
      </c>
      <c r="D6" s="67" t="s">
        <v>173</v>
      </c>
      <c r="E6" s="67" t="s">
        <v>174</v>
      </c>
      <c r="F6" s="67" t="s">
        <v>175</v>
      </c>
      <c r="G6" s="67" t="s">
        <v>176</v>
      </c>
      <c r="H6" s="67" t="s">
        <v>177</v>
      </c>
      <c r="I6" s="75" t="s">
        <v>178</v>
      </c>
      <c r="J6" s="75" t="s">
        <v>179</v>
      </c>
      <c r="K6" s="75" t="s">
        <v>180</v>
      </c>
      <c r="L6" s="61"/>
    </row>
    <row r="7" spans="1:1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1"/>
    </row>
    <row r="8" spans="1:12">
      <c r="A8" s="66" t="s">
        <v>181</v>
      </c>
      <c r="B8" s="74"/>
      <c r="C8" s="74"/>
      <c r="D8" s="74"/>
      <c r="E8" s="77">
        <v>0</v>
      </c>
      <c r="F8" s="78"/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61"/>
    </row>
    <row r="9" spans="1:12">
      <c r="A9" s="72" t="s">
        <v>182</v>
      </c>
      <c r="B9" s="70"/>
      <c r="C9" s="70"/>
      <c r="D9" s="70"/>
      <c r="E9" s="79">
        <v>0</v>
      </c>
      <c r="F9" s="80"/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65"/>
    </row>
    <row r="10" spans="1:12">
      <c r="A10" s="72" t="s">
        <v>183</v>
      </c>
      <c r="B10" s="70"/>
      <c r="C10" s="70"/>
      <c r="D10" s="70"/>
      <c r="E10" s="79">
        <v>0</v>
      </c>
      <c r="F10" s="80"/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65"/>
    </row>
    <row r="11" spans="1:12">
      <c r="A11" s="72" t="s">
        <v>184</v>
      </c>
      <c r="B11" s="70"/>
      <c r="C11" s="70"/>
      <c r="D11" s="70"/>
      <c r="E11" s="79">
        <v>0</v>
      </c>
      <c r="F11" s="80"/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65"/>
    </row>
    <row r="12" spans="1:12">
      <c r="A12" s="72" t="s">
        <v>185</v>
      </c>
      <c r="B12" s="70"/>
      <c r="C12" s="70"/>
      <c r="D12" s="70"/>
      <c r="E12" s="79">
        <v>0</v>
      </c>
      <c r="F12" s="80"/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65"/>
    </row>
    <row r="13" spans="1:12">
      <c r="A13" s="73" t="s">
        <v>151</v>
      </c>
      <c r="B13" s="71"/>
      <c r="C13" s="71"/>
      <c r="D13" s="71"/>
      <c r="E13" s="81"/>
      <c r="F13" s="82"/>
      <c r="G13" s="81"/>
      <c r="H13" s="81"/>
      <c r="I13" s="81"/>
      <c r="J13" s="81"/>
      <c r="K13" s="81"/>
      <c r="L13" s="61"/>
    </row>
    <row r="14" spans="1:12">
      <c r="A14" s="66" t="s">
        <v>186</v>
      </c>
      <c r="B14" s="74"/>
      <c r="C14" s="74"/>
      <c r="D14" s="74"/>
      <c r="E14" s="77">
        <v>0</v>
      </c>
      <c r="F14" s="78"/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61"/>
    </row>
    <row r="15" spans="1:12">
      <c r="A15" s="72" t="s">
        <v>187</v>
      </c>
      <c r="B15" s="70"/>
      <c r="C15" s="70"/>
      <c r="D15" s="70"/>
      <c r="E15" s="79">
        <v>0</v>
      </c>
      <c r="F15" s="80"/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65"/>
    </row>
    <row r="16" spans="1:12">
      <c r="A16" s="72" t="s">
        <v>188</v>
      </c>
      <c r="B16" s="70"/>
      <c r="C16" s="70"/>
      <c r="D16" s="70"/>
      <c r="E16" s="79">
        <v>0</v>
      </c>
      <c r="F16" s="80"/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65"/>
    </row>
    <row r="17" spans="1:11">
      <c r="A17" s="72" t="s">
        <v>189</v>
      </c>
      <c r="B17" s="70"/>
      <c r="C17" s="70"/>
      <c r="D17" s="70"/>
      <c r="E17" s="79">
        <v>0</v>
      </c>
      <c r="F17" s="80"/>
      <c r="G17" s="79">
        <v>0</v>
      </c>
      <c r="H17" s="79">
        <v>0</v>
      </c>
      <c r="I17" s="79">
        <v>0</v>
      </c>
      <c r="J17" s="79">
        <v>0</v>
      </c>
      <c r="K17" s="79">
        <v>0</v>
      </c>
    </row>
    <row r="18" spans="1:11">
      <c r="A18" s="72" t="s">
        <v>190</v>
      </c>
      <c r="B18" s="70"/>
      <c r="C18" s="70"/>
      <c r="D18" s="70"/>
      <c r="E18" s="79">
        <v>0</v>
      </c>
      <c r="F18" s="80"/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1:11">
      <c r="A19" s="73" t="s">
        <v>151</v>
      </c>
      <c r="B19" s="71"/>
      <c r="C19" s="71"/>
      <c r="D19" s="71"/>
      <c r="E19" s="81"/>
      <c r="F19" s="82"/>
      <c r="G19" s="81"/>
      <c r="H19" s="81"/>
      <c r="I19" s="81"/>
      <c r="J19" s="81"/>
      <c r="K19" s="81"/>
    </row>
    <row r="20" spans="1:11">
      <c r="A20" s="66" t="s">
        <v>191</v>
      </c>
      <c r="B20" s="74"/>
      <c r="C20" s="74"/>
      <c r="D20" s="74"/>
      <c r="E20" s="77">
        <v>0</v>
      </c>
      <c r="F20" s="78"/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1:11">
      <c r="A21" s="68"/>
      <c r="B21" s="64"/>
      <c r="C21" s="64"/>
      <c r="D21" s="64"/>
      <c r="E21" s="64"/>
      <c r="F21" s="64"/>
      <c r="G21" s="76"/>
      <c r="H21" s="76"/>
      <c r="I21" s="76"/>
      <c r="J21" s="76"/>
      <c r="K21" s="76"/>
    </row>
  </sheetData>
  <mergeCells count="5">
    <mergeCell ref="A2:K2"/>
    <mergeCell ref="A3:K3"/>
    <mergeCell ref="A4:K4"/>
    <mergeCell ref="A5:K5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workbookViewId="0">
      <selection activeCell="C24" sqref="C24"/>
    </sheetView>
  </sheetViews>
  <sheetFormatPr baseColWidth="10" defaultRowHeight="15"/>
  <cols>
    <col min="1" max="1" width="82.85546875" customWidth="1"/>
    <col min="2" max="2" width="21.28515625" style="59" customWidth="1"/>
    <col min="3" max="3" width="30.140625" style="59" customWidth="1"/>
    <col min="4" max="4" width="27.140625" style="59" customWidth="1"/>
  </cols>
  <sheetData>
    <row r="1" spans="1:11" ht="21">
      <c r="A1" s="283" t="s">
        <v>192</v>
      </c>
      <c r="B1" s="283"/>
      <c r="C1" s="283"/>
      <c r="D1" s="283"/>
      <c r="E1" s="92"/>
      <c r="F1" s="92"/>
      <c r="G1" s="92"/>
      <c r="H1" s="92"/>
      <c r="I1" s="92"/>
      <c r="J1" s="92"/>
      <c r="K1" s="92"/>
    </row>
    <row r="2" spans="1:11">
      <c r="A2" s="295" t="s">
        <v>122</v>
      </c>
      <c r="B2" s="296"/>
      <c r="C2" s="296"/>
      <c r="D2" s="297"/>
      <c r="E2" s="83"/>
      <c r="F2" s="83"/>
      <c r="G2" s="83"/>
      <c r="H2" s="83"/>
      <c r="I2" s="83"/>
      <c r="J2" s="83"/>
      <c r="K2" s="83"/>
    </row>
    <row r="3" spans="1:11">
      <c r="A3" s="287" t="s">
        <v>193</v>
      </c>
      <c r="B3" s="298"/>
      <c r="C3" s="298"/>
      <c r="D3" s="289"/>
      <c r="E3" s="83"/>
      <c r="F3" s="83"/>
      <c r="G3" s="83"/>
      <c r="H3" s="83"/>
      <c r="I3" s="83"/>
      <c r="J3" s="83"/>
      <c r="K3" s="83"/>
    </row>
    <row r="4" spans="1:11">
      <c r="A4" s="299" t="s">
        <v>169</v>
      </c>
      <c r="B4" s="300"/>
      <c r="C4" s="300"/>
      <c r="D4" s="301"/>
      <c r="E4" s="83"/>
      <c r="F4" s="83"/>
      <c r="G4" s="83"/>
      <c r="H4" s="83"/>
      <c r="I4" s="83"/>
      <c r="J4" s="83"/>
      <c r="K4" s="83"/>
    </row>
    <row r="5" spans="1:11">
      <c r="A5" s="290" t="s">
        <v>2</v>
      </c>
      <c r="B5" s="291"/>
      <c r="C5" s="291"/>
      <c r="D5" s="292"/>
      <c r="E5" s="83"/>
      <c r="F5" s="83"/>
      <c r="G5" s="83"/>
      <c r="H5" s="83"/>
      <c r="I5" s="83"/>
      <c r="J5" s="83"/>
      <c r="K5" s="83"/>
    </row>
    <row r="6" spans="1:11">
      <c r="A6" s="83"/>
      <c r="E6" s="83"/>
      <c r="F6" s="83"/>
      <c r="G6" s="83"/>
      <c r="H6" s="83"/>
      <c r="I6" s="83"/>
      <c r="J6" s="83"/>
      <c r="K6" s="83"/>
    </row>
    <row r="7" spans="1:11" ht="30">
      <c r="A7" s="93" t="s">
        <v>4</v>
      </c>
      <c r="B7" s="84" t="s">
        <v>194</v>
      </c>
      <c r="C7" s="84" t="s">
        <v>195</v>
      </c>
      <c r="D7" s="84" t="s">
        <v>196</v>
      </c>
      <c r="E7" s="83"/>
      <c r="F7" s="83"/>
      <c r="G7" s="83"/>
      <c r="H7" s="83"/>
      <c r="I7" s="83"/>
      <c r="J7" s="83"/>
      <c r="K7" s="83"/>
    </row>
    <row r="8" spans="1:11">
      <c r="A8" s="87" t="s">
        <v>197</v>
      </c>
      <c r="B8" s="60">
        <v>9760654.3699999992</v>
      </c>
      <c r="C8" s="60">
        <v>7788045.8899999997</v>
      </c>
      <c r="D8" s="60">
        <v>7788045.8899999997</v>
      </c>
      <c r="E8" s="83"/>
      <c r="F8" s="83"/>
      <c r="G8" s="83"/>
      <c r="H8" s="83"/>
      <c r="I8" s="83"/>
      <c r="J8" s="83"/>
      <c r="K8" s="83"/>
    </row>
    <row r="9" spans="1:11">
      <c r="A9" s="85" t="s">
        <v>198</v>
      </c>
      <c r="B9" s="101">
        <v>9760654.3699999992</v>
      </c>
      <c r="C9" s="101">
        <v>7788045.8899999997</v>
      </c>
      <c r="D9" s="101">
        <v>7788045.8899999997</v>
      </c>
      <c r="E9" s="83"/>
      <c r="F9" s="83"/>
      <c r="G9" s="83"/>
      <c r="H9" s="83"/>
      <c r="I9" s="83"/>
      <c r="J9" s="83"/>
      <c r="K9" s="83"/>
    </row>
    <row r="10" spans="1:11">
      <c r="A10" s="85" t="s">
        <v>199</v>
      </c>
      <c r="B10" s="101">
        <v>0</v>
      </c>
      <c r="C10" s="101">
        <v>0</v>
      </c>
      <c r="D10" s="101">
        <v>0</v>
      </c>
      <c r="E10" s="83"/>
      <c r="F10" s="83"/>
      <c r="G10" s="83"/>
      <c r="H10" s="83"/>
      <c r="I10" s="83"/>
      <c r="J10" s="83"/>
      <c r="K10" s="83"/>
    </row>
    <row r="11" spans="1:11">
      <c r="A11" s="85" t="s">
        <v>200</v>
      </c>
      <c r="B11" s="102">
        <v>0</v>
      </c>
      <c r="C11" s="102">
        <v>0</v>
      </c>
      <c r="D11" s="102">
        <v>0</v>
      </c>
      <c r="E11" s="83"/>
      <c r="F11" s="83"/>
      <c r="G11" s="83"/>
      <c r="H11" s="83"/>
      <c r="I11" s="83"/>
      <c r="J11" s="83"/>
      <c r="K11" s="83"/>
    </row>
    <row r="12" spans="1:11">
      <c r="A12" s="91"/>
      <c r="B12" s="103"/>
      <c r="C12" s="103"/>
      <c r="D12" s="103"/>
      <c r="E12" s="83"/>
      <c r="F12" s="83"/>
      <c r="G12" s="83"/>
      <c r="H12" s="83"/>
      <c r="I12" s="83"/>
      <c r="J12" s="83"/>
      <c r="K12" s="83"/>
    </row>
    <row r="13" spans="1:11">
      <c r="A13" s="87" t="s">
        <v>201</v>
      </c>
      <c r="B13" s="60">
        <v>9760654.3699999992</v>
      </c>
      <c r="C13" s="60">
        <v>7481231.5599999996</v>
      </c>
      <c r="D13" s="60">
        <v>7481231.5599999996</v>
      </c>
      <c r="E13" s="83"/>
      <c r="F13" s="83"/>
      <c r="G13" s="83"/>
      <c r="H13" s="83"/>
      <c r="I13" s="83"/>
      <c r="J13" s="83"/>
      <c r="K13" s="83"/>
    </row>
    <row r="14" spans="1:11">
      <c r="A14" s="85" t="s">
        <v>202</v>
      </c>
      <c r="B14" s="101">
        <v>9760654.3699999992</v>
      </c>
      <c r="C14" s="101">
        <v>7481231.5599999996</v>
      </c>
      <c r="D14" s="101">
        <v>7481231.5599999996</v>
      </c>
      <c r="E14" s="83"/>
      <c r="F14" s="83"/>
      <c r="G14" s="83"/>
      <c r="H14" s="83"/>
      <c r="I14" s="83"/>
      <c r="J14" s="83"/>
      <c r="K14" s="83"/>
    </row>
    <row r="15" spans="1:11">
      <c r="A15" s="85" t="s">
        <v>203</v>
      </c>
      <c r="B15" s="101">
        <v>0</v>
      </c>
      <c r="C15" s="101">
        <v>0</v>
      </c>
      <c r="D15" s="101">
        <v>0</v>
      </c>
      <c r="E15" s="83"/>
      <c r="F15" s="83"/>
      <c r="G15" s="83"/>
      <c r="H15" s="83"/>
      <c r="I15" s="83"/>
      <c r="J15" s="83"/>
      <c r="K15" s="83"/>
    </row>
    <row r="16" spans="1:11">
      <c r="A16" s="91"/>
      <c r="B16" s="103"/>
      <c r="C16" s="103"/>
      <c r="D16" s="103"/>
      <c r="E16" s="83"/>
      <c r="F16" s="83"/>
      <c r="G16" s="83"/>
      <c r="H16" s="83"/>
      <c r="I16" s="83"/>
      <c r="J16" s="83"/>
      <c r="K16" s="83"/>
    </row>
    <row r="17" spans="1:4">
      <c r="A17" s="87" t="s">
        <v>204</v>
      </c>
      <c r="B17" s="104">
        <v>0</v>
      </c>
      <c r="C17" s="60">
        <v>413776.77</v>
      </c>
      <c r="D17" s="60">
        <v>413776.77</v>
      </c>
    </row>
    <row r="18" spans="1:4">
      <c r="A18" s="85" t="s">
        <v>205</v>
      </c>
      <c r="B18" s="105">
        <v>0</v>
      </c>
      <c r="C18" s="101">
        <v>413776.77</v>
      </c>
      <c r="D18" s="101">
        <v>413776.77</v>
      </c>
    </row>
    <row r="19" spans="1:4">
      <c r="A19" s="85" t="s">
        <v>206</v>
      </c>
      <c r="B19" s="105">
        <v>0</v>
      </c>
      <c r="C19" s="101">
        <v>0</v>
      </c>
      <c r="D19" s="101">
        <v>0</v>
      </c>
    </row>
    <row r="20" spans="1:4">
      <c r="A20" s="91"/>
      <c r="B20" s="103"/>
      <c r="C20" s="103"/>
      <c r="D20" s="103"/>
    </row>
    <row r="21" spans="1:4">
      <c r="A21" s="87" t="s">
        <v>207</v>
      </c>
      <c r="B21" s="60">
        <v>0</v>
      </c>
      <c r="C21" s="60">
        <v>720591.10000000009</v>
      </c>
      <c r="D21" s="60">
        <v>720591.10000000009</v>
      </c>
    </row>
    <row r="22" spans="1:4">
      <c r="A22" s="87"/>
      <c r="B22" s="103"/>
      <c r="C22" s="103"/>
      <c r="D22" s="103"/>
    </row>
    <row r="23" spans="1:4">
      <c r="A23" s="87" t="s">
        <v>208</v>
      </c>
      <c r="B23" s="60">
        <v>0</v>
      </c>
      <c r="C23" s="60">
        <v>720591.10000000009</v>
      </c>
      <c r="D23" s="60">
        <v>720591.10000000009</v>
      </c>
    </row>
    <row r="24" spans="1:4">
      <c r="A24" s="87"/>
      <c r="B24" s="106"/>
      <c r="C24" s="106"/>
      <c r="D24" s="106"/>
    </row>
    <row r="25" spans="1:4" ht="43.5" customHeight="1">
      <c r="A25" s="94" t="s">
        <v>209</v>
      </c>
      <c r="B25" s="60">
        <v>0</v>
      </c>
      <c r="C25" s="60">
        <v>306814.33000000007</v>
      </c>
      <c r="D25" s="60">
        <v>306814.33000000007</v>
      </c>
    </row>
    <row r="26" spans="1:4">
      <c r="A26" s="95"/>
      <c r="B26" s="107"/>
      <c r="C26" s="107"/>
      <c r="D26" s="107"/>
    </row>
    <row r="27" spans="1:4">
      <c r="A27" s="90"/>
      <c r="B27" s="108"/>
      <c r="C27" s="108"/>
      <c r="D27" s="108"/>
    </row>
    <row r="28" spans="1:4">
      <c r="A28" s="93" t="s">
        <v>210</v>
      </c>
      <c r="B28" s="100" t="s">
        <v>211</v>
      </c>
      <c r="C28" s="100" t="s">
        <v>195</v>
      </c>
      <c r="D28" s="100" t="s">
        <v>212</v>
      </c>
    </row>
    <row r="29" spans="1:4">
      <c r="A29" s="87" t="s">
        <v>213</v>
      </c>
      <c r="B29" s="109">
        <v>0</v>
      </c>
      <c r="C29" s="109">
        <v>0</v>
      </c>
      <c r="D29" s="109">
        <v>0</v>
      </c>
    </row>
    <row r="30" spans="1:4">
      <c r="A30" s="85" t="s">
        <v>214</v>
      </c>
      <c r="B30" s="110">
        <v>0</v>
      </c>
      <c r="C30" s="110">
        <v>0</v>
      </c>
      <c r="D30" s="110">
        <v>0</v>
      </c>
    </row>
    <row r="31" spans="1:4">
      <c r="A31" s="85" t="s">
        <v>215</v>
      </c>
      <c r="B31" s="110">
        <v>0</v>
      </c>
      <c r="C31" s="110">
        <v>0</v>
      </c>
      <c r="D31" s="110">
        <v>0</v>
      </c>
    </row>
    <row r="32" spans="1:4">
      <c r="A32" s="86"/>
      <c r="B32" s="111"/>
      <c r="C32" s="111"/>
      <c r="D32" s="111"/>
    </row>
    <row r="33" spans="1:4">
      <c r="A33" s="87" t="s">
        <v>216</v>
      </c>
      <c r="B33" s="109">
        <v>0</v>
      </c>
      <c r="C33" s="109">
        <v>306814.33000000007</v>
      </c>
      <c r="D33" s="109">
        <v>306814.33000000007</v>
      </c>
    </row>
    <row r="34" spans="1:4">
      <c r="A34" s="88"/>
      <c r="B34" s="112"/>
      <c r="C34" s="112"/>
      <c r="D34" s="112"/>
    </row>
    <row r="35" spans="1:4">
      <c r="A35" s="90"/>
      <c r="B35" s="108"/>
      <c r="C35" s="108"/>
      <c r="D35" s="108"/>
    </row>
    <row r="36" spans="1:4" ht="30">
      <c r="A36" s="93" t="s">
        <v>210</v>
      </c>
      <c r="B36" s="100" t="s">
        <v>217</v>
      </c>
      <c r="C36" s="100" t="s">
        <v>195</v>
      </c>
      <c r="D36" s="100" t="s">
        <v>196</v>
      </c>
    </row>
    <row r="37" spans="1:4">
      <c r="A37" s="87" t="s">
        <v>218</v>
      </c>
      <c r="B37" s="109">
        <v>0</v>
      </c>
      <c r="C37" s="109">
        <v>0</v>
      </c>
      <c r="D37" s="109">
        <v>0</v>
      </c>
    </row>
    <row r="38" spans="1:4">
      <c r="A38" s="85" t="s">
        <v>219</v>
      </c>
      <c r="B38" s="110">
        <v>0</v>
      </c>
      <c r="C38" s="110">
        <v>0</v>
      </c>
      <c r="D38" s="110">
        <v>0</v>
      </c>
    </row>
    <row r="39" spans="1:4">
      <c r="A39" s="85" t="s">
        <v>220</v>
      </c>
      <c r="B39" s="110">
        <v>0</v>
      </c>
      <c r="C39" s="110">
        <v>0</v>
      </c>
      <c r="D39" s="110">
        <v>0</v>
      </c>
    </row>
    <row r="40" spans="1:4">
      <c r="A40" s="87" t="s">
        <v>221</v>
      </c>
      <c r="B40" s="109">
        <v>0</v>
      </c>
      <c r="C40" s="109">
        <v>0</v>
      </c>
      <c r="D40" s="109">
        <v>0</v>
      </c>
    </row>
    <row r="41" spans="1:4">
      <c r="A41" s="85" t="s">
        <v>222</v>
      </c>
      <c r="B41" s="110">
        <v>0</v>
      </c>
      <c r="C41" s="110">
        <v>0</v>
      </c>
      <c r="D41" s="110">
        <v>0</v>
      </c>
    </row>
    <row r="42" spans="1:4">
      <c r="A42" s="85" t="s">
        <v>223</v>
      </c>
      <c r="B42" s="110">
        <v>0</v>
      </c>
      <c r="C42" s="110">
        <v>0</v>
      </c>
      <c r="D42" s="110">
        <v>0</v>
      </c>
    </row>
    <row r="43" spans="1:4">
      <c r="A43" s="86"/>
      <c r="B43" s="111"/>
      <c r="C43" s="111"/>
      <c r="D43" s="111"/>
    </row>
    <row r="44" spans="1:4">
      <c r="A44" s="87" t="s">
        <v>224</v>
      </c>
      <c r="B44" s="109">
        <v>0</v>
      </c>
      <c r="C44" s="109">
        <v>0</v>
      </c>
      <c r="D44" s="109">
        <v>0</v>
      </c>
    </row>
    <row r="45" spans="1:4">
      <c r="A45" s="99"/>
      <c r="B45" s="113"/>
      <c r="C45" s="113"/>
      <c r="D45" s="113"/>
    </row>
    <row r="46" spans="1:4">
      <c r="A46" s="83"/>
      <c r="B46" s="108"/>
      <c r="C46" s="108"/>
      <c r="D46" s="108"/>
    </row>
    <row r="47" spans="1:4" ht="30">
      <c r="A47" s="93" t="s">
        <v>210</v>
      </c>
      <c r="B47" s="100" t="s">
        <v>217</v>
      </c>
      <c r="C47" s="100" t="s">
        <v>195</v>
      </c>
      <c r="D47" s="100" t="s">
        <v>196</v>
      </c>
    </row>
    <row r="48" spans="1:4">
      <c r="A48" s="96" t="s">
        <v>225</v>
      </c>
      <c r="B48" s="114">
        <v>9760654.3699999992</v>
      </c>
      <c r="C48" s="114">
        <v>7788045.8899999997</v>
      </c>
      <c r="D48" s="114">
        <v>7788045.8899999997</v>
      </c>
    </row>
    <row r="49" spans="1:4" ht="30">
      <c r="A49" s="97" t="s">
        <v>226</v>
      </c>
      <c r="B49" s="109">
        <v>0</v>
      </c>
      <c r="C49" s="109">
        <v>0</v>
      </c>
      <c r="D49" s="109">
        <v>0</v>
      </c>
    </row>
    <row r="50" spans="1:4">
      <c r="A50" s="98" t="s">
        <v>219</v>
      </c>
      <c r="B50" s="110">
        <v>0</v>
      </c>
      <c r="C50" s="110">
        <v>0</v>
      </c>
      <c r="D50" s="110">
        <v>0</v>
      </c>
    </row>
    <row r="51" spans="1:4">
      <c r="A51" s="98" t="s">
        <v>222</v>
      </c>
      <c r="B51" s="110">
        <v>0</v>
      </c>
      <c r="C51" s="110">
        <v>0</v>
      </c>
      <c r="D51" s="110">
        <v>0</v>
      </c>
    </row>
    <row r="52" spans="1:4">
      <c r="A52" s="86"/>
      <c r="B52" s="111"/>
      <c r="C52" s="111"/>
      <c r="D52" s="111"/>
    </row>
    <row r="53" spans="1:4">
      <c r="A53" s="85" t="s">
        <v>202</v>
      </c>
      <c r="B53" s="110">
        <v>9760654.3699999992</v>
      </c>
      <c r="C53" s="110">
        <v>7481231.5599999996</v>
      </c>
      <c r="D53" s="110">
        <v>7481231.5599999996</v>
      </c>
    </row>
    <row r="54" spans="1:4">
      <c r="A54" s="86"/>
      <c r="B54" s="111"/>
      <c r="C54" s="111"/>
      <c r="D54" s="111"/>
    </row>
    <row r="55" spans="1:4">
      <c r="A55" s="85" t="s">
        <v>205</v>
      </c>
      <c r="B55" s="115"/>
      <c r="C55" s="110">
        <v>413776.77</v>
      </c>
      <c r="D55" s="110">
        <v>413776.77</v>
      </c>
    </row>
    <row r="56" spans="1:4">
      <c r="A56" s="86"/>
      <c r="B56" s="111"/>
      <c r="C56" s="111"/>
      <c r="D56" s="111"/>
    </row>
    <row r="57" spans="1:4" ht="45.75" customHeight="1">
      <c r="A57" s="94" t="s">
        <v>227</v>
      </c>
      <c r="B57" s="109">
        <v>0</v>
      </c>
      <c r="C57" s="109">
        <v>720591.10000000009</v>
      </c>
      <c r="D57" s="109">
        <v>720591.10000000009</v>
      </c>
    </row>
    <row r="58" spans="1:4">
      <c r="A58" s="89"/>
      <c r="B58" s="116"/>
      <c r="C58" s="116"/>
      <c r="D58" s="116"/>
    </row>
    <row r="59" spans="1:4" ht="48" customHeight="1">
      <c r="A59" s="94" t="s">
        <v>228</v>
      </c>
      <c r="B59" s="109">
        <v>0</v>
      </c>
      <c r="C59" s="109">
        <v>720591.10000000009</v>
      </c>
      <c r="D59" s="109">
        <v>720591.10000000009</v>
      </c>
    </row>
    <row r="60" spans="1:4">
      <c r="A60" s="88"/>
      <c r="B60" s="113"/>
      <c r="C60" s="113"/>
      <c r="D60" s="113"/>
    </row>
    <row r="61" spans="1:4">
      <c r="A61" s="83"/>
      <c r="B61" s="117"/>
      <c r="C61" s="117"/>
      <c r="D61" s="117"/>
    </row>
    <row r="62" spans="1:4" ht="30">
      <c r="A62" s="93" t="s">
        <v>210</v>
      </c>
      <c r="B62" s="100" t="s">
        <v>217</v>
      </c>
      <c r="C62" s="100" t="s">
        <v>195</v>
      </c>
      <c r="D62" s="100" t="s">
        <v>196</v>
      </c>
    </row>
    <row r="63" spans="1:4">
      <c r="A63" s="96" t="s">
        <v>199</v>
      </c>
      <c r="B63" s="118">
        <v>0</v>
      </c>
      <c r="C63" s="118">
        <v>0</v>
      </c>
      <c r="D63" s="118">
        <v>0</v>
      </c>
    </row>
    <row r="64" spans="1:4" ht="37.5" customHeight="1">
      <c r="A64" s="97" t="s">
        <v>229</v>
      </c>
      <c r="B64" s="60">
        <v>0</v>
      </c>
      <c r="C64" s="60">
        <v>0</v>
      </c>
      <c r="D64" s="60">
        <v>0</v>
      </c>
    </row>
    <row r="65" spans="1:4">
      <c r="A65" s="98" t="s">
        <v>220</v>
      </c>
      <c r="B65" s="101">
        <v>0</v>
      </c>
      <c r="C65" s="101">
        <v>0</v>
      </c>
      <c r="D65" s="101">
        <v>0</v>
      </c>
    </row>
    <row r="66" spans="1:4">
      <c r="A66" s="98" t="s">
        <v>223</v>
      </c>
      <c r="B66" s="101">
        <v>0</v>
      </c>
      <c r="C66" s="101">
        <v>0</v>
      </c>
      <c r="D66" s="101">
        <v>0</v>
      </c>
    </row>
    <row r="67" spans="1:4">
      <c r="A67" s="86"/>
      <c r="B67" s="103"/>
      <c r="C67" s="103"/>
      <c r="D67" s="103"/>
    </row>
    <row r="68" spans="1:4">
      <c r="A68" s="85" t="s">
        <v>230</v>
      </c>
      <c r="B68" s="101">
        <v>0</v>
      </c>
      <c r="C68" s="101">
        <v>0</v>
      </c>
      <c r="D68" s="101">
        <v>0</v>
      </c>
    </row>
    <row r="69" spans="1:4">
      <c r="A69" s="86"/>
      <c r="B69" s="103"/>
      <c r="C69" s="103"/>
      <c r="D69" s="103"/>
    </row>
    <row r="70" spans="1:4">
      <c r="A70" s="85" t="s">
        <v>206</v>
      </c>
      <c r="B70" s="105">
        <v>0</v>
      </c>
      <c r="C70" s="101">
        <v>0</v>
      </c>
      <c r="D70" s="101">
        <v>0</v>
      </c>
    </row>
    <row r="71" spans="1:4">
      <c r="A71" s="86"/>
      <c r="B71" s="103"/>
      <c r="C71" s="103"/>
      <c r="D71" s="103"/>
    </row>
    <row r="72" spans="1:4" ht="30">
      <c r="A72" s="94" t="s">
        <v>231</v>
      </c>
      <c r="B72" s="60">
        <v>0</v>
      </c>
      <c r="C72" s="60">
        <v>0</v>
      </c>
      <c r="D72" s="60">
        <v>0</v>
      </c>
    </row>
    <row r="73" spans="1:4">
      <c r="A73" s="86"/>
      <c r="B73" s="103"/>
      <c r="C73" s="103"/>
      <c r="D73" s="103"/>
    </row>
    <row r="74" spans="1:4" ht="30">
      <c r="A74" s="94" t="s">
        <v>232</v>
      </c>
      <c r="B74" s="60">
        <v>0</v>
      </c>
      <c r="C74" s="60">
        <v>0</v>
      </c>
      <c r="D74" s="60">
        <v>0</v>
      </c>
    </row>
    <row r="75" spans="1:4">
      <c r="A75" s="88"/>
      <c r="B75" s="119"/>
      <c r="C75" s="119"/>
      <c r="D75" s="119"/>
    </row>
  </sheetData>
  <mergeCells count="5">
    <mergeCell ref="A2:D2"/>
    <mergeCell ref="A3:D3"/>
    <mergeCell ref="A4:D4"/>
    <mergeCell ref="A5:D5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A19" sqref="A19"/>
    </sheetView>
  </sheetViews>
  <sheetFormatPr baseColWidth="10" defaultRowHeight="15"/>
  <cols>
    <col min="1" max="1" width="86.28515625" bestFit="1" customWidth="1"/>
    <col min="7" max="7" width="13.140625" bestFit="1" customWidth="1"/>
  </cols>
  <sheetData>
    <row r="1" spans="1:8" ht="21">
      <c r="A1" s="305" t="s">
        <v>233</v>
      </c>
      <c r="B1" s="305"/>
      <c r="C1" s="305"/>
      <c r="D1" s="305"/>
      <c r="E1" s="305"/>
      <c r="F1" s="305"/>
      <c r="G1" s="305"/>
      <c r="H1" s="134"/>
    </row>
    <row r="2" spans="1:8">
      <c r="A2" s="295" t="s">
        <v>122</v>
      </c>
      <c r="B2" s="296"/>
      <c r="C2" s="296"/>
      <c r="D2" s="296"/>
      <c r="E2" s="296"/>
      <c r="F2" s="296"/>
      <c r="G2" s="297"/>
      <c r="H2" s="121"/>
    </row>
    <row r="3" spans="1:8">
      <c r="A3" s="287" t="s">
        <v>234</v>
      </c>
      <c r="B3" s="298"/>
      <c r="C3" s="298"/>
      <c r="D3" s="298"/>
      <c r="E3" s="298"/>
      <c r="F3" s="298"/>
      <c r="G3" s="289"/>
      <c r="H3" s="121"/>
    </row>
    <row r="4" spans="1:8">
      <c r="A4" s="299" t="s">
        <v>169</v>
      </c>
      <c r="B4" s="300"/>
      <c r="C4" s="300"/>
      <c r="D4" s="300"/>
      <c r="E4" s="300"/>
      <c r="F4" s="300"/>
      <c r="G4" s="301"/>
      <c r="H4" s="121"/>
    </row>
    <row r="5" spans="1:8">
      <c r="A5" s="290" t="s">
        <v>2</v>
      </c>
      <c r="B5" s="291"/>
      <c r="C5" s="291"/>
      <c r="D5" s="291"/>
      <c r="E5" s="291"/>
      <c r="F5" s="291"/>
      <c r="G5" s="292"/>
      <c r="H5" s="121"/>
    </row>
    <row r="6" spans="1:8">
      <c r="A6" s="302" t="s">
        <v>235</v>
      </c>
      <c r="B6" s="304" t="s">
        <v>236</v>
      </c>
      <c r="C6" s="304"/>
      <c r="D6" s="304"/>
      <c r="E6" s="304"/>
      <c r="F6" s="304"/>
      <c r="G6" s="304" t="s">
        <v>237</v>
      </c>
      <c r="H6" s="121"/>
    </row>
    <row r="7" spans="1:8" ht="60">
      <c r="A7" s="303"/>
      <c r="B7" s="125" t="s">
        <v>238</v>
      </c>
      <c r="C7" s="124" t="s">
        <v>239</v>
      </c>
      <c r="D7" s="125" t="s">
        <v>240</v>
      </c>
      <c r="E7" s="125" t="s">
        <v>195</v>
      </c>
      <c r="F7" s="125" t="s">
        <v>241</v>
      </c>
      <c r="G7" s="304"/>
      <c r="H7" s="121"/>
    </row>
    <row r="8" spans="1:8">
      <c r="A8" s="127" t="s">
        <v>242</v>
      </c>
      <c r="B8" s="138"/>
      <c r="C8" s="138"/>
      <c r="D8" s="138"/>
      <c r="E8" s="138"/>
      <c r="F8" s="138"/>
      <c r="G8" s="138"/>
      <c r="H8" s="121"/>
    </row>
    <row r="9" spans="1:8">
      <c r="A9" s="128" t="s">
        <v>243</v>
      </c>
      <c r="B9" s="149">
        <v>0</v>
      </c>
      <c r="C9" s="149">
        <v>0</v>
      </c>
      <c r="D9" s="141">
        <v>0</v>
      </c>
      <c r="E9" s="149">
        <v>0</v>
      </c>
      <c r="F9" s="149">
        <v>0</v>
      </c>
      <c r="G9" s="141">
        <v>0</v>
      </c>
      <c r="H9" s="122"/>
    </row>
    <row r="10" spans="1:8">
      <c r="A10" s="128" t="s">
        <v>244</v>
      </c>
      <c r="B10" s="149">
        <v>0</v>
      </c>
      <c r="C10" s="149">
        <v>0</v>
      </c>
      <c r="D10" s="141">
        <v>0</v>
      </c>
      <c r="E10" s="149">
        <v>0</v>
      </c>
      <c r="F10" s="149">
        <v>0</v>
      </c>
      <c r="G10" s="141">
        <v>0</v>
      </c>
      <c r="H10" s="121"/>
    </row>
    <row r="11" spans="1:8">
      <c r="A11" s="128" t="s">
        <v>245</v>
      </c>
      <c r="B11" s="149">
        <v>0</v>
      </c>
      <c r="C11" s="149">
        <v>0</v>
      </c>
      <c r="D11" s="141">
        <v>0</v>
      </c>
      <c r="E11" s="149">
        <v>0</v>
      </c>
      <c r="F11" s="149">
        <v>0</v>
      </c>
      <c r="G11" s="141">
        <v>0</v>
      </c>
      <c r="H11" s="121"/>
    </row>
    <row r="12" spans="1:8">
      <c r="A12" s="128" t="s">
        <v>246</v>
      </c>
      <c r="B12" s="149">
        <v>0</v>
      </c>
      <c r="C12" s="149">
        <v>0</v>
      </c>
      <c r="D12" s="141">
        <v>0</v>
      </c>
      <c r="E12" s="149">
        <v>0</v>
      </c>
      <c r="F12" s="149">
        <v>0</v>
      </c>
      <c r="G12" s="141">
        <v>0</v>
      </c>
      <c r="H12" s="121"/>
    </row>
    <row r="13" spans="1:8">
      <c r="A13" s="128" t="s">
        <v>247</v>
      </c>
      <c r="B13" s="149">
        <v>0</v>
      </c>
      <c r="C13" s="149">
        <v>0</v>
      </c>
      <c r="D13" s="141">
        <v>0</v>
      </c>
      <c r="E13" s="149">
        <v>0</v>
      </c>
      <c r="F13" s="149">
        <v>0</v>
      </c>
      <c r="G13" s="141">
        <v>0</v>
      </c>
      <c r="H13" s="121"/>
    </row>
    <row r="14" spans="1:8">
      <c r="A14" s="128" t="s">
        <v>248</v>
      </c>
      <c r="B14" s="149">
        <v>0</v>
      </c>
      <c r="C14" s="149">
        <v>0</v>
      </c>
      <c r="D14" s="141">
        <v>0</v>
      </c>
      <c r="E14" s="149">
        <v>0</v>
      </c>
      <c r="F14" s="149">
        <v>0</v>
      </c>
      <c r="G14" s="141">
        <v>0</v>
      </c>
      <c r="H14" s="121"/>
    </row>
    <row r="15" spans="1:8">
      <c r="A15" s="128" t="s">
        <v>249</v>
      </c>
      <c r="B15" s="149">
        <v>828129</v>
      </c>
      <c r="C15" s="149">
        <v>0</v>
      </c>
      <c r="D15" s="141">
        <v>828129</v>
      </c>
      <c r="E15" s="149">
        <v>688147.95</v>
      </c>
      <c r="F15" s="149">
        <v>688147.95</v>
      </c>
      <c r="G15" s="141">
        <v>-139981.05000000005</v>
      </c>
      <c r="H15" s="121"/>
    </row>
    <row r="16" spans="1:8">
      <c r="A16" s="123" t="s">
        <v>250</v>
      </c>
      <c r="B16" s="141">
        <v>0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21"/>
    </row>
    <row r="17" spans="1:7">
      <c r="A17" s="132" t="s">
        <v>251</v>
      </c>
      <c r="B17" s="149">
        <v>0</v>
      </c>
      <c r="C17" s="149">
        <v>0</v>
      </c>
      <c r="D17" s="141">
        <v>0</v>
      </c>
      <c r="E17" s="149">
        <v>0</v>
      </c>
      <c r="F17" s="149">
        <v>0</v>
      </c>
      <c r="G17" s="141">
        <v>0</v>
      </c>
    </row>
    <row r="18" spans="1:7">
      <c r="A18" s="132" t="s">
        <v>252</v>
      </c>
      <c r="B18" s="149">
        <v>0</v>
      </c>
      <c r="C18" s="149">
        <v>0</v>
      </c>
      <c r="D18" s="141">
        <v>0</v>
      </c>
      <c r="E18" s="149">
        <v>0</v>
      </c>
      <c r="F18" s="149">
        <v>0</v>
      </c>
      <c r="G18" s="141">
        <v>0</v>
      </c>
    </row>
    <row r="19" spans="1:7">
      <c r="A19" s="132" t="s">
        <v>253</v>
      </c>
      <c r="B19" s="149">
        <v>0</v>
      </c>
      <c r="C19" s="149">
        <v>0</v>
      </c>
      <c r="D19" s="141">
        <v>0</v>
      </c>
      <c r="E19" s="149">
        <v>0</v>
      </c>
      <c r="F19" s="149">
        <v>0</v>
      </c>
      <c r="G19" s="141">
        <v>0</v>
      </c>
    </row>
    <row r="20" spans="1:7">
      <c r="A20" s="132" t="s">
        <v>254</v>
      </c>
      <c r="B20" s="141">
        <v>0</v>
      </c>
      <c r="C20" s="141">
        <v>0</v>
      </c>
      <c r="D20" s="141">
        <v>0</v>
      </c>
      <c r="E20" s="141">
        <v>0</v>
      </c>
      <c r="F20" s="141">
        <v>0</v>
      </c>
      <c r="G20" s="141">
        <v>0</v>
      </c>
    </row>
    <row r="21" spans="1:7">
      <c r="A21" s="132" t="s">
        <v>255</v>
      </c>
      <c r="B21" s="141">
        <v>0</v>
      </c>
      <c r="C21" s="141">
        <v>0</v>
      </c>
      <c r="D21" s="141">
        <v>0</v>
      </c>
      <c r="E21" s="141">
        <v>0</v>
      </c>
      <c r="F21" s="141">
        <v>0</v>
      </c>
      <c r="G21" s="141">
        <v>0</v>
      </c>
    </row>
    <row r="22" spans="1:7">
      <c r="A22" s="132" t="s">
        <v>256</v>
      </c>
      <c r="B22" s="149">
        <v>0</v>
      </c>
      <c r="C22" s="149">
        <v>0</v>
      </c>
      <c r="D22" s="141">
        <v>0</v>
      </c>
      <c r="E22" s="149">
        <v>0</v>
      </c>
      <c r="F22" s="149">
        <v>0</v>
      </c>
      <c r="G22" s="141">
        <v>0</v>
      </c>
    </row>
    <row r="23" spans="1:7">
      <c r="A23" s="132" t="s">
        <v>257</v>
      </c>
      <c r="B23" s="141">
        <v>0</v>
      </c>
      <c r="C23" s="141">
        <v>0</v>
      </c>
      <c r="D23" s="141">
        <v>0</v>
      </c>
      <c r="E23" s="141">
        <v>0</v>
      </c>
      <c r="F23" s="141">
        <v>0</v>
      </c>
      <c r="G23" s="141">
        <v>0</v>
      </c>
    </row>
    <row r="24" spans="1:7">
      <c r="A24" s="132" t="s">
        <v>258</v>
      </c>
      <c r="B24" s="141">
        <v>0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</row>
    <row r="25" spans="1:7">
      <c r="A25" s="132" t="s">
        <v>259</v>
      </c>
      <c r="B25" s="149">
        <v>0</v>
      </c>
      <c r="C25" s="149">
        <v>0</v>
      </c>
      <c r="D25" s="141">
        <v>0</v>
      </c>
      <c r="E25" s="149">
        <v>0</v>
      </c>
      <c r="F25" s="149">
        <v>0</v>
      </c>
      <c r="G25" s="141">
        <v>0</v>
      </c>
    </row>
    <row r="26" spans="1:7">
      <c r="A26" s="132" t="s">
        <v>260</v>
      </c>
      <c r="B26" s="149">
        <v>0</v>
      </c>
      <c r="C26" s="149">
        <v>0</v>
      </c>
      <c r="D26" s="141">
        <v>0</v>
      </c>
      <c r="E26" s="149">
        <v>0</v>
      </c>
      <c r="F26" s="149">
        <v>0</v>
      </c>
      <c r="G26" s="141">
        <v>0</v>
      </c>
    </row>
    <row r="27" spans="1:7">
      <c r="A27" s="132" t="s">
        <v>261</v>
      </c>
      <c r="B27" s="149">
        <v>0</v>
      </c>
      <c r="C27" s="149">
        <v>0</v>
      </c>
      <c r="D27" s="141">
        <v>0</v>
      </c>
      <c r="E27" s="149">
        <v>0</v>
      </c>
      <c r="F27" s="149">
        <v>0</v>
      </c>
      <c r="G27" s="141">
        <v>0</v>
      </c>
    </row>
    <row r="28" spans="1:7">
      <c r="A28" s="128" t="s">
        <v>262</v>
      </c>
      <c r="B28" s="141">
        <v>0</v>
      </c>
      <c r="C28" s="141">
        <v>0</v>
      </c>
      <c r="D28" s="141">
        <v>0</v>
      </c>
      <c r="E28" s="141">
        <v>0</v>
      </c>
      <c r="F28" s="141">
        <v>0</v>
      </c>
      <c r="G28" s="141">
        <v>0</v>
      </c>
    </row>
    <row r="29" spans="1:7">
      <c r="A29" s="132" t="s">
        <v>263</v>
      </c>
      <c r="B29" s="149">
        <v>0</v>
      </c>
      <c r="C29" s="149">
        <v>0</v>
      </c>
      <c r="D29" s="141">
        <v>0</v>
      </c>
      <c r="E29" s="149">
        <v>0</v>
      </c>
      <c r="F29" s="149">
        <v>0</v>
      </c>
      <c r="G29" s="141">
        <v>0</v>
      </c>
    </row>
    <row r="30" spans="1:7">
      <c r="A30" s="132" t="s">
        <v>264</v>
      </c>
      <c r="B30" s="149">
        <v>0</v>
      </c>
      <c r="C30" s="149">
        <v>0</v>
      </c>
      <c r="D30" s="141">
        <v>0</v>
      </c>
      <c r="E30" s="149">
        <v>0</v>
      </c>
      <c r="F30" s="149">
        <v>0</v>
      </c>
      <c r="G30" s="141">
        <v>0</v>
      </c>
    </row>
    <row r="31" spans="1:7">
      <c r="A31" s="132" t="s">
        <v>265</v>
      </c>
      <c r="B31" s="149">
        <v>0</v>
      </c>
      <c r="C31" s="149">
        <v>0</v>
      </c>
      <c r="D31" s="141">
        <v>0</v>
      </c>
      <c r="E31" s="149">
        <v>0</v>
      </c>
      <c r="F31" s="149">
        <v>0</v>
      </c>
      <c r="G31" s="141">
        <v>0</v>
      </c>
    </row>
    <row r="32" spans="1:7">
      <c r="A32" s="132" t="s">
        <v>266</v>
      </c>
      <c r="B32" s="141">
        <v>0</v>
      </c>
      <c r="C32" s="141">
        <v>0</v>
      </c>
      <c r="D32" s="141">
        <v>0</v>
      </c>
      <c r="E32" s="141">
        <v>0</v>
      </c>
      <c r="F32" s="141">
        <v>0</v>
      </c>
      <c r="G32" s="141">
        <v>0</v>
      </c>
    </row>
    <row r="33" spans="1:8">
      <c r="A33" s="132" t="s">
        <v>267</v>
      </c>
      <c r="B33" s="149">
        <v>0</v>
      </c>
      <c r="C33" s="149">
        <v>0</v>
      </c>
      <c r="D33" s="141">
        <v>0</v>
      </c>
      <c r="E33" s="149">
        <v>0</v>
      </c>
      <c r="F33" s="149">
        <v>0</v>
      </c>
      <c r="G33" s="141">
        <v>0</v>
      </c>
      <c r="H33" s="121"/>
    </row>
    <row r="34" spans="1:8">
      <c r="A34" s="128" t="s">
        <v>268</v>
      </c>
      <c r="B34" s="149">
        <v>8932525.3699999992</v>
      </c>
      <c r="C34" s="149">
        <v>1248814.6299999999</v>
      </c>
      <c r="D34" s="141">
        <v>10181340</v>
      </c>
      <c r="E34" s="149">
        <v>7099897.9400000004</v>
      </c>
      <c r="F34" s="149">
        <v>7099897.9400000004</v>
      </c>
      <c r="G34" s="141">
        <v>-1832627.4299999988</v>
      </c>
      <c r="H34" s="121"/>
    </row>
    <row r="35" spans="1:8">
      <c r="A35" s="128" t="s">
        <v>269</v>
      </c>
      <c r="B35" s="141">
        <v>0</v>
      </c>
      <c r="C35" s="141">
        <v>0</v>
      </c>
      <c r="D35" s="141">
        <v>0</v>
      </c>
      <c r="E35" s="141">
        <v>0</v>
      </c>
      <c r="F35" s="141">
        <v>0</v>
      </c>
      <c r="G35" s="141">
        <v>0</v>
      </c>
      <c r="H35" s="121"/>
    </row>
    <row r="36" spans="1:8">
      <c r="A36" s="132" t="s">
        <v>270</v>
      </c>
      <c r="B36" s="149">
        <v>0</v>
      </c>
      <c r="C36" s="149">
        <v>0</v>
      </c>
      <c r="D36" s="141">
        <v>0</v>
      </c>
      <c r="E36" s="149">
        <v>0</v>
      </c>
      <c r="F36" s="149">
        <v>0</v>
      </c>
      <c r="G36" s="141">
        <v>0</v>
      </c>
      <c r="H36" s="121"/>
    </row>
    <row r="37" spans="1:8">
      <c r="A37" s="128" t="s">
        <v>271</v>
      </c>
      <c r="B37" s="141">
        <v>0</v>
      </c>
      <c r="C37" s="141">
        <v>0</v>
      </c>
      <c r="D37" s="141">
        <v>0</v>
      </c>
      <c r="E37" s="141">
        <v>0</v>
      </c>
      <c r="F37" s="141">
        <v>0</v>
      </c>
      <c r="G37" s="141">
        <v>0</v>
      </c>
      <c r="H37" s="121"/>
    </row>
    <row r="38" spans="1:8">
      <c r="A38" s="132" t="s">
        <v>272</v>
      </c>
      <c r="B38" s="141">
        <v>0</v>
      </c>
      <c r="C38" s="141">
        <v>0</v>
      </c>
      <c r="D38" s="141">
        <v>0</v>
      </c>
      <c r="E38" s="141">
        <v>0</v>
      </c>
      <c r="F38" s="141">
        <v>0</v>
      </c>
      <c r="G38" s="141">
        <v>0</v>
      </c>
      <c r="H38" s="121"/>
    </row>
    <row r="39" spans="1:8">
      <c r="A39" s="132" t="s">
        <v>273</v>
      </c>
      <c r="B39" s="141">
        <v>0</v>
      </c>
      <c r="C39" s="141">
        <v>0</v>
      </c>
      <c r="D39" s="141">
        <v>0</v>
      </c>
      <c r="E39" s="141">
        <v>0</v>
      </c>
      <c r="F39" s="141">
        <v>0</v>
      </c>
      <c r="G39" s="141">
        <v>0</v>
      </c>
      <c r="H39" s="121"/>
    </row>
    <row r="40" spans="1:8">
      <c r="A40" s="129"/>
      <c r="B40" s="141"/>
      <c r="C40" s="141"/>
      <c r="D40" s="141"/>
      <c r="E40" s="141"/>
      <c r="F40" s="141"/>
      <c r="G40" s="141"/>
      <c r="H40" s="121"/>
    </row>
    <row r="41" spans="1:8">
      <c r="A41" s="130" t="s">
        <v>274</v>
      </c>
      <c r="B41" s="142">
        <v>9760654.3699999992</v>
      </c>
      <c r="C41" s="142">
        <v>1248814.6299999999</v>
      </c>
      <c r="D41" s="142">
        <v>11009469</v>
      </c>
      <c r="E41" s="142">
        <v>7788045.8900000006</v>
      </c>
      <c r="F41" s="142">
        <v>7788045.8900000006</v>
      </c>
      <c r="G41" s="142">
        <v>-1972608.4799999988</v>
      </c>
      <c r="H41" s="121"/>
    </row>
    <row r="42" spans="1:8">
      <c r="A42" s="130" t="s">
        <v>275</v>
      </c>
      <c r="B42" s="143"/>
      <c r="C42" s="143"/>
      <c r="D42" s="143"/>
      <c r="E42" s="143"/>
      <c r="F42" s="143"/>
      <c r="G42" s="142">
        <v>0</v>
      </c>
      <c r="H42" s="122"/>
    </row>
    <row r="43" spans="1:8">
      <c r="A43" s="129"/>
      <c r="B43" s="144"/>
      <c r="C43" s="144"/>
      <c r="D43" s="144"/>
      <c r="E43" s="144"/>
      <c r="F43" s="144"/>
      <c r="G43" s="144"/>
      <c r="H43" s="121"/>
    </row>
    <row r="44" spans="1:8">
      <c r="A44" s="130" t="s">
        <v>276</v>
      </c>
      <c r="B44" s="144"/>
      <c r="C44" s="144"/>
      <c r="D44" s="144"/>
      <c r="E44" s="144"/>
      <c r="F44" s="144"/>
      <c r="G44" s="144"/>
      <c r="H44" s="121"/>
    </row>
    <row r="45" spans="1:8">
      <c r="A45" s="128" t="s">
        <v>277</v>
      </c>
      <c r="B45" s="141">
        <v>0</v>
      </c>
      <c r="C45" s="141">
        <v>0</v>
      </c>
      <c r="D45" s="141">
        <v>0</v>
      </c>
      <c r="E45" s="141">
        <v>0</v>
      </c>
      <c r="F45" s="141">
        <v>0</v>
      </c>
      <c r="G45" s="141">
        <v>0</v>
      </c>
      <c r="H45" s="121"/>
    </row>
    <row r="46" spans="1:8">
      <c r="A46" s="133" t="s">
        <v>278</v>
      </c>
      <c r="B46" s="141">
        <v>0</v>
      </c>
      <c r="C46" s="141">
        <v>0</v>
      </c>
      <c r="D46" s="141">
        <v>0</v>
      </c>
      <c r="E46" s="141">
        <v>0</v>
      </c>
      <c r="F46" s="141">
        <v>0</v>
      </c>
      <c r="G46" s="141">
        <v>0</v>
      </c>
      <c r="H46" s="121"/>
    </row>
    <row r="47" spans="1:8">
      <c r="A47" s="133" t="s">
        <v>279</v>
      </c>
      <c r="B47" s="141">
        <v>0</v>
      </c>
      <c r="C47" s="141">
        <v>0</v>
      </c>
      <c r="D47" s="141">
        <v>0</v>
      </c>
      <c r="E47" s="141">
        <v>0</v>
      </c>
      <c r="F47" s="141">
        <v>0</v>
      </c>
      <c r="G47" s="141">
        <v>0</v>
      </c>
      <c r="H47" s="121"/>
    </row>
    <row r="48" spans="1:8">
      <c r="A48" s="133" t="s">
        <v>280</v>
      </c>
      <c r="B48" s="149">
        <v>0</v>
      </c>
      <c r="C48" s="149">
        <v>0</v>
      </c>
      <c r="D48" s="141">
        <v>0</v>
      </c>
      <c r="E48" s="149">
        <v>0</v>
      </c>
      <c r="F48" s="149">
        <v>0</v>
      </c>
      <c r="G48" s="141">
        <v>0</v>
      </c>
      <c r="H48" s="121"/>
    </row>
    <row r="49" spans="1:7" ht="30">
      <c r="A49" s="133" t="s">
        <v>281</v>
      </c>
      <c r="B49" s="149">
        <v>0</v>
      </c>
      <c r="C49" s="149">
        <v>0</v>
      </c>
      <c r="D49" s="141">
        <v>0</v>
      </c>
      <c r="E49" s="149">
        <v>0</v>
      </c>
      <c r="F49" s="149">
        <v>0</v>
      </c>
      <c r="G49" s="141">
        <v>0</v>
      </c>
    </row>
    <row r="50" spans="1:7">
      <c r="A50" s="133" t="s">
        <v>282</v>
      </c>
      <c r="B50" s="141">
        <v>0</v>
      </c>
      <c r="C50" s="141">
        <v>0</v>
      </c>
      <c r="D50" s="141">
        <v>0</v>
      </c>
      <c r="E50" s="141">
        <v>0</v>
      </c>
      <c r="F50" s="141">
        <v>0</v>
      </c>
      <c r="G50" s="141">
        <v>0</v>
      </c>
    </row>
    <row r="51" spans="1:7">
      <c r="A51" s="133" t="s">
        <v>283</v>
      </c>
      <c r="B51" s="141">
        <v>0</v>
      </c>
      <c r="C51" s="141">
        <v>0</v>
      </c>
      <c r="D51" s="141">
        <v>0</v>
      </c>
      <c r="E51" s="141">
        <v>0</v>
      </c>
      <c r="F51" s="141">
        <v>0</v>
      </c>
      <c r="G51" s="141">
        <v>0</v>
      </c>
    </row>
    <row r="52" spans="1:7" ht="30">
      <c r="A52" s="126" t="s">
        <v>284</v>
      </c>
      <c r="B52" s="141">
        <v>0</v>
      </c>
      <c r="C52" s="141">
        <v>0</v>
      </c>
      <c r="D52" s="141">
        <v>0</v>
      </c>
      <c r="E52" s="141">
        <v>0</v>
      </c>
      <c r="F52" s="141">
        <v>0</v>
      </c>
      <c r="G52" s="141">
        <v>0</v>
      </c>
    </row>
    <row r="53" spans="1:7">
      <c r="A53" s="132" t="s">
        <v>285</v>
      </c>
      <c r="B53" s="149">
        <v>0</v>
      </c>
      <c r="C53" s="149">
        <v>0</v>
      </c>
      <c r="D53" s="141">
        <v>0</v>
      </c>
      <c r="E53" s="149">
        <v>0</v>
      </c>
      <c r="F53" s="149">
        <v>0</v>
      </c>
      <c r="G53" s="141">
        <v>0</v>
      </c>
    </row>
    <row r="54" spans="1:7">
      <c r="A54" s="128" t="s">
        <v>286</v>
      </c>
      <c r="B54" s="141">
        <v>0</v>
      </c>
      <c r="C54" s="141">
        <v>0</v>
      </c>
      <c r="D54" s="141">
        <v>0</v>
      </c>
      <c r="E54" s="141">
        <v>0</v>
      </c>
      <c r="F54" s="141">
        <v>0</v>
      </c>
      <c r="G54" s="141">
        <v>0</v>
      </c>
    </row>
    <row r="55" spans="1:7">
      <c r="A55" s="126" t="s">
        <v>287</v>
      </c>
      <c r="B55" s="141">
        <v>0</v>
      </c>
      <c r="C55" s="141">
        <v>0</v>
      </c>
      <c r="D55" s="141">
        <v>0</v>
      </c>
      <c r="E55" s="141">
        <v>0</v>
      </c>
      <c r="F55" s="141">
        <v>0</v>
      </c>
      <c r="G55" s="141">
        <v>0</v>
      </c>
    </row>
    <row r="56" spans="1:7">
      <c r="A56" s="133" t="s">
        <v>288</v>
      </c>
      <c r="B56" s="141">
        <v>0</v>
      </c>
      <c r="C56" s="141">
        <v>0</v>
      </c>
      <c r="D56" s="141">
        <v>0</v>
      </c>
      <c r="E56" s="141">
        <v>0</v>
      </c>
      <c r="F56" s="141">
        <v>0</v>
      </c>
      <c r="G56" s="141">
        <v>0</v>
      </c>
    </row>
    <row r="57" spans="1:7">
      <c r="A57" s="133" t="s">
        <v>289</v>
      </c>
      <c r="B57" s="141">
        <v>0</v>
      </c>
      <c r="C57" s="141">
        <v>0</v>
      </c>
      <c r="D57" s="141">
        <v>0</v>
      </c>
      <c r="E57" s="141">
        <v>0</v>
      </c>
      <c r="F57" s="141">
        <v>0</v>
      </c>
      <c r="G57" s="141">
        <v>0</v>
      </c>
    </row>
    <row r="58" spans="1:7">
      <c r="A58" s="126" t="s">
        <v>290</v>
      </c>
      <c r="B58" s="149">
        <v>0</v>
      </c>
      <c r="C58" s="149">
        <v>0</v>
      </c>
      <c r="D58" s="141">
        <v>0</v>
      </c>
      <c r="E58" s="149">
        <v>0</v>
      </c>
      <c r="F58" s="149">
        <v>0</v>
      </c>
      <c r="G58" s="141">
        <v>0</v>
      </c>
    </row>
    <row r="59" spans="1:7">
      <c r="A59" s="128" t="s">
        <v>291</v>
      </c>
      <c r="B59" s="141">
        <v>0</v>
      </c>
      <c r="C59" s="141">
        <v>0</v>
      </c>
      <c r="D59" s="141">
        <v>0</v>
      </c>
      <c r="E59" s="141">
        <v>0</v>
      </c>
      <c r="F59" s="141">
        <v>0</v>
      </c>
      <c r="G59" s="141">
        <v>0</v>
      </c>
    </row>
    <row r="60" spans="1:7">
      <c r="A60" s="133" t="s">
        <v>292</v>
      </c>
      <c r="B60" s="149">
        <v>0</v>
      </c>
      <c r="C60" s="149">
        <v>0</v>
      </c>
      <c r="D60" s="141">
        <v>0</v>
      </c>
      <c r="E60" s="149">
        <v>0</v>
      </c>
      <c r="F60" s="149">
        <v>0</v>
      </c>
      <c r="G60" s="141">
        <v>0</v>
      </c>
    </row>
    <row r="61" spans="1:7">
      <c r="A61" s="133" t="s">
        <v>293</v>
      </c>
      <c r="B61" s="149">
        <v>0</v>
      </c>
      <c r="C61" s="149">
        <v>0</v>
      </c>
      <c r="D61" s="141">
        <v>0</v>
      </c>
      <c r="E61" s="149">
        <v>0</v>
      </c>
      <c r="F61" s="149">
        <v>0</v>
      </c>
      <c r="G61" s="141">
        <v>0</v>
      </c>
    </row>
    <row r="62" spans="1:7">
      <c r="A62" s="128" t="s">
        <v>294</v>
      </c>
      <c r="B62" s="149">
        <v>0</v>
      </c>
      <c r="C62" s="149">
        <v>0</v>
      </c>
      <c r="D62" s="141">
        <v>0</v>
      </c>
      <c r="E62" s="149">
        <v>0</v>
      </c>
      <c r="F62" s="149">
        <v>0</v>
      </c>
      <c r="G62" s="141">
        <v>0</v>
      </c>
    </row>
    <row r="63" spans="1:7">
      <c r="A63" s="128" t="s">
        <v>295</v>
      </c>
      <c r="B63" s="149">
        <v>0</v>
      </c>
      <c r="C63" s="149">
        <v>0</v>
      </c>
      <c r="D63" s="141">
        <v>0</v>
      </c>
      <c r="E63" s="149">
        <v>0</v>
      </c>
      <c r="F63" s="149">
        <v>0</v>
      </c>
      <c r="G63" s="141">
        <v>0</v>
      </c>
    </row>
    <row r="64" spans="1:7">
      <c r="A64" s="129"/>
      <c r="B64" s="144"/>
      <c r="C64" s="144"/>
      <c r="D64" s="144"/>
      <c r="E64" s="144"/>
      <c r="F64" s="144"/>
      <c r="G64" s="144"/>
    </row>
    <row r="65" spans="1:7">
      <c r="A65" s="130" t="s">
        <v>296</v>
      </c>
      <c r="B65" s="142">
        <v>0</v>
      </c>
      <c r="C65" s="142">
        <v>0</v>
      </c>
      <c r="D65" s="142">
        <v>0</v>
      </c>
      <c r="E65" s="142">
        <v>0</v>
      </c>
      <c r="F65" s="142">
        <v>0</v>
      </c>
      <c r="G65" s="142">
        <v>0</v>
      </c>
    </row>
    <row r="66" spans="1:7">
      <c r="A66" s="129"/>
      <c r="B66" s="144"/>
      <c r="C66" s="144"/>
      <c r="D66" s="144"/>
      <c r="E66" s="144"/>
      <c r="F66" s="144"/>
      <c r="G66" s="144"/>
    </row>
    <row r="67" spans="1:7">
      <c r="A67" s="130" t="s">
        <v>297</v>
      </c>
      <c r="B67" s="142">
        <v>0</v>
      </c>
      <c r="C67" s="142">
        <v>0</v>
      </c>
      <c r="D67" s="142">
        <v>0</v>
      </c>
      <c r="E67" s="142">
        <v>0</v>
      </c>
      <c r="F67" s="142">
        <v>0</v>
      </c>
      <c r="G67" s="142">
        <v>0</v>
      </c>
    </row>
    <row r="68" spans="1:7">
      <c r="A68" s="128" t="s">
        <v>298</v>
      </c>
      <c r="B68" s="149">
        <v>0</v>
      </c>
      <c r="C68" s="149">
        <v>0</v>
      </c>
      <c r="D68" s="141">
        <v>0</v>
      </c>
      <c r="E68" s="149">
        <v>0</v>
      </c>
      <c r="F68" s="149">
        <v>0</v>
      </c>
      <c r="G68" s="141">
        <v>0</v>
      </c>
    </row>
    <row r="69" spans="1:7">
      <c r="A69" s="129"/>
      <c r="B69" s="144"/>
      <c r="C69" s="144"/>
      <c r="D69" s="144"/>
      <c r="E69" s="144"/>
      <c r="F69" s="144"/>
      <c r="G69" s="144"/>
    </row>
    <row r="70" spans="1:7">
      <c r="A70" s="130" t="s">
        <v>299</v>
      </c>
      <c r="B70" s="142">
        <v>9760654.3699999992</v>
      </c>
      <c r="C70" s="142">
        <v>1248814.6299999999</v>
      </c>
      <c r="D70" s="142">
        <v>11009469</v>
      </c>
      <c r="E70" s="142">
        <v>7788045.8900000006</v>
      </c>
      <c r="F70" s="142">
        <v>7788045.8900000006</v>
      </c>
      <c r="G70" s="142">
        <v>-1972608.4799999988</v>
      </c>
    </row>
    <row r="71" spans="1:7">
      <c r="A71" s="129"/>
      <c r="B71" s="144"/>
      <c r="C71" s="144"/>
      <c r="D71" s="144"/>
      <c r="E71" s="144"/>
      <c r="F71" s="144"/>
      <c r="G71" s="144"/>
    </row>
    <row r="72" spans="1:7">
      <c r="A72" s="130" t="s">
        <v>300</v>
      </c>
      <c r="B72" s="144"/>
      <c r="C72" s="144"/>
      <c r="D72" s="144"/>
      <c r="E72" s="144"/>
      <c r="F72" s="144"/>
      <c r="G72" s="144"/>
    </row>
    <row r="73" spans="1:7" ht="30">
      <c r="A73" s="136" t="s">
        <v>301</v>
      </c>
      <c r="B73" s="149">
        <v>0</v>
      </c>
      <c r="C73" s="149">
        <v>0</v>
      </c>
      <c r="D73" s="141">
        <v>0</v>
      </c>
      <c r="E73" s="149">
        <v>0</v>
      </c>
      <c r="F73" s="149">
        <v>0</v>
      </c>
      <c r="G73" s="141">
        <v>0</v>
      </c>
    </row>
    <row r="74" spans="1:7" ht="30">
      <c r="A74" s="136" t="s">
        <v>302</v>
      </c>
      <c r="B74" s="149">
        <v>0</v>
      </c>
      <c r="C74" s="149">
        <v>0</v>
      </c>
      <c r="D74" s="141">
        <v>0</v>
      </c>
      <c r="E74" s="149">
        <v>0</v>
      </c>
      <c r="F74" s="149">
        <v>0</v>
      </c>
      <c r="G74" s="141">
        <v>0</v>
      </c>
    </row>
    <row r="75" spans="1:7">
      <c r="A75" s="135" t="s">
        <v>303</v>
      </c>
      <c r="B75" s="142">
        <v>0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</row>
    <row r="76" spans="1:7">
      <c r="A76" s="131"/>
      <c r="B76" s="145"/>
      <c r="C76" s="145"/>
      <c r="D76" s="145"/>
      <c r="E76" s="145"/>
      <c r="F76" s="145"/>
      <c r="G76" s="145"/>
    </row>
    <row r="77" spans="1:7">
      <c r="A77" s="121"/>
      <c r="B77" s="146"/>
      <c r="C77" s="146"/>
      <c r="D77" s="146"/>
      <c r="E77" s="146"/>
      <c r="F77" s="146"/>
      <c r="G77" s="146"/>
    </row>
    <row r="78" spans="1:7">
      <c r="A78" s="121"/>
      <c r="B78" s="147"/>
      <c r="C78" s="147"/>
      <c r="D78" s="147"/>
      <c r="E78" s="147"/>
      <c r="F78" s="147"/>
      <c r="G78" s="148"/>
    </row>
    <row r="79" spans="1:7">
      <c r="A79" s="121"/>
      <c r="B79" s="139"/>
      <c r="C79" s="139"/>
      <c r="D79" s="139"/>
      <c r="E79" s="139"/>
      <c r="F79" s="139"/>
      <c r="G79" s="140"/>
    </row>
    <row r="80" spans="1:7">
      <c r="A80" s="121"/>
      <c r="B80" s="137"/>
      <c r="C80" s="137"/>
      <c r="D80" s="137"/>
      <c r="E80" s="137"/>
      <c r="F80" s="137"/>
      <c r="G80" s="13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activeCell="E36" sqref="E36"/>
    </sheetView>
  </sheetViews>
  <sheetFormatPr baseColWidth="10" defaultRowHeight="15"/>
  <cols>
    <col min="1" max="1" width="103.42578125" style="121" customWidth="1"/>
    <col min="2" max="5" width="21" style="121" customWidth="1"/>
    <col min="6" max="6" width="20.85546875" style="121" customWidth="1"/>
    <col min="7" max="7" width="21" style="121" customWidth="1"/>
    <col min="8" max="16384" width="11.42578125" style="121"/>
  </cols>
  <sheetData>
    <row r="1" spans="1:8" ht="48.75" customHeight="1">
      <c r="A1" s="308" t="s">
        <v>304</v>
      </c>
      <c r="B1" s="305"/>
      <c r="C1" s="305"/>
      <c r="D1" s="305"/>
      <c r="E1" s="305"/>
      <c r="F1" s="305"/>
      <c r="G1" s="305"/>
    </row>
    <row r="2" spans="1:8">
      <c r="A2" s="309" t="s">
        <v>122</v>
      </c>
      <c r="B2" s="309"/>
      <c r="C2" s="309"/>
      <c r="D2" s="309"/>
      <c r="E2" s="309"/>
      <c r="F2" s="309"/>
      <c r="G2" s="309"/>
    </row>
    <row r="3" spans="1:8">
      <c r="A3" s="310" t="s">
        <v>305</v>
      </c>
      <c r="B3" s="310"/>
      <c r="C3" s="310"/>
      <c r="D3" s="310"/>
      <c r="E3" s="310"/>
      <c r="F3" s="310"/>
      <c r="G3" s="310"/>
    </row>
    <row r="4" spans="1:8">
      <c r="A4" s="310" t="s">
        <v>306</v>
      </c>
      <c r="B4" s="310"/>
      <c r="C4" s="310"/>
      <c r="D4" s="310"/>
      <c r="E4" s="310"/>
      <c r="F4" s="310"/>
      <c r="G4" s="310"/>
    </row>
    <row r="5" spans="1:8">
      <c r="A5" s="311" t="s">
        <v>169</v>
      </c>
      <c r="B5" s="311"/>
      <c r="C5" s="311"/>
      <c r="D5" s="311"/>
      <c r="E5" s="311"/>
      <c r="F5" s="311"/>
      <c r="G5" s="311"/>
    </row>
    <row r="6" spans="1:8">
      <c r="A6" s="303" t="s">
        <v>2</v>
      </c>
      <c r="B6" s="303"/>
      <c r="C6" s="303"/>
      <c r="D6" s="303"/>
      <c r="E6" s="303"/>
      <c r="F6" s="303"/>
      <c r="G6" s="303"/>
    </row>
    <row r="7" spans="1:8">
      <c r="A7" s="306" t="s">
        <v>4</v>
      </c>
      <c r="B7" s="306" t="s">
        <v>307</v>
      </c>
      <c r="C7" s="306"/>
      <c r="D7" s="306"/>
      <c r="E7" s="306"/>
      <c r="F7" s="306"/>
      <c r="G7" s="307" t="s">
        <v>308</v>
      </c>
    </row>
    <row r="8" spans="1:8" ht="30">
      <c r="A8" s="306"/>
      <c r="B8" s="124" t="s">
        <v>309</v>
      </c>
      <c r="C8" s="124" t="s">
        <v>310</v>
      </c>
      <c r="D8" s="124" t="s">
        <v>311</v>
      </c>
      <c r="E8" s="124" t="s">
        <v>195</v>
      </c>
      <c r="F8" s="124" t="s">
        <v>312</v>
      </c>
      <c r="G8" s="306"/>
      <c r="H8" s="151"/>
    </row>
    <row r="9" spans="1:8">
      <c r="A9" s="152" t="s">
        <v>313</v>
      </c>
      <c r="B9" s="153">
        <f>B10+B18+B189+B28+B38+B48+B58+B62+B71+B75</f>
        <v>9760654.3699999992</v>
      </c>
      <c r="C9" s="153">
        <f t="shared" ref="C9:G9" si="0">C10+C18+C189+C28+C38+C48+C58+C62+C71+C75</f>
        <v>1501488.4</v>
      </c>
      <c r="D9" s="153">
        <f t="shared" si="0"/>
        <v>11262142.77</v>
      </c>
      <c r="E9" s="153">
        <f t="shared" si="0"/>
        <v>7481231.5600000005</v>
      </c>
      <c r="F9" s="153">
        <f t="shared" si="0"/>
        <v>7481231.5600000005</v>
      </c>
      <c r="G9" s="153">
        <f t="shared" si="0"/>
        <v>3780911.209999999</v>
      </c>
      <c r="H9" s="151"/>
    </row>
    <row r="10" spans="1:8">
      <c r="A10" s="154" t="s">
        <v>314</v>
      </c>
      <c r="B10" s="155">
        <f>SUM(B11:B17)</f>
        <v>7384168.3600000003</v>
      </c>
      <c r="C10" s="155">
        <f t="shared" ref="C10:G10" si="1">SUM(C11:C17)</f>
        <v>932023.24</v>
      </c>
      <c r="D10" s="155">
        <f t="shared" si="1"/>
        <v>8316191.5999999996</v>
      </c>
      <c r="E10" s="155">
        <f t="shared" si="1"/>
        <v>5561706.9700000007</v>
      </c>
      <c r="F10" s="155">
        <f t="shared" si="1"/>
        <v>5561706.9700000007</v>
      </c>
      <c r="G10" s="155">
        <f t="shared" si="1"/>
        <v>2754484.6299999994</v>
      </c>
      <c r="H10" s="151"/>
    </row>
    <row r="11" spans="1:8">
      <c r="A11" s="156" t="s">
        <v>315</v>
      </c>
      <c r="B11" s="157">
        <v>6054174.1299999999</v>
      </c>
      <c r="C11" s="157">
        <v>0</v>
      </c>
      <c r="D11" s="155">
        <f>B11+C11</f>
        <v>6054174.1299999999</v>
      </c>
      <c r="E11" s="157">
        <v>4395023.9800000004</v>
      </c>
      <c r="F11" s="157">
        <v>4395023.9800000004</v>
      </c>
      <c r="G11" s="155">
        <f>D11-E11</f>
        <v>1659150.1499999994</v>
      </c>
      <c r="H11" s="158" t="s">
        <v>316</v>
      </c>
    </row>
    <row r="12" spans="1:8">
      <c r="A12" s="156" t="s">
        <v>317</v>
      </c>
      <c r="B12" s="155">
        <v>0</v>
      </c>
      <c r="C12" s="155">
        <v>0</v>
      </c>
      <c r="D12" s="155">
        <f t="shared" ref="D12:D17" si="2">B12+C12</f>
        <v>0</v>
      </c>
      <c r="E12" s="155">
        <v>0</v>
      </c>
      <c r="F12" s="155">
        <v>0</v>
      </c>
      <c r="G12" s="155">
        <f t="shared" ref="G12:G17" si="3">D12-E12</f>
        <v>0</v>
      </c>
      <c r="H12" s="158" t="s">
        <v>318</v>
      </c>
    </row>
    <row r="13" spans="1:8">
      <c r="A13" s="156" t="s">
        <v>319</v>
      </c>
      <c r="B13" s="157">
        <v>845925.69</v>
      </c>
      <c r="C13" s="157">
        <v>446967.28</v>
      </c>
      <c r="D13" s="155">
        <f t="shared" si="2"/>
        <v>1292892.97</v>
      </c>
      <c r="E13" s="157">
        <v>418917.26</v>
      </c>
      <c r="F13" s="157">
        <v>418917.26</v>
      </c>
      <c r="G13" s="155">
        <f t="shared" si="3"/>
        <v>873975.71</v>
      </c>
      <c r="H13" s="158" t="s">
        <v>320</v>
      </c>
    </row>
    <row r="14" spans="1:8">
      <c r="A14" s="156" t="s">
        <v>321</v>
      </c>
      <c r="B14" s="155">
        <v>0</v>
      </c>
      <c r="C14" s="155">
        <v>0</v>
      </c>
      <c r="D14" s="155">
        <f t="shared" si="2"/>
        <v>0</v>
      </c>
      <c r="E14" s="155">
        <v>0</v>
      </c>
      <c r="F14" s="155">
        <v>0</v>
      </c>
      <c r="G14" s="155">
        <f t="shared" si="3"/>
        <v>0</v>
      </c>
      <c r="H14" s="158" t="s">
        <v>322</v>
      </c>
    </row>
    <row r="15" spans="1:8">
      <c r="A15" s="156" t="s">
        <v>323</v>
      </c>
      <c r="B15" s="157">
        <v>484068.54</v>
      </c>
      <c r="C15" s="157">
        <v>485055.96</v>
      </c>
      <c r="D15" s="155">
        <f t="shared" si="2"/>
        <v>969124.5</v>
      </c>
      <c r="E15" s="157">
        <v>747765.73</v>
      </c>
      <c r="F15" s="157">
        <v>747765.73</v>
      </c>
      <c r="G15" s="155">
        <f t="shared" si="3"/>
        <v>221358.77000000002</v>
      </c>
      <c r="H15" s="158" t="s">
        <v>324</v>
      </c>
    </row>
    <row r="16" spans="1:8">
      <c r="A16" s="156" t="s">
        <v>325</v>
      </c>
      <c r="B16" s="155">
        <v>0</v>
      </c>
      <c r="C16" s="155">
        <v>0</v>
      </c>
      <c r="D16" s="155">
        <f t="shared" si="2"/>
        <v>0</v>
      </c>
      <c r="E16" s="155">
        <v>0</v>
      </c>
      <c r="F16" s="155">
        <v>0</v>
      </c>
      <c r="G16" s="155">
        <f t="shared" si="3"/>
        <v>0</v>
      </c>
      <c r="H16" s="158" t="s">
        <v>326</v>
      </c>
    </row>
    <row r="17" spans="1:8">
      <c r="A17" s="156" t="s">
        <v>327</v>
      </c>
      <c r="B17" s="155">
        <v>0</v>
      </c>
      <c r="C17" s="155">
        <v>0</v>
      </c>
      <c r="D17" s="155">
        <f t="shared" si="2"/>
        <v>0</v>
      </c>
      <c r="E17" s="155">
        <v>0</v>
      </c>
      <c r="F17" s="155">
        <v>0</v>
      </c>
      <c r="G17" s="155">
        <f t="shared" si="3"/>
        <v>0</v>
      </c>
      <c r="H17" s="158" t="s">
        <v>328</v>
      </c>
    </row>
    <row r="18" spans="1:8">
      <c r="A18" s="154" t="s">
        <v>329</v>
      </c>
      <c r="B18" s="155">
        <f>SUM(B19:B27)</f>
        <v>857335</v>
      </c>
      <c r="C18" s="155">
        <f t="shared" ref="C18:G18" si="4">SUM(C19:C27)</f>
        <v>62228.5</v>
      </c>
      <c r="D18" s="155">
        <f t="shared" si="4"/>
        <v>919563.5</v>
      </c>
      <c r="E18" s="155">
        <f t="shared" si="4"/>
        <v>768581.09</v>
      </c>
      <c r="F18" s="155">
        <f t="shared" si="4"/>
        <v>768581.09</v>
      </c>
      <c r="G18" s="155">
        <f t="shared" si="4"/>
        <v>150982.41000000003</v>
      </c>
    </row>
    <row r="19" spans="1:8">
      <c r="A19" s="156" t="s">
        <v>330</v>
      </c>
      <c r="B19" s="157">
        <v>147500</v>
      </c>
      <c r="C19" s="157">
        <v>-11382.97</v>
      </c>
      <c r="D19" s="155">
        <f t="shared" ref="D19:D27" si="5">B19+C19</f>
        <v>136117.03</v>
      </c>
      <c r="E19" s="157">
        <v>75938.289999999994</v>
      </c>
      <c r="F19" s="157">
        <v>75938.289999999994</v>
      </c>
      <c r="G19" s="155">
        <f t="shared" ref="G19:G27" si="6">D19-E19</f>
        <v>60178.740000000005</v>
      </c>
      <c r="H19" s="158" t="s">
        <v>331</v>
      </c>
    </row>
    <row r="20" spans="1:8">
      <c r="A20" s="156" t="s">
        <v>332</v>
      </c>
      <c r="B20" s="157">
        <v>47000</v>
      </c>
      <c r="C20" s="157">
        <v>-3000</v>
      </c>
      <c r="D20" s="155">
        <f t="shared" si="5"/>
        <v>44000</v>
      </c>
      <c r="E20" s="157">
        <v>13241</v>
      </c>
      <c r="F20" s="157">
        <v>13241</v>
      </c>
      <c r="G20" s="155">
        <f t="shared" si="6"/>
        <v>30759</v>
      </c>
      <c r="H20" s="158" t="s">
        <v>333</v>
      </c>
    </row>
    <row r="21" spans="1:8">
      <c r="A21" s="156" t="s">
        <v>334</v>
      </c>
      <c r="B21" s="155">
        <v>0</v>
      </c>
      <c r="C21" s="155">
        <v>0</v>
      </c>
      <c r="D21" s="155">
        <f t="shared" si="5"/>
        <v>0</v>
      </c>
      <c r="E21" s="155">
        <v>0</v>
      </c>
      <c r="F21" s="155">
        <v>0</v>
      </c>
      <c r="G21" s="155">
        <f t="shared" si="6"/>
        <v>0</v>
      </c>
      <c r="H21" s="158" t="s">
        <v>335</v>
      </c>
    </row>
    <row r="22" spans="1:8">
      <c r="A22" s="156" t="s">
        <v>336</v>
      </c>
      <c r="B22" s="157">
        <v>44000</v>
      </c>
      <c r="C22" s="157">
        <v>-5000</v>
      </c>
      <c r="D22" s="155">
        <f t="shared" si="5"/>
        <v>39000</v>
      </c>
      <c r="E22" s="157">
        <v>32228</v>
      </c>
      <c r="F22" s="157">
        <v>32228</v>
      </c>
      <c r="G22" s="155">
        <f t="shared" si="6"/>
        <v>6772</v>
      </c>
      <c r="H22" s="158" t="s">
        <v>337</v>
      </c>
    </row>
    <row r="23" spans="1:8">
      <c r="A23" s="156" t="s">
        <v>338</v>
      </c>
      <c r="B23" s="157">
        <v>62000</v>
      </c>
      <c r="C23" s="157">
        <v>20000</v>
      </c>
      <c r="D23" s="155">
        <f t="shared" si="5"/>
        <v>82000</v>
      </c>
      <c r="E23" s="157">
        <v>52439.21</v>
      </c>
      <c r="F23" s="157">
        <v>52439.21</v>
      </c>
      <c r="G23" s="155">
        <f t="shared" si="6"/>
        <v>29560.79</v>
      </c>
      <c r="H23" s="158" t="s">
        <v>339</v>
      </c>
    </row>
    <row r="24" spans="1:8">
      <c r="A24" s="156" t="s">
        <v>340</v>
      </c>
      <c r="B24" s="157">
        <v>484835</v>
      </c>
      <c r="C24" s="157">
        <v>-56055.05</v>
      </c>
      <c r="D24" s="155">
        <f t="shared" si="5"/>
        <v>428779.95</v>
      </c>
      <c r="E24" s="157">
        <v>427203.17</v>
      </c>
      <c r="F24" s="157">
        <v>427203.17</v>
      </c>
      <c r="G24" s="155">
        <f t="shared" si="6"/>
        <v>1576.7800000000279</v>
      </c>
      <c r="H24" s="158" t="s">
        <v>341</v>
      </c>
    </row>
    <row r="25" spans="1:8">
      <c r="A25" s="156" t="s">
        <v>342</v>
      </c>
      <c r="B25" s="157">
        <v>5000</v>
      </c>
      <c r="C25" s="157">
        <v>0</v>
      </c>
      <c r="D25" s="155">
        <f t="shared" si="5"/>
        <v>5000</v>
      </c>
      <c r="E25" s="157">
        <v>0</v>
      </c>
      <c r="F25" s="157">
        <v>0</v>
      </c>
      <c r="G25" s="155">
        <f t="shared" si="6"/>
        <v>5000</v>
      </c>
      <c r="H25" s="158" t="s">
        <v>343</v>
      </c>
    </row>
    <row r="26" spans="1:8">
      <c r="A26" s="156" t="s">
        <v>344</v>
      </c>
      <c r="B26" s="155">
        <v>0</v>
      </c>
      <c r="C26" s="155">
        <v>0</v>
      </c>
      <c r="D26" s="155">
        <f t="shared" si="5"/>
        <v>0</v>
      </c>
      <c r="E26" s="155">
        <v>0</v>
      </c>
      <c r="F26" s="155">
        <v>0</v>
      </c>
      <c r="G26" s="155">
        <f t="shared" si="6"/>
        <v>0</v>
      </c>
      <c r="H26" s="158" t="s">
        <v>345</v>
      </c>
    </row>
    <row r="27" spans="1:8">
      <c r="A27" s="156" t="s">
        <v>346</v>
      </c>
      <c r="B27" s="157">
        <v>67000</v>
      </c>
      <c r="C27" s="157">
        <v>117666.52</v>
      </c>
      <c r="D27" s="155">
        <f t="shared" si="5"/>
        <v>184666.52000000002</v>
      </c>
      <c r="E27" s="157">
        <v>167531.42000000001</v>
      </c>
      <c r="F27" s="157">
        <v>167531.42000000001</v>
      </c>
      <c r="G27" s="155">
        <f t="shared" si="6"/>
        <v>17135.100000000006</v>
      </c>
      <c r="H27" s="158" t="s">
        <v>347</v>
      </c>
    </row>
    <row r="28" spans="1:8">
      <c r="A28" s="154" t="s">
        <v>348</v>
      </c>
      <c r="B28" s="155">
        <f>SUM(B29:B37)</f>
        <v>629752.41</v>
      </c>
      <c r="C28" s="155">
        <f t="shared" ref="C28:G28" si="7">SUM(C29:C37)</f>
        <v>102677.43000000001</v>
      </c>
      <c r="D28" s="155">
        <f t="shared" si="7"/>
        <v>732429.84</v>
      </c>
      <c r="E28" s="155">
        <f t="shared" si="7"/>
        <v>406812.1</v>
      </c>
      <c r="F28" s="155">
        <f t="shared" si="7"/>
        <v>406812.1</v>
      </c>
      <c r="G28" s="155">
        <f t="shared" si="7"/>
        <v>325617.74</v>
      </c>
    </row>
    <row r="29" spans="1:8">
      <c r="A29" s="156" t="s">
        <v>349</v>
      </c>
      <c r="B29" s="157">
        <v>77600</v>
      </c>
      <c r="C29" s="157">
        <v>11518.85</v>
      </c>
      <c r="D29" s="155">
        <f t="shared" ref="D29:D82" si="8">B29+C29</f>
        <v>89118.85</v>
      </c>
      <c r="E29" s="157">
        <v>62702.06</v>
      </c>
      <c r="F29" s="157">
        <v>62702.06</v>
      </c>
      <c r="G29" s="155">
        <f t="shared" ref="G29:G37" si="9">D29-E29</f>
        <v>26416.790000000008</v>
      </c>
      <c r="H29" s="158" t="s">
        <v>350</v>
      </c>
    </row>
    <row r="30" spans="1:8">
      <c r="A30" s="156" t="s">
        <v>351</v>
      </c>
      <c r="B30" s="157">
        <v>9500</v>
      </c>
      <c r="C30" s="157">
        <v>0</v>
      </c>
      <c r="D30" s="155">
        <f t="shared" si="8"/>
        <v>9500</v>
      </c>
      <c r="E30" s="157">
        <v>5672.4</v>
      </c>
      <c r="F30" s="157">
        <v>5672.4</v>
      </c>
      <c r="G30" s="155">
        <f t="shared" si="9"/>
        <v>3827.6000000000004</v>
      </c>
      <c r="H30" s="158" t="s">
        <v>352</v>
      </c>
    </row>
    <row r="31" spans="1:8">
      <c r="A31" s="156" t="s">
        <v>353</v>
      </c>
      <c r="B31" s="157">
        <v>55000</v>
      </c>
      <c r="C31" s="157">
        <v>0</v>
      </c>
      <c r="D31" s="155">
        <f t="shared" si="8"/>
        <v>55000</v>
      </c>
      <c r="E31" s="157">
        <v>28181</v>
      </c>
      <c r="F31" s="157">
        <v>28181</v>
      </c>
      <c r="G31" s="155">
        <f t="shared" si="9"/>
        <v>26819</v>
      </c>
      <c r="H31" s="158" t="s">
        <v>354</v>
      </c>
    </row>
    <row r="32" spans="1:8">
      <c r="A32" s="156" t="s">
        <v>355</v>
      </c>
      <c r="B32" s="157">
        <v>49437</v>
      </c>
      <c r="C32" s="157">
        <v>109163</v>
      </c>
      <c r="D32" s="155">
        <f t="shared" si="8"/>
        <v>158600</v>
      </c>
      <c r="E32" s="157">
        <v>94690.64</v>
      </c>
      <c r="F32" s="157">
        <v>94690.64</v>
      </c>
      <c r="G32" s="155">
        <f t="shared" si="9"/>
        <v>63909.36</v>
      </c>
      <c r="H32" s="158" t="s">
        <v>356</v>
      </c>
    </row>
    <row r="33" spans="1:8">
      <c r="A33" s="156" t="s">
        <v>357</v>
      </c>
      <c r="B33" s="157">
        <v>129400</v>
      </c>
      <c r="C33" s="157">
        <v>-48400</v>
      </c>
      <c r="D33" s="155">
        <f t="shared" si="8"/>
        <v>81000</v>
      </c>
      <c r="E33" s="157">
        <v>35714.080000000002</v>
      </c>
      <c r="F33" s="157">
        <v>35714.080000000002</v>
      </c>
      <c r="G33" s="155">
        <f t="shared" si="9"/>
        <v>45285.919999999998</v>
      </c>
      <c r="H33" s="158" t="s">
        <v>358</v>
      </c>
    </row>
    <row r="34" spans="1:8">
      <c r="A34" s="156" t="s">
        <v>359</v>
      </c>
      <c r="B34" s="157">
        <v>3000</v>
      </c>
      <c r="C34" s="157">
        <v>0</v>
      </c>
      <c r="D34" s="155">
        <f t="shared" si="8"/>
        <v>3000</v>
      </c>
      <c r="E34" s="157">
        <v>0</v>
      </c>
      <c r="F34" s="157">
        <v>0</v>
      </c>
      <c r="G34" s="155">
        <f t="shared" si="9"/>
        <v>3000</v>
      </c>
      <c r="H34" s="158" t="s">
        <v>360</v>
      </c>
    </row>
    <row r="35" spans="1:8">
      <c r="A35" s="156" t="s">
        <v>361</v>
      </c>
      <c r="B35" s="157">
        <v>13000</v>
      </c>
      <c r="C35" s="157">
        <v>0</v>
      </c>
      <c r="D35" s="155">
        <f t="shared" si="8"/>
        <v>13000</v>
      </c>
      <c r="E35" s="157">
        <v>7837.93</v>
      </c>
      <c r="F35" s="157">
        <v>7837.93</v>
      </c>
      <c r="G35" s="155">
        <f t="shared" si="9"/>
        <v>5162.07</v>
      </c>
      <c r="H35" s="158" t="s">
        <v>362</v>
      </c>
    </row>
    <row r="36" spans="1:8">
      <c r="A36" s="156" t="s">
        <v>363</v>
      </c>
      <c r="B36" s="157">
        <v>102815.41</v>
      </c>
      <c r="C36" s="157">
        <v>-45604.42</v>
      </c>
      <c r="D36" s="155">
        <f t="shared" si="8"/>
        <v>57210.990000000005</v>
      </c>
      <c r="E36" s="157">
        <v>25083.99</v>
      </c>
      <c r="F36" s="157">
        <v>25083.99</v>
      </c>
      <c r="G36" s="155">
        <f t="shared" si="9"/>
        <v>32127.000000000004</v>
      </c>
      <c r="H36" s="158" t="s">
        <v>364</v>
      </c>
    </row>
    <row r="37" spans="1:8">
      <c r="A37" s="156" t="s">
        <v>365</v>
      </c>
      <c r="B37" s="157">
        <v>190000</v>
      </c>
      <c r="C37" s="157">
        <v>76000</v>
      </c>
      <c r="D37" s="155">
        <f t="shared" si="8"/>
        <v>266000</v>
      </c>
      <c r="E37" s="157">
        <v>146930</v>
      </c>
      <c r="F37" s="157">
        <v>146930</v>
      </c>
      <c r="G37" s="155">
        <f t="shared" si="9"/>
        <v>119070</v>
      </c>
      <c r="H37" s="158" t="s">
        <v>366</v>
      </c>
    </row>
    <row r="38" spans="1:8">
      <c r="A38" s="154" t="s">
        <v>367</v>
      </c>
      <c r="B38" s="155">
        <f>SUM(B39:B47)</f>
        <v>530398.6</v>
      </c>
      <c r="C38" s="155">
        <f t="shared" ref="C38:G38" si="10">SUM(C39:C47)</f>
        <v>157268.26999999999</v>
      </c>
      <c r="D38" s="155">
        <f t="shared" si="10"/>
        <v>687666.87</v>
      </c>
      <c r="E38" s="155">
        <f t="shared" si="10"/>
        <v>355424.44</v>
      </c>
      <c r="F38" s="155">
        <f t="shared" si="10"/>
        <v>355424.44</v>
      </c>
      <c r="G38" s="155">
        <f t="shared" si="10"/>
        <v>332242.42999999993</v>
      </c>
    </row>
    <row r="39" spans="1:8">
      <c r="A39" s="156" t="s">
        <v>368</v>
      </c>
      <c r="B39" s="155">
        <v>0</v>
      </c>
      <c r="C39" s="155">
        <v>0</v>
      </c>
      <c r="D39" s="155">
        <f t="shared" si="8"/>
        <v>0</v>
      </c>
      <c r="E39" s="155">
        <v>0</v>
      </c>
      <c r="F39" s="155">
        <v>0</v>
      </c>
      <c r="G39" s="155">
        <f t="shared" ref="G39:G47" si="11">D39-E39</f>
        <v>0</v>
      </c>
      <c r="H39" s="158" t="s">
        <v>369</v>
      </c>
    </row>
    <row r="40" spans="1:8">
      <c r="A40" s="156" t="s">
        <v>370</v>
      </c>
      <c r="B40" s="155">
        <v>0</v>
      </c>
      <c r="C40" s="155">
        <v>0</v>
      </c>
      <c r="D40" s="155">
        <f t="shared" si="8"/>
        <v>0</v>
      </c>
      <c r="E40" s="155">
        <v>0</v>
      </c>
      <c r="F40" s="155">
        <v>0</v>
      </c>
      <c r="G40" s="155">
        <f t="shared" si="11"/>
        <v>0</v>
      </c>
      <c r="H40" s="158" t="s">
        <v>371</v>
      </c>
    </row>
    <row r="41" spans="1:8">
      <c r="A41" s="156" t="s">
        <v>372</v>
      </c>
      <c r="B41" s="155">
        <v>0</v>
      </c>
      <c r="C41" s="155">
        <v>0</v>
      </c>
      <c r="D41" s="155">
        <f t="shared" si="8"/>
        <v>0</v>
      </c>
      <c r="E41" s="155">
        <v>0</v>
      </c>
      <c r="F41" s="155">
        <v>0</v>
      </c>
      <c r="G41" s="155">
        <f t="shared" si="11"/>
        <v>0</v>
      </c>
      <c r="H41" s="158" t="s">
        <v>373</v>
      </c>
    </row>
    <row r="42" spans="1:8">
      <c r="A42" s="156" t="s">
        <v>374</v>
      </c>
      <c r="B42" s="157">
        <v>121000</v>
      </c>
      <c r="C42" s="157">
        <v>136668.26999999999</v>
      </c>
      <c r="D42" s="155">
        <f t="shared" si="8"/>
        <v>257668.27</v>
      </c>
      <c r="E42" s="157">
        <v>39388.67</v>
      </c>
      <c r="F42" s="157">
        <v>39388.67</v>
      </c>
      <c r="G42" s="155">
        <f t="shared" si="11"/>
        <v>218279.59999999998</v>
      </c>
      <c r="H42" s="158" t="s">
        <v>375</v>
      </c>
    </row>
    <row r="43" spans="1:8">
      <c r="A43" s="156" t="s">
        <v>376</v>
      </c>
      <c r="B43" s="157">
        <v>409398.6</v>
      </c>
      <c r="C43" s="157">
        <v>20600</v>
      </c>
      <c r="D43" s="155">
        <f t="shared" si="8"/>
        <v>429998.6</v>
      </c>
      <c r="E43" s="157">
        <v>316035.77</v>
      </c>
      <c r="F43" s="157">
        <v>316035.77</v>
      </c>
      <c r="G43" s="155">
        <f t="shared" si="11"/>
        <v>113962.82999999996</v>
      </c>
      <c r="H43" s="159" t="s">
        <v>377</v>
      </c>
    </row>
    <row r="44" spans="1:8">
      <c r="A44" s="156" t="s">
        <v>378</v>
      </c>
      <c r="B44" s="155">
        <v>0</v>
      </c>
      <c r="C44" s="155">
        <v>0</v>
      </c>
      <c r="D44" s="155">
        <f t="shared" si="8"/>
        <v>0</v>
      </c>
      <c r="E44" s="155">
        <v>0</v>
      </c>
      <c r="F44" s="155">
        <v>0</v>
      </c>
      <c r="G44" s="155">
        <f t="shared" si="11"/>
        <v>0</v>
      </c>
      <c r="H44" s="158" t="s">
        <v>379</v>
      </c>
    </row>
    <row r="45" spans="1:8">
      <c r="A45" s="156" t="s">
        <v>380</v>
      </c>
      <c r="B45" s="155">
        <v>0</v>
      </c>
      <c r="C45" s="155">
        <v>0</v>
      </c>
      <c r="D45" s="155">
        <f t="shared" si="8"/>
        <v>0</v>
      </c>
      <c r="E45" s="155">
        <v>0</v>
      </c>
      <c r="F45" s="155">
        <v>0</v>
      </c>
      <c r="G45" s="155">
        <f t="shared" si="11"/>
        <v>0</v>
      </c>
      <c r="H45" s="158"/>
    </row>
    <row r="46" spans="1:8">
      <c r="A46" s="156" t="s">
        <v>381</v>
      </c>
      <c r="B46" s="155">
        <v>0</v>
      </c>
      <c r="C46" s="155">
        <v>0</v>
      </c>
      <c r="D46" s="155">
        <f t="shared" si="8"/>
        <v>0</v>
      </c>
      <c r="E46" s="155">
        <v>0</v>
      </c>
      <c r="F46" s="155">
        <v>0</v>
      </c>
      <c r="G46" s="155">
        <f t="shared" si="11"/>
        <v>0</v>
      </c>
      <c r="H46" s="158" t="s">
        <v>382</v>
      </c>
    </row>
    <row r="47" spans="1:8">
      <c r="A47" s="156" t="s">
        <v>383</v>
      </c>
      <c r="B47" s="155">
        <v>0</v>
      </c>
      <c r="C47" s="155">
        <v>0</v>
      </c>
      <c r="D47" s="155">
        <f t="shared" si="8"/>
        <v>0</v>
      </c>
      <c r="E47" s="155">
        <v>0</v>
      </c>
      <c r="F47" s="155">
        <v>0</v>
      </c>
      <c r="G47" s="155">
        <f t="shared" si="11"/>
        <v>0</v>
      </c>
      <c r="H47" s="158" t="s">
        <v>384</v>
      </c>
    </row>
    <row r="48" spans="1:8">
      <c r="A48" s="154" t="s">
        <v>385</v>
      </c>
      <c r="B48" s="155">
        <f>SUM(B49:B57)</f>
        <v>0</v>
      </c>
      <c r="C48" s="155">
        <f t="shared" ref="C48:G48" si="12">SUM(C49:C57)</f>
        <v>154840</v>
      </c>
      <c r="D48" s="155">
        <f t="shared" si="12"/>
        <v>154840</v>
      </c>
      <c r="E48" s="155">
        <f t="shared" si="12"/>
        <v>154840</v>
      </c>
      <c r="F48" s="155">
        <f t="shared" si="12"/>
        <v>154840</v>
      </c>
      <c r="G48" s="155">
        <f t="shared" si="12"/>
        <v>0</v>
      </c>
    </row>
    <row r="49" spans="1:8">
      <c r="A49" s="156" t="s">
        <v>386</v>
      </c>
      <c r="B49" s="157">
        <v>0</v>
      </c>
      <c r="C49" s="157">
        <v>77440</v>
      </c>
      <c r="D49" s="155">
        <f t="shared" si="8"/>
        <v>77440</v>
      </c>
      <c r="E49" s="157">
        <v>77440</v>
      </c>
      <c r="F49" s="157">
        <v>77440</v>
      </c>
      <c r="G49" s="155">
        <f t="shared" ref="G49:G57" si="13">D49-E49</f>
        <v>0</v>
      </c>
      <c r="H49" s="158" t="s">
        <v>387</v>
      </c>
    </row>
    <row r="50" spans="1:8">
      <c r="A50" s="156" t="s">
        <v>388</v>
      </c>
      <c r="B50" s="155">
        <v>0</v>
      </c>
      <c r="C50" s="155">
        <v>0</v>
      </c>
      <c r="D50" s="155">
        <f t="shared" si="8"/>
        <v>0</v>
      </c>
      <c r="E50" s="155">
        <v>0</v>
      </c>
      <c r="F50" s="155">
        <v>0</v>
      </c>
      <c r="G50" s="155">
        <f t="shared" si="13"/>
        <v>0</v>
      </c>
      <c r="H50" s="158" t="s">
        <v>389</v>
      </c>
    </row>
    <row r="51" spans="1:8">
      <c r="A51" s="156" t="s">
        <v>390</v>
      </c>
      <c r="B51" s="157">
        <v>0</v>
      </c>
      <c r="C51" s="157">
        <v>77400</v>
      </c>
      <c r="D51" s="155">
        <f t="shared" si="8"/>
        <v>77400</v>
      </c>
      <c r="E51" s="157">
        <v>77400</v>
      </c>
      <c r="F51" s="157">
        <v>77400</v>
      </c>
      <c r="G51" s="155">
        <f t="shared" si="13"/>
        <v>0</v>
      </c>
      <c r="H51" s="158" t="s">
        <v>391</v>
      </c>
    </row>
    <row r="52" spans="1:8">
      <c r="A52" s="156" t="s">
        <v>392</v>
      </c>
      <c r="B52" s="155">
        <v>0</v>
      </c>
      <c r="C52" s="155">
        <v>0</v>
      </c>
      <c r="D52" s="155">
        <f t="shared" si="8"/>
        <v>0</v>
      </c>
      <c r="E52" s="155">
        <v>0</v>
      </c>
      <c r="F52" s="155">
        <v>0</v>
      </c>
      <c r="G52" s="155">
        <f t="shared" si="13"/>
        <v>0</v>
      </c>
      <c r="H52" s="158" t="s">
        <v>393</v>
      </c>
    </row>
    <row r="53" spans="1:8">
      <c r="A53" s="156" t="s">
        <v>394</v>
      </c>
      <c r="B53" s="155">
        <v>0</v>
      </c>
      <c r="C53" s="155">
        <v>0</v>
      </c>
      <c r="D53" s="155">
        <f t="shared" si="8"/>
        <v>0</v>
      </c>
      <c r="E53" s="155">
        <v>0</v>
      </c>
      <c r="F53" s="155">
        <v>0</v>
      </c>
      <c r="G53" s="155">
        <f t="shared" si="13"/>
        <v>0</v>
      </c>
      <c r="H53" s="158" t="s">
        <v>395</v>
      </c>
    </row>
    <row r="54" spans="1:8">
      <c r="A54" s="156" t="s">
        <v>396</v>
      </c>
      <c r="B54" s="155">
        <v>0</v>
      </c>
      <c r="C54" s="155">
        <v>0</v>
      </c>
      <c r="D54" s="155">
        <f t="shared" si="8"/>
        <v>0</v>
      </c>
      <c r="E54" s="155">
        <v>0</v>
      </c>
      <c r="F54" s="155">
        <v>0</v>
      </c>
      <c r="G54" s="155">
        <f t="shared" si="13"/>
        <v>0</v>
      </c>
      <c r="H54" s="158" t="s">
        <v>397</v>
      </c>
    </row>
    <row r="55" spans="1:8">
      <c r="A55" s="156" t="s">
        <v>398</v>
      </c>
      <c r="B55" s="155">
        <v>0</v>
      </c>
      <c r="C55" s="155">
        <v>0</v>
      </c>
      <c r="D55" s="155">
        <f t="shared" si="8"/>
        <v>0</v>
      </c>
      <c r="E55" s="155">
        <v>0</v>
      </c>
      <c r="F55" s="155">
        <v>0</v>
      </c>
      <c r="G55" s="155">
        <f t="shared" si="13"/>
        <v>0</v>
      </c>
      <c r="H55" s="158" t="s">
        <v>399</v>
      </c>
    </row>
    <row r="56" spans="1:8">
      <c r="A56" s="156" t="s">
        <v>400</v>
      </c>
      <c r="B56" s="155">
        <v>0</v>
      </c>
      <c r="C56" s="155">
        <v>0</v>
      </c>
      <c r="D56" s="155">
        <f t="shared" si="8"/>
        <v>0</v>
      </c>
      <c r="E56" s="155">
        <v>0</v>
      </c>
      <c r="F56" s="155">
        <v>0</v>
      </c>
      <c r="G56" s="155">
        <f t="shared" si="13"/>
        <v>0</v>
      </c>
      <c r="H56" s="158" t="s">
        <v>401</v>
      </c>
    </row>
    <row r="57" spans="1:8">
      <c r="A57" s="156" t="s">
        <v>402</v>
      </c>
      <c r="B57" s="155">
        <v>0</v>
      </c>
      <c r="C57" s="155">
        <v>0</v>
      </c>
      <c r="D57" s="155">
        <f t="shared" si="8"/>
        <v>0</v>
      </c>
      <c r="E57" s="155">
        <v>0</v>
      </c>
      <c r="F57" s="155">
        <v>0</v>
      </c>
      <c r="G57" s="155">
        <f t="shared" si="13"/>
        <v>0</v>
      </c>
      <c r="H57" s="158" t="s">
        <v>403</v>
      </c>
    </row>
    <row r="58" spans="1:8">
      <c r="A58" s="154" t="s">
        <v>404</v>
      </c>
      <c r="B58" s="155">
        <f>SUM(B59:B61)</f>
        <v>0</v>
      </c>
      <c r="C58" s="155">
        <f t="shared" ref="C58:G58" si="14">SUM(C59:C61)</f>
        <v>0</v>
      </c>
      <c r="D58" s="155">
        <f t="shared" si="14"/>
        <v>0</v>
      </c>
      <c r="E58" s="155">
        <f t="shared" si="14"/>
        <v>0</v>
      </c>
      <c r="F58" s="155">
        <f t="shared" si="14"/>
        <v>0</v>
      </c>
      <c r="G58" s="155">
        <f t="shared" si="14"/>
        <v>0</v>
      </c>
    </row>
    <row r="59" spans="1:8">
      <c r="A59" s="156" t="s">
        <v>405</v>
      </c>
      <c r="B59" s="155">
        <v>0</v>
      </c>
      <c r="C59" s="155">
        <v>0</v>
      </c>
      <c r="D59" s="155">
        <f t="shared" si="8"/>
        <v>0</v>
      </c>
      <c r="E59" s="155">
        <v>0</v>
      </c>
      <c r="F59" s="155">
        <v>0</v>
      </c>
      <c r="G59" s="155">
        <f t="shared" ref="G59:G61" si="15">D59-E59</f>
        <v>0</v>
      </c>
      <c r="H59" s="158" t="s">
        <v>406</v>
      </c>
    </row>
    <row r="60" spans="1:8">
      <c r="A60" s="156" t="s">
        <v>407</v>
      </c>
      <c r="B60" s="155">
        <v>0</v>
      </c>
      <c r="C60" s="155">
        <v>0</v>
      </c>
      <c r="D60" s="155">
        <f t="shared" si="8"/>
        <v>0</v>
      </c>
      <c r="E60" s="155">
        <v>0</v>
      </c>
      <c r="F60" s="155">
        <v>0</v>
      </c>
      <c r="G60" s="155">
        <f t="shared" si="15"/>
        <v>0</v>
      </c>
      <c r="H60" s="158" t="s">
        <v>408</v>
      </c>
    </row>
    <row r="61" spans="1:8">
      <c r="A61" s="156" t="s">
        <v>409</v>
      </c>
      <c r="B61" s="155">
        <v>0</v>
      </c>
      <c r="C61" s="155">
        <v>0</v>
      </c>
      <c r="D61" s="155">
        <f t="shared" si="8"/>
        <v>0</v>
      </c>
      <c r="E61" s="155">
        <v>0</v>
      </c>
      <c r="F61" s="155">
        <v>0</v>
      </c>
      <c r="G61" s="155">
        <f t="shared" si="15"/>
        <v>0</v>
      </c>
      <c r="H61" s="158" t="s">
        <v>410</v>
      </c>
    </row>
    <row r="62" spans="1:8">
      <c r="A62" s="154" t="s">
        <v>411</v>
      </c>
      <c r="B62" s="155">
        <f>SUM(B63:B67,B69:B70)</f>
        <v>0</v>
      </c>
      <c r="C62" s="155">
        <f t="shared" ref="C62:G62" si="16">SUM(C63:C67,C69:C70)</f>
        <v>0</v>
      </c>
      <c r="D62" s="155">
        <f t="shared" si="16"/>
        <v>0</v>
      </c>
      <c r="E62" s="155">
        <f t="shared" si="16"/>
        <v>0</v>
      </c>
      <c r="F62" s="155">
        <f t="shared" si="16"/>
        <v>0</v>
      </c>
      <c r="G62" s="155">
        <f t="shared" si="16"/>
        <v>0</v>
      </c>
    </row>
    <row r="63" spans="1:8">
      <c r="A63" s="156" t="s">
        <v>412</v>
      </c>
      <c r="B63" s="155">
        <v>0</v>
      </c>
      <c r="C63" s="155">
        <v>0</v>
      </c>
      <c r="D63" s="155">
        <f t="shared" si="8"/>
        <v>0</v>
      </c>
      <c r="E63" s="155">
        <v>0</v>
      </c>
      <c r="F63" s="155">
        <v>0</v>
      </c>
      <c r="G63" s="155">
        <f t="shared" ref="G63:G70" si="17">D63-E63</f>
        <v>0</v>
      </c>
      <c r="H63" s="158" t="s">
        <v>413</v>
      </c>
    </row>
    <row r="64" spans="1:8">
      <c r="A64" s="156" t="s">
        <v>414</v>
      </c>
      <c r="B64" s="155">
        <v>0</v>
      </c>
      <c r="C64" s="155">
        <v>0</v>
      </c>
      <c r="D64" s="155">
        <f t="shared" si="8"/>
        <v>0</v>
      </c>
      <c r="E64" s="155">
        <v>0</v>
      </c>
      <c r="F64" s="155">
        <v>0</v>
      </c>
      <c r="G64" s="155">
        <f t="shared" si="17"/>
        <v>0</v>
      </c>
      <c r="H64" s="158" t="s">
        <v>415</v>
      </c>
    </row>
    <row r="65" spans="1:8">
      <c r="A65" s="156" t="s">
        <v>416</v>
      </c>
      <c r="B65" s="155">
        <v>0</v>
      </c>
      <c r="C65" s="155">
        <v>0</v>
      </c>
      <c r="D65" s="155">
        <f t="shared" si="8"/>
        <v>0</v>
      </c>
      <c r="E65" s="155">
        <v>0</v>
      </c>
      <c r="F65" s="155">
        <v>0</v>
      </c>
      <c r="G65" s="155">
        <f t="shared" si="17"/>
        <v>0</v>
      </c>
      <c r="H65" s="158" t="s">
        <v>417</v>
      </c>
    </row>
    <row r="66" spans="1:8">
      <c r="A66" s="156" t="s">
        <v>418</v>
      </c>
      <c r="B66" s="155">
        <v>0</v>
      </c>
      <c r="C66" s="155">
        <v>0</v>
      </c>
      <c r="D66" s="155">
        <f t="shared" si="8"/>
        <v>0</v>
      </c>
      <c r="E66" s="155">
        <v>0</v>
      </c>
      <c r="F66" s="155">
        <v>0</v>
      </c>
      <c r="G66" s="155">
        <f t="shared" si="17"/>
        <v>0</v>
      </c>
      <c r="H66" s="158" t="s">
        <v>419</v>
      </c>
    </row>
    <row r="67" spans="1:8">
      <c r="A67" s="156" t="s">
        <v>420</v>
      </c>
      <c r="B67" s="155">
        <v>0</v>
      </c>
      <c r="C67" s="155">
        <v>0</v>
      </c>
      <c r="D67" s="155">
        <f t="shared" si="8"/>
        <v>0</v>
      </c>
      <c r="E67" s="155">
        <v>0</v>
      </c>
      <c r="F67" s="155">
        <v>0</v>
      </c>
      <c r="G67" s="155">
        <f t="shared" si="17"/>
        <v>0</v>
      </c>
      <c r="H67" s="158" t="s">
        <v>421</v>
      </c>
    </row>
    <row r="68" spans="1:8">
      <c r="A68" s="156" t="s">
        <v>422</v>
      </c>
      <c r="B68" s="155">
        <v>0</v>
      </c>
      <c r="C68" s="155">
        <v>0</v>
      </c>
      <c r="D68" s="155">
        <f t="shared" si="8"/>
        <v>0</v>
      </c>
      <c r="E68" s="155">
        <v>0</v>
      </c>
      <c r="F68" s="155">
        <v>0</v>
      </c>
      <c r="G68" s="155">
        <f t="shared" si="17"/>
        <v>0</v>
      </c>
      <c r="H68" s="158"/>
    </row>
    <row r="69" spans="1:8">
      <c r="A69" s="156" t="s">
        <v>423</v>
      </c>
      <c r="B69" s="155">
        <v>0</v>
      </c>
      <c r="C69" s="155">
        <v>0</v>
      </c>
      <c r="D69" s="155">
        <f t="shared" si="8"/>
        <v>0</v>
      </c>
      <c r="E69" s="155">
        <v>0</v>
      </c>
      <c r="F69" s="155">
        <v>0</v>
      </c>
      <c r="G69" s="155">
        <f t="shared" si="17"/>
        <v>0</v>
      </c>
      <c r="H69" s="158" t="s">
        <v>424</v>
      </c>
    </row>
    <row r="70" spans="1:8">
      <c r="A70" s="156" t="s">
        <v>425</v>
      </c>
      <c r="B70" s="155">
        <v>0</v>
      </c>
      <c r="C70" s="155">
        <v>0</v>
      </c>
      <c r="D70" s="155">
        <f t="shared" si="8"/>
        <v>0</v>
      </c>
      <c r="E70" s="155">
        <v>0</v>
      </c>
      <c r="F70" s="155">
        <v>0</v>
      </c>
      <c r="G70" s="155">
        <f t="shared" si="17"/>
        <v>0</v>
      </c>
      <c r="H70" s="158" t="s">
        <v>426</v>
      </c>
    </row>
    <row r="71" spans="1:8">
      <c r="A71" s="154" t="s">
        <v>427</v>
      </c>
      <c r="B71" s="155">
        <f>SUM(B72:B74)</f>
        <v>359000</v>
      </c>
      <c r="C71" s="155">
        <f t="shared" ref="C71:G71" si="18">SUM(C72:C74)</f>
        <v>92450.96</v>
      </c>
      <c r="D71" s="155">
        <f t="shared" si="18"/>
        <v>451450.96</v>
      </c>
      <c r="E71" s="155">
        <f t="shared" si="18"/>
        <v>233866.96</v>
      </c>
      <c r="F71" s="155">
        <f t="shared" si="18"/>
        <v>233866.96</v>
      </c>
      <c r="G71" s="155">
        <f t="shared" si="18"/>
        <v>217584.00000000003</v>
      </c>
    </row>
    <row r="72" spans="1:8">
      <c r="A72" s="156" t="s">
        <v>428</v>
      </c>
      <c r="B72" s="155">
        <v>0</v>
      </c>
      <c r="C72" s="155">
        <v>0</v>
      </c>
      <c r="D72" s="155">
        <f t="shared" si="8"/>
        <v>0</v>
      </c>
      <c r="E72" s="155">
        <v>0</v>
      </c>
      <c r="F72" s="155">
        <v>0</v>
      </c>
      <c r="G72" s="155">
        <f t="shared" ref="G72:G74" si="19">D72-E72</f>
        <v>0</v>
      </c>
      <c r="H72" s="158" t="s">
        <v>429</v>
      </c>
    </row>
    <row r="73" spans="1:8">
      <c r="A73" s="156" t="s">
        <v>430</v>
      </c>
      <c r="B73" s="155">
        <v>0</v>
      </c>
      <c r="C73" s="155">
        <v>0</v>
      </c>
      <c r="D73" s="155">
        <f t="shared" si="8"/>
        <v>0</v>
      </c>
      <c r="E73" s="155">
        <v>0</v>
      </c>
      <c r="F73" s="155">
        <v>0</v>
      </c>
      <c r="G73" s="155">
        <f t="shared" si="19"/>
        <v>0</v>
      </c>
      <c r="H73" s="158" t="s">
        <v>431</v>
      </c>
    </row>
    <row r="74" spans="1:8">
      <c r="A74" s="156" t="s">
        <v>432</v>
      </c>
      <c r="B74" s="157">
        <v>359000</v>
      </c>
      <c r="C74" s="157">
        <v>92450.96</v>
      </c>
      <c r="D74" s="155">
        <f t="shared" si="8"/>
        <v>451450.96</v>
      </c>
      <c r="E74" s="157">
        <v>233866.96</v>
      </c>
      <c r="F74" s="157">
        <v>233866.96</v>
      </c>
      <c r="G74" s="155">
        <f t="shared" si="19"/>
        <v>217584.00000000003</v>
      </c>
      <c r="H74" s="158" t="s">
        <v>433</v>
      </c>
    </row>
    <row r="75" spans="1:8">
      <c r="A75" s="154" t="s">
        <v>434</v>
      </c>
      <c r="B75" s="155">
        <f>SUM(B76:B82)</f>
        <v>0</v>
      </c>
      <c r="C75" s="155">
        <f t="shared" ref="C75:G75" si="20">SUM(C76:C82)</f>
        <v>0</v>
      </c>
      <c r="D75" s="155">
        <f t="shared" si="20"/>
        <v>0</v>
      </c>
      <c r="E75" s="155">
        <f t="shared" si="20"/>
        <v>0</v>
      </c>
      <c r="F75" s="155">
        <f t="shared" si="20"/>
        <v>0</v>
      </c>
      <c r="G75" s="155">
        <f t="shared" si="20"/>
        <v>0</v>
      </c>
    </row>
    <row r="76" spans="1:8">
      <c r="A76" s="156" t="s">
        <v>435</v>
      </c>
      <c r="B76" s="155">
        <v>0</v>
      </c>
      <c r="C76" s="155">
        <v>0</v>
      </c>
      <c r="D76" s="155">
        <f t="shared" si="8"/>
        <v>0</v>
      </c>
      <c r="E76" s="155">
        <v>0</v>
      </c>
      <c r="F76" s="155">
        <v>0</v>
      </c>
      <c r="G76" s="155">
        <f t="shared" ref="G76:G82" si="21">D76-E76</f>
        <v>0</v>
      </c>
      <c r="H76" s="158" t="s">
        <v>436</v>
      </c>
    </row>
    <row r="77" spans="1:8">
      <c r="A77" s="156" t="s">
        <v>437</v>
      </c>
      <c r="B77" s="155">
        <v>0</v>
      </c>
      <c r="C77" s="155">
        <v>0</v>
      </c>
      <c r="D77" s="155">
        <f t="shared" si="8"/>
        <v>0</v>
      </c>
      <c r="E77" s="155">
        <v>0</v>
      </c>
      <c r="F77" s="155">
        <v>0</v>
      </c>
      <c r="G77" s="155">
        <f t="shared" si="21"/>
        <v>0</v>
      </c>
      <c r="H77" s="158" t="s">
        <v>438</v>
      </c>
    </row>
    <row r="78" spans="1:8">
      <c r="A78" s="156" t="s">
        <v>439</v>
      </c>
      <c r="B78" s="155">
        <v>0</v>
      </c>
      <c r="C78" s="155">
        <v>0</v>
      </c>
      <c r="D78" s="155">
        <f t="shared" si="8"/>
        <v>0</v>
      </c>
      <c r="E78" s="155">
        <v>0</v>
      </c>
      <c r="F78" s="155">
        <v>0</v>
      </c>
      <c r="G78" s="155">
        <f t="shared" si="21"/>
        <v>0</v>
      </c>
      <c r="H78" s="158" t="s">
        <v>440</v>
      </c>
    </row>
    <row r="79" spans="1:8">
      <c r="A79" s="156" t="s">
        <v>441</v>
      </c>
      <c r="B79" s="155">
        <v>0</v>
      </c>
      <c r="C79" s="155">
        <v>0</v>
      </c>
      <c r="D79" s="155">
        <f t="shared" si="8"/>
        <v>0</v>
      </c>
      <c r="E79" s="155">
        <v>0</v>
      </c>
      <c r="F79" s="155">
        <v>0</v>
      </c>
      <c r="G79" s="155">
        <f t="shared" si="21"/>
        <v>0</v>
      </c>
      <c r="H79" s="158" t="s">
        <v>442</v>
      </c>
    </row>
    <row r="80" spans="1:8">
      <c r="A80" s="156" t="s">
        <v>443</v>
      </c>
      <c r="B80" s="155">
        <v>0</v>
      </c>
      <c r="C80" s="155">
        <v>0</v>
      </c>
      <c r="D80" s="155">
        <f t="shared" si="8"/>
        <v>0</v>
      </c>
      <c r="E80" s="155">
        <v>0</v>
      </c>
      <c r="F80" s="155">
        <v>0</v>
      </c>
      <c r="G80" s="155">
        <f t="shared" si="21"/>
        <v>0</v>
      </c>
      <c r="H80" s="158" t="s">
        <v>444</v>
      </c>
    </row>
    <row r="81" spans="1:8">
      <c r="A81" s="156" t="s">
        <v>445</v>
      </c>
      <c r="B81" s="155">
        <v>0</v>
      </c>
      <c r="C81" s="155">
        <v>0</v>
      </c>
      <c r="D81" s="155">
        <f t="shared" si="8"/>
        <v>0</v>
      </c>
      <c r="E81" s="155">
        <v>0</v>
      </c>
      <c r="F81" s="155">
        <v>0</v>
      </c>
      <c r="G81" s="155">
        <f t="shared" si="21"/>
        <v>0</v>
      </c>
      <c r="H81" s="158" t="s">
        <v>446</v>
      </c>
    </row>
    <row r="82" spans="1:8">
      <c r="A82" s="156" t="s">
        <v>447</v>
      </c>
      <c r="B82" s="155">
        <v>0</v>
      </c>
      <c r="C82" s="155">
        <v>0</v>
      </c>
      <c r="D82" s="155">
        <f t="shared" si="8"/>
        <v>0</v>
      </c>
      <c r="E82" s="155">
        <v>0</v>
      </c>
      <c r="F82" s="155">
        <v>0</v>
      </c>
      <c r="G82" s="155">
        <f t="shared" si="21"/>
        <v>0</v>
      </c>
      <c r="H82" s="158" t="s">
        <v>448</v>
      </c>
    </row>
    <row r="83" spans="1:8">
      <c r="A83" s="160"/>
      <c r="B83" s="161"/>
      <c r="C83" s="161"/>
      <c r="D83" s="161"/>
      <c r="E83" s="161"/>
      <c r="F83" s="161"/>
      <c r="G83" s="161"/>
    </row>
    <row r="84" spans="1:8">
      <c r="A84" s="162" t="s">
        <v>449</v>
      </c>
      <c r="B84" s="153">
        <f>B85+B93+B103+B113+B123+B133+B137+B146+B150</f>
        <v>0</v>
      </c>
      <c r="C84" s="153">
        <f t="shared" ref="C84:G84" si="22">C85+C93+C103+C113+C123+C133+C137+C146+C150</f>
        <v>0</v>
      </c>
      <c r="D84" s="153">
        <f t="shared" si="22"/>
        <v>0</v>
      </c>
      <c r="E84" s="153">
        <f t="shared" si="22"/>
        <v>0</v>
      </c>
      <c r="F84" s="153">
        <f t="shared" si="22"/>
        <v>0</v>
      </c>
      <c r="G84" s="153">
        <f t="shared" si="22"/>
        <v>0</v>
      </c>
    </row>
    <row r="85" spans="1:8">
      <c r="A85" s="154" t="s">
        <v>314</v>
      </c>
      <c r="B85" s="155">
        <f>SUM(B86:B92)</f>
        <v>0</v>
      </c>
      <c r="C85" s="155">
        <f t="shared" ref="C85:G85" si="23">SUM(C86:C92)</f>
        <v>0</v>
      </c>
      <c r="D85" s="155">
        <f t="shared" si="23"/>
        <v>0</v>
      </c>
      <c r="E85" s="155">
        <f t="shared" si="23"/>
        <v>0</v>
      </c>
      <c r="F85" s="155">
        <f t="shared" si="23"/>
        <v>0</v>
      </c>
      <c r="G85" s="155">
        <f t="shared" si="23"/>
        <v>0</v>
      </c>
    </row>
    <row r="86" spans="1:8">
      <c r="A86" s="156" t="s">
        <v>315</v>
      </c>
      <c r="B86" s="155">
        <v>0</v>
      </c>
      <c r="C86" s="155">
        <v>0</v>
      </c>
      <c r="D86" s="155">
        <f t="shared" ref="D86:D92" si="24">B86+C86</f>
        <v>0</v>
      </c>
      <c r="E86" s="155">
        <v>0</v>
      </c>
      <c r="F86" s="155">
        <v>0</v>
      </c>
      <c r="G86" s="155">
        <f t="shared" ref="G86:G92" si="25">D86-E86</f>
        <v>0</v>
      </c>
      <c r="H86" s="158" t="s">
        <v>450</v>
      </c>
    </row>
    <row r="87" spans="1:8">
      <c r="A87" s="156" t="s">
        <v>317</v>
      </c>
      <c r="B87" s="155">
        <v>0</v>
      </c>
      <c r="C87" s="155">
        <v>0</v>
      </c>
      <c r="D87" s="155">
        <f t="shared" si="24"/>
        <v>0</v>
      </c>
      <c r="E87" s="155">
        <v>0</v>
      </c>
      <c r="F87" s="155">
        <v>0</v>
      </c>
      <c r="G87" s="155">
        <f t="shared" si="25"/>
        <v>0</v>
      </c>
      <c r="H87" s="158" t="s">
        <v>451</v>
      </c>
    </row>
    <row r="88" spans="1:8">
      <c r="A88" s="156" t="s">
        <v>319</v>
      </c>
      <c r="B88" s="155">
        <v>0</v>
      </c>
      <c r="C88" s="155">
        <v>0</v>
      </c>
      <c r="D88" s="155">
        <f t="shared" si="24"/>
        <v>0</v>
      </c>
      <c r="E88" s="155">
        <v>0</v>
      </c>
      <c r="F88" s="155">
        <v>0</v>
      </c>
      <c r="G88" s="155">
        <f t="shared" si="25"/>
        <v>0</v>
      </c>
      <c r="H88" s="158" t="s">
        <v>452</v>
      </c>
    </row>
    <row r="89" spans="1:8">
      <c r="A89" s="156" t="s">
        <v>321</v>
      </c>
      <c r="B89" s="155">
        <v>0</v>
      </c>
      <c r="C89" s="155">
        <v>0</v>
      </c>
      <c r="D89" s="155">
        <f t="shared" si="24"/>
        <v>0</v>
      </c>
      <c r="E89" s="155">
        <v>0</v>
      </c>
      <c r="F89" s="155">
        <v>0</v>
      </c>
      <c r="G89" s="155">
        <f t="shared" si="25"/>
        <v>0</v>
      </c>
      <c r="H89" s="158" t="s">
        <v>453</v>
      </c>
    </row>
    <row r="90" spans="1:8">
      <c r="A90" s="156" t="s">
        <v>323</v>
      </c>
      <c r="B90" s="155">
        <v>0</v>
      </c>
      <c r="C90" s="155">
        <v>0</v>
      </c>
      <c r="D90" s="155">
        <f t="shared" si="24"/>
        <v>0</v>
      </c>
      <c r="E90" s="155">
        <v>0</v>
      </c>
      <c r="F90" s="155">
        <v>0</v>
      </c>
      <c r="G90" s="155">
        <f t="shared" si="25"/>
        <v>0</v>
      </c>
      <c r="H90" s="158" t="s">
        <v>454</v>
      </c>
    </row>
    <row r="91" spans="1:8">
      <c r="A91" s="156" t="s">
        <v>325</v>
      </c>
      <c r="B91" s="155">
        <v>0</v>
      </c>
      <c r="C91" s="155">
        <v>0</v>
      </c>
      <c r="D91" s="155">
        <f t="shared" si="24"/>
        <v>0</v>
      </c>
      <c r="E91" s="155">
        <v>0</v>
      </c>
      <c r="F91" s="155">
        <v>0</v>
      </c>
      <c r="G91" s="155">
        <f t="shared" si="25"/>
        <v>0</v>
      </c>
      <c r="H91" s="158" t="s">
        <v>455</v>
      </c>
    </row>
    <row r="92" spans="1:8">
      <c r="A92" s="156" t="s">
        <v>327</v>
      </c>
      <c r="B92" s="155">
        <v>0</v>
      </c>
      <c r="C92" s="155">
        <v>0</v>
      </c>
      <c r="D92" s="155">
        <f t="shared" si="24"/>
        <v>0</v>
      </c>
      <c r="E92" s="155">
        <v>0</v>
      </c>
      <c r="F92" s="155">
        <v>0</v>
      </c>
      <c r="G92" s="155">
        <f t="shared" si="25"/>
        <v>0</v>
      </c>
      <c r="H92" s="158" t="s">
        <v>456</v>
      </c>
    </row>
    <row r="93" spans="1:8">
      <c r="A93" s="154" t="s">
        <v>329</v>
      </c>
      <c r="B93" s="155">
        <f>SUM(B94:B102)</f>
        <v>0</v>
      </c>
      <c r="C93" s="155">
        <f t="shared" ref="C93:G93" si="26">SUM(C94:C102)</f>
        <v>0</v>
      </c>
      <c r="D93" s="155">
        <f t="shared" si="26"/>
        <v>0</v>
      </c>
      <c r="E93" s="155">
        <f t="shared" si="26"/>
        <v>0</v>
      </c>
      <c r="F93" s="155">
        <f t="shared" si="26"/>
        <v>0</v>
      </c>
      <c r="G93" s="155">
        <f t="shared" si="26"/>
        <v>0</v>
      </c>
    </row>
    <row r="94" spans="1:8">
      <c r="A94" s="156" t="s">
        <v>330</v>
      </c>
      <c r="B94" s="155">
        <v>0</v>
      </c>
      <c r="C94" s="155">
        <v>0</v>
      </c>
      <c r="D94" s="155">
        <f t="shared" ref="D94:D102" si="27">B94+C94</f>
        <v>0</v>
      </c>
      <c r="E94" s="155">
        <v>0</v>
      </c>
      <c r="F94" s="155">
        <v>0</v>
      </c>
      <c r="G94" s="155">
        <f t="shared" ref="G94:G102" si="28">D94-E94</f>
        <v>0</v>
      </c>
      <c r="H94" s="158" t="s">
        <v>457</v>
      </c>
    </row>
    <row r="95" spans="1:8">
      <c r="A95" s="156" t="s">
        <v>332</v>
      </c>
      <c r="B95" s="155">
        <v>0</v>
      </c>
      <c r="C95" s="155">
        <v>0</v>
      </c>
      <c r="D95" s="155">
        <f t="shared" si="27"/>
        <v>0</v>
      </c>
      <c r="E95" s="155">
        <v>0</v>
      </c>
      <c r="F95" s="155">
        <v>0</v>
      </c>
      <c r="G95" s="155">
        <f t="shared" si="28"/>
        <v>0</v>
      </c>
      <c r="H95" s="158" t="s">
        <v>458</v>
      </c>
    </row>
    <row r="96" spans="1:8">
      <c r="A96" s="156" t="s">
        <v>334</v>
      </c>
      <c r="B96" s="155">
        <v>0</v>
      </c>
      <c r="C96" s="155">
        <v>0</v>
      </c>
      <c r="D96" s="155">
        <f t="shared" si="27"/>
        <v>0</v>
      </c>
      <c r="E96" s="155">
        <v>0</v>
      </c>
      <c r="F96" s="155">
        <v>0</v>
      </c>
      <c r="G96" s="155">
        <f t="shared" si="28"/>
        <v>0</v>
      </c>
      <c r="H96" s="158" t="s">
        <v>459</v>
      </c>
    </row>
    <row r="97" spans="1:8">
      <c r="A97" s="156" t="s">
        <v>336</v>
      </c>
      <c r="B97" s="155">
        <v>0</v>
      </c>
      <c r="C97" s="155">
        <v>0</v>
      </c>
      <c r="D97" s="155">
        <f t="shared" si="27"/>
        <v>0</v>
      </c>
      <c r="E97" s="155">
        <v>0</v>
      </c>
      <c r="F97" s="155">
        <v>0</v>
      </c>
      <c r="G97" s="155">
        <f t="shared" si="28"/>
        <v>0</v>
      </c>
      <c r="H97" s="158" t="s">
        <v>460</v>
      </c>
    </row>
    <row r="98" spans="1:8">
      <c r="A98" s="163" t="s">
        <v>338</v>
      </c>
      <c r="B98" s="155">
        <v>0</v>
      </c>
      <c r="C98" s="155">
        <v>0</v>
      </c>
      <c r="D98" s="155">
        <f t="shared" si="27"/>
        <v>0</v>
      </c>
      <c r="E98" s="155">
        <v>0</v>
      </c>
      <c r="F98" s="155">
        <v>0</v>
      </c>
      <c r="G98" s="155">
        <f t="shared" si="28"/>
        <v>0</v>
      </c>
      <c r="H98" s="158" t="s">
        <v>461</v>
      </c>
    </row>
    <row r="99" spans="1:8">
      <c r="A99" s="156" t="s">
        <v>340</v>
      </c>
      <c r="B99" s="155">
        <v>0</v>
      </c>
      <c r="C99" s="155">
        <v>0</v>
      </c>
      <c r="D99" s="155">
        <f t="shared" si="27"/>
        <v>0</v>
      </c>
      <c r="E99" s="155">
        <v>0</v>
      </c>
      <c r="F99" s="155">
        <v>0</v>
      </c>
      <c r="G99" s="155">
        <f t="shared" si="28"/>
        <v>0</v>
      </c>
      <c r="H99" s="158" t="s">
        <v>462</v>
      </c>
    </row>
    <row r="100" spans="1:8">
      <c r="A100" s="156" t="s">
        <v>342</v>
      </c>
      <c r="B100" s="155">
        <v>0</v>
      </c>
      <c r="C100" s="155">
        <v>0</v>
      </c>
      <c r="D100" s="155">
        <f t="shared" si="27"/>
        <v>0</v>
      </c>
      <c r="E100" s="155">
        <v>0</v>
      </c>
      <c r="F100" s="155">
        <v>0</v>
      </c>
      <c r="G100" s="155">
        <f t="shared" si="28"/>
        <v>0</v>
      </c>
      <c r="H100" s="158" t="s">
        <v>463</v>
      </c>
    </row>
    <row r="101" spans="1:8">
      <c r="A101" s="156" t="s">
        <v>344</v>
      </c>
      <c r="B101" s="155">
        <v>0</v>
      </c>
      <c r="C101" s="155">
        <v>0</v>
      </c>
      <c r="D101" s="155">
        <f t="shared" si="27"/>
        <v>0</v>
      </c>
      <c r="E101" s="155">
        <v>0</v>
      </c>
      <c r="F101" s="155">
        <v>0</v>
      </c>
      <c r="G101" s="155">
        <f t="shared" si="28"/>
        <v>0</v>
      </c>
      <c r="H101" s="158" t="s">
        <v>464</v>
      </c>
    </row>
    <row r="102" spans="1:8">
      <c r="A102" s="156" t="s">
        <v>346</v>
      </c>
      <c r="B102" s="155">
        <v>0</v>
      </c>
      <c r="C102" s="155">
        <v>0</v>
      </c>
      <c r="D102" s="155">
        <f t="shared" si="27"/>
        <v>0</v>
      </c>
      <c r="E102" s="155">
        <v>0</v>
      </c>
      <c r="F102" s="155">
        <v>0</v>
      </c>
      <c r="G102" s="155">
        <f t="shared" si="28"/>
        <v>0</v>
      </c>
      <c r="H102" s="158" t="s">
        <v>465</v>
      </c>
    </row>
    <row r="103" spans="1:8">
      <c r="A103" s="154" t="s">
        <v>348</v>
      </c>
      <c r="B103" s="155">
        <f>SUM(B104:B112)</f>
        <v>0</v>
      </c>
      <c r="C103" s="155">
        <f t="shared" ref="C103:G103" si="29">SUM(C104:C112)</f>
        <v>0</v>
      </c>
      <c r="D103" s="155">
        <f t="shared" si="29"/>
        <v>0</v>
      </c>
      <c r="E103" s="155">
        <f t="shared" si="29"/>
        <v>0</v>
      </c>
      <c r="F103" s="155">
        <f t="shared" si="29"/>
        <v>0</v>
      </c>
      <c r="G103" s="155">
        <f t="shared" si="29"/>
        <v>0</v>
      </c>
    </row>
    <row r="104" spans="1:8">
      <c r="A104" s="156" t="s">
        <v>349</v>
      </c>
      <c r="B104" s="155">
        <v>0</v>
      </c>
      <c r="C104" s="155">
        <v>0</v>
      </c>
      <c r="D104" s="155">
        <f t="shared" ref="D104:D112" si="30">B104+C104</f>
        <v>0</v>
      </c>
      <c r="E104" s="155">
        <v>0</v>
      </c>
      <c r="F104" s="155">
        <v>0</v>
      </c>
      <c r="G104" s="155">
        <f t="shared" ref="G104:G112" si="31">D104-E104</f>
        <v>0</v>
      </c>
      <c r="H104" s="158" t="s">
        <v>466</v>
      </c>
    </row>
    <row r="105" spans="1:8">
      <c r="A105" s="156" t="s">
        <v>351</v>
      </c>
      <c r="B105" s="155">
        <v>0</v>
      </c>
      <c r="C105" s="155">
        <v>0</v>
      </c>
      <c r="D105" s="155">
        <f t="shared" si="30"/>
        <v>0</v>
      </c>
      <c r="E105" s="155">
        <v>0</v>
      </c>
      <c r="F105" s="155">
        <v>0</v>
      </c>
      <c r="G105" s="155">
        <f t="shared" si="31"/>
        <v>0</v>
      </c>
      <c r="H105" s="158" t="s">
        <v>467</v>
      </c>
    </row>
    <row r="106" spans="1:8">
      <c r="A106" s="156" t="s">
        <v>353</v>
      </c>
      <c r="B106" s="155">
        <v>0</v>
      </c>
      <c r="C106" s="155">
        <v>0</v>
      </c>
      <c r="D106" s="155">
        <f t="shared" si="30"/>
        <v>0</v>
      </c>
      <c r="E106" s="155">
        <v>0</v>
      </c>
      <c r="F106" s="155">
        <v>0</v>
      </c>
      <c r="G106" s="155">
        <f t="shared" si="31"/>
        <v>0</v>
      </c>
      <c r="H106" s="158" t="s">
        <v>468</v>
      </c>
    </row>
    <row r="107" spans="1:8">
      <c r="A107" s="156" t="s">
        <v>355</v>
      </c>
      <c r="B107" s="155">
        <v>0</v>
      </c>
      <c r="C107" s="155">
        <v>0</v>
      </c>
      <c r="D107" s="155">
        <f t="shared" si="30"/>
        <v>0</v>
      </c>
      <c r="E107" s="155">
        <v>0</v>
      </c>
      <c r="F107" s="155">
        <v>0</v>
      </c>
      <c r="G107" s="155">
        <f t="shared" si="31"/>
        <v>0</v>
      </c>
      <c r="H107" s="158" t="s">
        <v>469</v>
      </c>
    </row>
    <row r="108" spans="1:8">
      <c r="A108" s="156" t="s">
        <v>357</v>
      </c>
      <c r="B108" s="155">
        <v>0</v>
      </c>
      <c r="C108" s="155">
        <v>0</v>
      </c>
      <c r="D108" s="155">
        <f t="shared" si="30"/>
        <v>0</v>
      </c>
      <c r="E108" s="155">
        <v>0</v>
      </c>
      <c r="F108" s="155">
        <v>0</v>
      </c>
      <c r="G108" s="155">
        <f t="shared" si="31"/>
        <v>0</v>
      </c>
      <c r="H108" s="158" t="s">
        <v>470</v>
      </c>
    </row>
    <row r="109" spans="1:8">
      <c r="A109" s="156" t="s">
        <v>359</v>
      </c>
      <c r="B109" s="155">
        <v>0</v>
      </c>
      <c r="C109" s="155">
        <v>0</v>
      </c>
      <c r="D109" s="155">
        <f t="shared" si="30"/>
        <v>0</v>
      </c>
      <c r="E109" s="155">
        <v>0</v>
      </c>
      <c r="F109" s="155">
        <v>0</v>
      </c>
      <c r="G109" s="155">
        <f t="shared" si="31"/>
        <v>0</v>
      </c>
      <c r="H109" s="158" t="s">
        <v>471</v>
      </c>
    </row>
    <row r="110" spans="1:8">
      <c r="A110" s="156" t="s">
        <v>361</v>
      </c>
      <c r="B110" s="155">
        <v>0</v>
      </c>
      <c r="C110" s="155">
        <v>0</v>
      </c>
      <c r="D110" s="155">
        <f t="shared" si="30"/>
        <v>0</v>
      </c>
      <c r="E110" s="155">
        <v>0</v>
      </c>
      <c r="F110" s="155">
        <v>0</v>
      </c>
      <c r="G110" s="155">
        <f t="shared" si="31"/>
        <v>0</v>
      </c>
      <c r="H110" s="158" t="s">
        <v>472</v>
      </c>
    </row>
    <row r="111" spans="1:8">
      <c r="A111" s="156" t="s">
        <v>363</v>
      </c>
      <c r="B111" s="155">
        <v>0</v>
      </c>
      <c r="C111" s="155">
        <v>0</v>
      </c>
      <c r="D111" s="155">
        <f t="shared" si="30"/>
        <v>0</v>
      </c>
      <c r="E111" s="155">
        <v>0</v>
      </c>
      <c r="F111" s="155">
        <v>0</v>
      </c>
      <c r="G111" s="155">
        <f t="shared" si="31"/>
        <v>0</v>
      </c>
      <c r="H111" s="158" t="s">
        <v>473</v>
      </c>
    </row>
    <row r="112" spans="1:8">
      <c r="A112" s="156" t="s">
        <v>365</v>
      </c>
      <c r="B112" s="155">
        <v>0</v>
      </c>
      <c r="C112" s="155">
        <v>0</v>
      </c>
      <c r="D112" s="155">
        <f t="shared" si="30"/>
        <v>0</v>
      </c>
      <c r="E112" s="155">
        <v>0</v>
      </c>
      <c r="F112" s="155">
        <v>0</v>
      </c>
      <c r="G112" s="155">
        <f t="shared" si="31"/>
        <v>0</v>
      </c>
      <c r="H112" s="158" t="s">
        <v>474</v>
      </c>
    </row>
    <row r="113" spans="1:8">
      <c r="A113" s="154" t="s">
        <v>367</v>
      </c>
      <c r="B113" s="155">
        <f>SUM(B114:B122)</f>
        <v>0</v>
      </c>
      <c r="C113" s="155">
        <f t="shared" ref="C113:G113" si="32">SUM(C114:C122)</f>
        <v>0</v>
      </c>
      <c r="D113" s="155">
        <f t="shared" si="32"/>
        <v>0</v>
      </c>
      <c r="E113" s="155">
        <f t="shared" si="32"/>
        <v>0</v>
      </c>
      <c r="F113" s="155">
        <f t="shared" si="32"/>
        <v>0</v>
      </c>
      <c r="G113" s="155">
        <f t="shared" si="32"/>
        <v>0</v>
      </c>
    </row>
    <row r="114" spans="1:8">
      <c r="A114" s="156" t="s">
        <v>368</v>
      </c>
      <c r="B114" s="155">
        <v>0</v>
      </c>
      <c r="C114" s="155">
        <v>0</v>
      </c>
      <c r="D114" s="155">
        <f t="shared" ref="D114:D122" si="33">B114+C114</f>
        <v>0</v>
      </c>
      <c r="E114" s="155">
        <v>0</v>
      </c>
      <c r="F114" s="155">
        <v>0</v>
      </c>
      <c r="G114" s="155">
        <f t="shared" ref="G114:G122" si="34">D114-E114</f>
        <v>0</v>
      </c>
      <c r="H114" s="158" t="s">
        <v>475</v>
      </c>
    </row>
    <row r="115" spans="1:8">
      <c r="A115" s="156" t="s">
        <v>370</v>
      </c>
      <c r="B115" s="155">
        <v>0</v>
      </c>
      <c r="C115" s="155">
        <v>0</v>
      </c>
      <c r="D115" s="155">
        <f t="shared" si="33"/>
        <v>0</v>
      </c>
      <c r="E115" s="155">
        <v>0</v>
      </c>
      <c r="F115" s="155">
        <v>0</v>
      </c>
      <c r="G115" s="155">
        <f t="shared" si="34"/>
        <v>0</v>
      </c>
      <c r="H115" s="158" t="s">
        <v>476</v>
      </c>
    </row>
    <row r="116" spans="1:8">
      <c r="A116" s="156" t="s">
        <v>372</v>
      </c>
      <c r="B116" s="155">
        <v>0</v>
      </c>
      <c r="C116" s="155">
        <v>0</v>
      </c>
      <c r="D116" s="155">
        <f t="shared" si="33"/>
        <v>0</v>
      </c>
      <c r="E116" s="155">
        <v>0</v>
      </c>
      <c r="F116" s="155">
        <v>0</v>
      </c>
      <c r="G116" s="155">
        <f t="shared" si="34"/>
        <v>0</v>
      </c>
      <c r="H116" s="158" t="s">
        <v>477</v>
      </c>
    </row>
    <row r="117" spans="1:8">
      <c r="A117" s="156" t="s">
        <v>374</v>
      </c>
      <c r="B117" s="155">
        <v>0</v>
      </c>
      <c r="C117" s="155">
        <v>0</v>
      </c>
      <c r="D117" s="155">
        <f t="shared" si="33"/>
        <v>0</v>
      </c>
      <c r="E117" s="155">
        <v>0</v>
      </c>
      <c r="F117" s="155">
        <v>0</v>
      </c>
      <c r="G117" s="155">
        <f t="shared" si="34"/>
        <v>0</v>
      </c>
      <c r="H117" s="158" t="s">
        <v>478</v>
      </c>
    </row>
    <row r="118" spans="1:8">
      <c r="A118" s="156" t="s">
        <v>376</v>
      </c>
      <c r="B118" s="155">
        <v>0</v>
      </c>
      <c r="C118" s="155">
        <v>0</v>
      </c>
      <c r="D118" s="155">
        <f t="shared" si="33"/>
        <v>0</v>
      </c>
      <c r="E118" s="155">
        <v>0</v>
      </c>
      <c r="F118" s="155">
        <v>0</v>
      </c>
      <c r="G118" s="155">
        <f t="shared" si="34"/>
        <v>0</v>
      </c>
      <c r="H118" s="158" t="s">
        <v>479</v>
      </c>
    </row>
    <row r="119" spans="1:8">
      <c r="A119" s="156" t="s">
        <v>378</v>
      </c>
      <c r="B119" s="155">
        <v>0</v>
      </c>
      <c r="C119" s="155">
        <v>0</v>
      </c>
      <c r="D119" s="155">
        <f t="shared" si="33"/>
        <v>0</v>
      </c>
      <c r="E119" s="155">
        <v>0</v>
      </c>
      <c r="F119" s="155">
        <v>0</v>
      </c>
      <c r="G119" s="155">
        <f t="shared" si="34"/>
        <v>0</v>
      </c>
      <c r="H119" s="158" t="s">
        <v>480</v>
      </c>
    </row>
    <row r="120" spans="1:8">
      <c r="A120" s="156" t="s">
        <v>380</v>
      </c>
      <c r="B120" s="155">
        <v>0</v>
      </c>
      <c r="C120" s="155">
        <v>0</v>
      </c>
      <c r="D120" s="155">
        <f t="shared" si="33"/>
        <v>0</v>
      </c>
      <c r="E120" s="155">
        <v>0</v>
      </c>
      <c r="F120" s="155">
        <v>0</v>
      </c>
      <c r="G120" s="155">
        <f t="shared" si="34"/>
        <v>0</v>
      </c>
      <c r="H120" s="164"/>
    </row>
    <row r="121" spans="1:8">
      <c r="A121" s="156" t="s">
        <v>381</v>
      </c>
      <c r="B121" s="155">
        <v>0</v>
      </c>
      <c r="C121" s="155">
        <v>0</v>
      </c>
      <c r="D121" s="155">
        <f t="shared" si="33"/>
        <v>0</v>
      </c>
      <c r="E121" s="155">
        <v>0</v>
      </c>
      <c r="F121" s="155">
        <v>0</v>
      </c>
      <c r="G121" s="155">
        <f t="shared" si="34"/>
        <v>0</v>
      </c>
      <c r="H121" s="164"/>
    </row>
    <row r="122" spans="1:8">
      <c r="A122" s="156" t="s">
        <v>383</v>
      </c>
      <c r="B122" s="155">
        <v>0</v>
      </c>
      <c r="C122" s="155">
        <v>0</v>
      </c>
      <c r="D122" s="155">
        <f t="shared" si="33"/>
        <v>0</v>
      </c>
      <c r="E122" s="155">
        <v>0</v>
      </c>
      <c r="F122" s="155">
        <v>0</v>
      </c>
      <c r="G122" s="155">
        <f t="shared" si="34"/>
        <v>0</v>
      </c>
      <c r="H122" s="158" t="s">
        <v>481</v>
      </c>
    </row>
    <row r="123" spans="1:8">
      <c r="A123" s="154" t="s">
        <v>385</v>
      </c>
      <c r="B123" s="155">
        <f>SUM(B124:B132)</f>
        <v>0</v>
      </c>
      <c r="C123" s="155">
        <f t="shared" ref="C123:G123" si="35">SUM(C124:C132)</f>
        <v>0</v>
      </c>
      <c r="D123" s="155">
        <f t="shared" si="35"/>
        <v>0</v>
      </c>
      <c r="E123" s="155">
        <f t="shared" si="35"/>
        <v>0</v>
      </c>
      <c r="F123" s="155">
        <f t="shared" si="35"/>
        <v>0</v>
      </c>
      <c r="G123" s="155">
        <f t="shared" si="35"/>
        <v>0</v>
      </c>
    </row>
    <row r="124" spans="1:8">
      <c r="A124" s="156" t="s">
        <v>386</v>
      </c>
      <c r="B124" s="155">
        <v>0</v>
      </c>
      <c r="C124" s="155">
        <v>0</v>
      </c>
      <c r="D124" s="155">
        <f t="shared" ref="D124:D132" si="36">B124+C124</f>
        <v>0</v>
      </c>
      <c r="E124" s="155">
        <v>0</v>
      </c>
      <c r="F124" s="155">
        <v>0</v>
      </c>
      <c r="G124" s="155">
        <f t="shared" ref="G124:G132" si="37">D124-E124</f>
        <v>0</v>
      </c>
      <c r="H124" s="158" t="s">
        <v>482</v>
      </c>
    </row>
    <row r="125" spans="1:8">
      <c r="A125" s="156" t="s">
        <v>388</v>
      </c>
      <c r="B125" s="155">
        <v>0</v>
      </c>
      <c r="C125" s="155">
        <v>0</v>
      </c>
      <c r="D125" s="155">
        <f t="shared" si="36"/>
        <v>0</v>
      </c>
      <c r="E125" s="155">
        <v>0</v>
      </c>
      <c r="F125" s="155">
        <v>0</v>
      </c>
      <c r="G125" s="155">
        <f t="shared" si="37"/>
        <v>0</v>
      </c>
      <c r="H125" s="158" t="s">
        <v>483</v>
      </c>
    </row>
    <row r="126" spans="1:8">
      <c r="A126" s="156" t="s">
        <v>390</v>
      </c>
      <c r="B126" s="155">
        <v>0</v>
      </c>
      <c r="C126" s="155">
        <v>0</v>
      </c>
      <c r="D126" s="155">
        <f t="shared" si="36"/>
        <v>0</v>
      </c>
      <c r="E126" s="155">
        <v>0</v>
      </c>
      <c r="F126" s="155">
        <v>0</v>
      </c>
      <c r="G126" s="155">
        <f t="shared" si="37"/>
        <v>0</v>
      </c>
      <c r="H126" s="158" t="s">
        <v>484</v>
      </c>
    </row>
    <row r="127" spans="1:8">
      <c r="A127" s="156" t="s">
        <v>392</v>
      </c>
      <c r="B127" s="155">
        <v>0</v>
      </c>
      <c r="C127" s="155">
        <v>0</v>
      </c>
      <c r="D127" s="155">
        <f t="shared" si="36"/>
        <v>0</v>
      </c>
      <c r="E127" s="155">
        <v>0</v>
      </c>
      <c r="F127" s="155">
        <v>0</v>
      </c>
      <c r="G127" s="155">
        <f t="shared" si="37"/>
        <v>0</v>
      </c>
      <c r="H127" s="158" t="s">
        <v>485</v>
      </c>
    </row>
    <row r="128" spans="1:8">
      <c r="A128" s="156" t="s">
        <v>394</v>
      </c>
      <c r="B128" s="155">
        <v>0</v>
      </c>
      <c r="C128" s="155">
        <v>0</v>
      </c>
      <c r="D128" s="155">
        <f t="shared" si="36"/>
        <v>0</v>
      </c>
      <c r="E128" s="155">
        <v>0</v>
      </c>
      <c r="F128" s="155">
        <v>0</v>
      </c>
      <c r="G128" s="155">
        <f t="shared" si="37"/>
        <v>0</v>
      </c>
      <c r="H128" s="158" t="s">
        <v>486</v>
      </c>
    </row>
    <row r="129" spans="1:8">
      <c r="A129" s="156" t="s">
        <v>396</v>
      </c>
      <c r="B129" s="155">
        <v>0</v>
      </c>
      <c r="C129" s="155">
        <v>0</v>
      </c>
      <c r="D129" s="155">
        <f t="shared" si="36"/>
        <v>0</v>
      </c>
      <c r="E129" s="155">
        <v>0</v>
      </c>
      <c r="F129" s="155">
        <v>0</v>
      </c>
      <c r="G129" s="155">
        <f t="shared" si="37"/>
        <v>0</v>
      </c>
      <c r="H129" s="158" t="s">
        <v>487</v>
      </c>
    </row>
    <row r="130" spans="1:8">
      <c r="A130" s="156" t="s">
        <v>398</v>
      </c>
      <c r="B130" s="155">
        <v>0</v>
      </c>
      <c r="C130" s="155">
        <v>0</v>
      </c>
      <c r="D130" s="155">
        <f t="shared" si="36"/>
        <v>0</v>
      </c>
      <c r="E130" s="155">
        <v>0</v>
      </c>
      <c r="F130" s="155">
        <v>0</v>
      </c>
      <c r="G130" s="155">
        <f t="shared" si="37"/>
        <v>0</v>
      </c>
      <c r="H130" s="158" t="s">
        <v>488</v>
      </c>
    </row>
    <row r="131" spans="1:8">
      <c r="A131" s="156" t="s">
        <v>400</v>
      </c>
      <c r="B131" s="155">
        <v>0</v>
      </c>
      <c r="C131" s="155">
        <v>0</v>
      </c>
      <c r="D131" s="155">
        <f t="shared" si="36"/>
        <v>0</v>
      </c>
      <c r="E131" s="155">
        <v>0</v>
      </c>
      <c r="F131" s="155">
        <v>0</v>
      </c>
      <c r="G131" s="155">
        <f t="shared" si="37"/>
        <v>0</v>
      </c>
      <c r="H131" s="158" t="s">
        <v>489</v>
      </c>
    </row>
    <row r="132" spans="1:8">
      <c r="A132" s="156" t="s">
        <v>402</v>
      </c>
      <c r="B132" s="155">
        <v>0</v>
      </c>
      <c r="C132" s="155">
        <v>0</v>
      </c>
      <c r="D132" s="155">
        <f t="shared" si="36"/>
        <v>0</v>
      </c>
      <c r="E132" s="155">
        <v>0</v>
      </c>
      <c r="F132" s="155">
        <v>0</v>
      </c>
      <c r="G132" s="155">
        <f t="shared" si="37"/>
        <v>0</v>
      </c>
      <c r="H132" s="158" t="s">
        <v>490</v>
      </c>
    </row>
    <row r="133" spans="1:8">
      <c r="A133" s="154" t="s">
        <v>404</v>
      </c>
      <c r="B133" s="155">
        <f>SUM(B134:B136)</f>
        <v>0</v>
      </c>
      <c r="C133" s="155">
        <f t="shared" ref="C133:G133" si="38">SUM(C134:C136)</f>
        <v>0</v>
      </c>
      <c r="D133" s="155">
        <f t="shared" si="38"/>
        <v>0</v>
      </c>
      <c r="E133" s="155">
        <f t="shared" si="38"/>
        <v>0</v>
      </c>
      <c r="F133" s="155">
        <f t="shared" si="38"/>
        <v>0</v>
      </c>
      <c r="G133" s="155">
        <f t="shared" si="38"/>
        <v>0</v>
      </c>
    </row>
    <row r="134" spans="1:8">
      <c r="A134" s="156" t="s">
        <v>405</v>
      </c>
      <c r="B134" s="155">
        <v>0</v>
      </c>
      <c r="C134" s="155">
        <v>0</v>
      </c>
      <c r="D134" s="155">
        <f t="shared" ref="D134:D157" si="39">B134+C134</f>
        <v>0</v>
      </c>
      <c r="E134" s="155">
        <v>0</v>
      </c>
      <c r="F134" s="155">
        <v>0</v>
      </c>
      <c r="G134" s="155">
        <f t="shared" ref="G134:G136" si="40">D134-E134</f>
        <v>0</v>
      </c>
      <c r="H134" s="158" t="s">
        <v>491</v>
      </c>
    </row>
    <row r="135" spans="1:8">
      <c r="A135" s="156" t="s">
        <v>407</v>
      </c>
      <c r="B135" s="155">
        <v>0</v>
      </c>
      <c r="C135" s="155">
        <v>0</v>
      </c>
      <c r="D135" s="155">
        <f t="shared" si="39"/>
        <v>0</v>
      </c>
      <c r="E135" s="155">
        <v>0</v>
      </c>
      <c r="F135" s="155">
        <v>0</v>
      </c>
      <c r="G135" s="155">
        <f t="shared" si="40"/>
        <v>0</v>
      </c>
      <c r="H135" s="158" t="s">
        <v>492</v>
      </c>
    </row>
    <row r="136" spans="1:8">
      <c r="A136" s="156" t="s">
        <v>409</v>
      </c>
      <c r="B136" s="155">
        <v>0</v>
      </c>
      <c r="C136" s="155">
        <v>0</v>
      </c>
      <c r="D136" s="155">
        <f t="shared" si="39"/>
        <v>0</v>
      </c>
      <c r="E136" s="155">
        <v>0</v>
      </c>
      <c r="F136" s="155">
        <v>0</v>
      </c>
      <c r="G136" s="155">
        <f t="shared" si="40"/>
        <v>0</v>
      </c>
      <c r="H136" s="158" t="s">
        <v>493</v>
      </c>
    </row>
    <row r="137" spans="1:8">
      <c r="A137" s="154" t="s">
        <v>411</v>
      </c>
      <c r="B137" s="155">
        <f>SUM(B138:B142,B144:B145)</f>
        <v>0</v>
      </c>
      <c r="C137" s="155">
        <f t="shared" ref="C137:G137" si="41">SUM(C138:C142,C144:C145)</f>
        <v>0</v>
      </c>
      <c r="D137" s="155">
        <f t="shared" si="41"/>
        <v>0</v>
      </c>
      <c r="E137" s="155">
        <f t="shared" si="41"/>
        <v>0</v>
      </c>
      <c r="F137" s="155">
        <f t="shared" si="41"/>
        <v>0</v>
      </c>
      <c r="G137" s="155">
        <f t="shared" si="41"/>
        <v>0</v>
      </c>
    </row>
    <row r="138" spans="1:8">
      <c r="A138" s="156" t="s">
        <v>412</v>
      </c>
      <c r="B138" s="155">
        <v>0</v>
      </c>
      <c r="C138" s="155">
        <v>0</v>
      </c>
      <c r="D138" s="155">
        <f t="shared" si="39"/>
        <v>0</v>
      </c>
      <c r="E138" s="155">
        <v>0</v>
      </c>
      <c r="F138" s="155">
        <v>0</v>
      </c>
      <c r="G138" s="155">
        <f t="shared" ref="G138:G145" si="42">D138-E138</f>
        <v>0</v>
      </c>
      <c r="H138" s="158" t="s">
        <v>494</v>
      </c>
    </row>
    <row r="139" spans="1:8">
      <c r="A139" s="156" t="s">
        <v>414</v>
      </c>
      <c r="B139" s="155">
        <v>0</v>
      </c>
      <c r="C139" s="155">
        <v>0</v>
      </c>
      <c r="D139" s="155">
        <f t="shared" si="39"/>
        <v>0</v>
      </c>
      <c r="E139" s="155">
        <v>0</v>
      </c>
      <c r="F139" s="155">
        <v>0</v>
      </c>
      <c r="G139" s="155">
        <f t="shared" si="42"/>
        <v>0</v>
      </c>
      <c r="H139" s="158" t="s">
        <v>495</v>
      </c>
    </row>
    <row r="140" spans="1:8">
      <c r="A140" s="156" t="s">
        <v>416</v>
      </c>
      <c r="B140" s="155">
        <v>0</v>
      </c>
      <c r="C140" s="155">
        <v>0</v>
      </c>
      <c r="D140" s="155">
        <f t="shared" si="39"/>
        <v>0</v>
      </c>
      <c r="E140" s="155">
        <v>0</v>
      </c>
      <c r="F140" s="155">
        <v>0</v>
      </c>
      <c r="G140" s="155">
        <f t="shared" si="42"/>
        <v>0</v>
      </c>
      <c r="H140" s="158" t="s">
        <v>496</v>
      </c>
    </row>
    <row r="141" spans="1:8">
      <c r="A141" s="156" t="s">
        <v>418</v>
      </c>
      <c r="B141" s="155">
        <v>0</v>
      </c>
      <c r="C141" s="155">
        <v>0</v>
      </c>
      <c r="D141" s="155">
        <f t="shared" si="39"/>
        <v>0</v>
      </c>
      <c r="E141" s="155">
        <v>0</v>
      </c>
      <c r="F141" s="155">
        <v>0</v>
      </c>
      <c r="G141" s="155">
        <f t="shared" si="42"/>
        <v>0</v>
      </c>
      <c r="H141" s="158" t="s">
        <v>497</v>
      </c>
    </row>
    <row r="142" spans="1:8">
      <c r="A142" s="156" t="s">
        <v>420</v>
      </c>
      <c r="B142" s="155">
        <v>0</v>
      </c>
      <c r="C142" s="155">
        <v>0</v>
      </c>
      <c r="D142" s="155">
        <f t="shared" si="39"/>
        <v>0</v>
      </c>
      <c r="E142" s="155">
        <v>0</v>
      </c>
      <c r="F142" s="155">
        <v>0</v>
      </c>
      <c r="G142" s="155">
        <f t="shared" si="42"/>
        <v>0</v>
      </c>
      <c r="H142" s="158" t="s">
        <v>498</v>
      </c>
    </row>
    <row r="143" spans="1:8">
      <c r="A143" s="156" t="s">
        <v>422</v>
      </c>
      <c r="B143" s="155">
        <v>0</v>
      </c>
      <c r="C143" s="155">
        <v>0</v>
      </c>
      <c r="D143" s="155">
        <f t="shared" si="39"/>
        <v>0</v>
      </c>
      <c r="E143" s="155">
        <v>0</v>
      </c>
      <c r="F143" s="155">
        <v>0</v>
      </c>
      <c r="G143" s="155">
        <f t="shared" si="42"/>
        <v>0</v>
      </c>
      <c r="H143" s="158"/>
    </row>
    <row r="144" spans="1:8">
      <c r="A144" s="156" t="s">
        <v>423</v>
      </c>
      <c r="B144" s="155">
        <v>0</v>
      </c>
      <c r="C144" s="155">
        <v>0</v>
      </c>
      <c r="D144" s="155">
        <f t="shared" si="39"/>
        <v>0</v>
      </c>
      <c r="E144" s="155">
        <v>0</v>
      </c>
      <c r="F144" s="155">
        <v>0</v>
      </c>
      <c r="G144" s="155">
        <f t="shared" si="42"/>
        <v>0</v>
      </c>
      <c r="H144" s="158" t="s">
        <v>499</v>
      </c>
    </row>
    <row r="145" spans="1:8">
      <c r="A145" s="156" t="s">
        <v>425</v>
      </c>
      <c r="B145" s="155">
        <v>0</v>
      </c>
      <c r="C145" s="155">
        <v>0</v>
      </c>
      <c r="D145" s="155">
        <f t="shared" si="39"/>
        <v>0</v>
      </c>
      <c r="E145" s="155">
        <v>0</v>
      </c>
      <c r="F145" s="155">
        <v>0</v>
      </c>
      <c r="G145" s="155">
        <f t="shared" si="42"/>
        <v>0</v>
      </c>
      <c r="H145" s="158" t="s">
        <v>500</v>
      </c>
    </row>
    <row r="146" spans="1:8">
      <c r="A146" s="154" t="s">
        <v>427</v>
      </c>
      <c r="B146" s="155">
        <f>SUM(B147:B149)</f>
        <v>0</v>
      </c>
      <c r="C146" s="155">
        <f t="shared" ref="C146:G146" si="43">SUM(C147:C149)</f>
        <v>0</v>
      </c>
      <c r="D146" s="155">
        <f t="shared" si="43"/>
        <v>0</v>
      </c>
      <c r="E146" s="155">
        <f t="shared" si="43"/>
        <v>0</v>
      </c>
      <c r="F146" s="155">
        <f t="shared" si="43"/>
        <v>0</v>
      </c>
      <c r="G146" s="155">
        <f t="shared" si="43"/>
        <v>0</v>
      </c>
    </row>
    <row r="147" spans="1:8">
      <c r="A147" s="156" t="s">
        <v>428</v>
      </c>
      <c r="B147" s="155">
        <v>0</v>
      </c>
      <c r="C147" s="155">
        <v>0</v>
      </c>
      <c r="D147" s="155">
        <f t="shared" si="39"/>
        <v>0</v>
      </c>
      <c r="E147" s="155">
        <v>0</v>
      </c>
      <c r="F147" s="155">
        <v>0</v>
      </c>
      <c r="G147" s="155">
        <f t="shared" ref="G147:G149" si="44">D147-E147</f>
        <v>0</v>
      </c>
      <c r="H147" s="158" t="s">
        <v>501</v>
      </c>
    </row>
    <row r="148" spans="1:8">
      <c r="A148" s="156" t="s">
        <v>430</v>
      </c>
      <c r="B148" s="155">
        <v>0</v>
      </c>
      <c r="C148" s="155">
        <v>0</v>
      </c>
      <c r="D148" s="155">
        <f t="shared" si="39"/>
        <v>0</v>
      </c>
      <c r="E148" s="155">
        <v>0</v>
      </c>
      <c r="F148" s="155">
        <v>0</v>
      </c>
      <c r="G148" s="155">
        <f t="shared" si="44"/>
        <v>0</v>
      </c>
      <c r="H148" s="158" t="s">
        <v>502</v>
      </c>
    </row>
    <row r="149" spans="1:8">
      <c r="A149" s="156" t="s">
        <v>432</v>
      </c>
      <c r="B149" s="155">
        <v>0</v>
      </c>
      <c r="C149" s="155">
        <v>0</v>
      </c>
      <c r="D149" s="155">
        <f t="shared" si="39"/>
        <v>0</v>
      </c>
      <c r="E149" s="155">
        <v>0</v>
      </c>
      <c r="F149" s="155">
        <v>0</v>
      </c>
      <c r="G149" s="155">
        <f t="shared" si="44"/>
        <v>0</v>
      </c>
      <c r="H149" s="158" t="s">
        <v>503</v>
      </c>
    </row>
    <row r="150" spans="1:8">
      <c r="A150" s="154" t="s">
        <v>434</v>
      </c>
      <c r="B150" s="155">
        <f>SUM(B151:B157)</f>
        <v>0</v>
      </c>
      <c r="C150" s="155">
        <f t="shared" ref="C150:G150" si="45">SUM(C151:C157)</f>
        <v>0</v>
      </c>
      <c r="D150" s="155">
        <f t="shared" si="45"/>
        <v>0</v>
      </c>
      <c r="E150" s="155">
        <f t="shared" si="45"/>
        <v>0</v>
      </c>
      <c r="F150" s="155">
        <f t="shared" si="45"/>
        <v>0</v>
      </c>
      <c r="G150" s="155">
        <f t="shared" si="45"/>
        <v>0</v>
      </c>
    </row>
    <row r="151" spans="1:8">
      <c r="A151" s="156" t="s">
        <v>435</v>
      </c>
      <c r="B151" s="155">
        <v>0</v>
      </c>
      <c r="C151" s="155">
        <v>0</v>
      </c>
      <c r="D151" s="155">
        <f t="shared" si="39"/>
        <v>0</v>
      </c>
      <c r="E151" s="155">
        <v>0</v>
      </c>
      <c r="F151" s="155">
        <v>0</v>
      </c>
      <c r="G151" s="155">
        <f t="shared" ref="G151:G157" si="46">D151-E151</f>
        <v>0</v>
      </c>
      <c r="H151" s="158" t="s">
        <v>504</v>
      </c>
    </row>
    <row r="152" spans="1:8">
      <c r="A152" s="156" t="s">
        <v>437</v>
      </c>
      <c r="B152" s="155">
        <v>0</v>
      </c>
      <c r="C152" s="155">
        <v>0</v>
      </c>
      <c r="D152" s="155">
        <f t="shared" si="39"/>
        <v>0</v>
      </c>
      <c r="E152" s="155">
        <v>0</v>
      </c>
      <c r="F152" s="155">
        <v>0</v>
      </c>
      <c r="G152" s="155">
        <f t="shared" si="46"/>
        <v>0</v>
      </c>
      <c r="H152" s="158" t="s">
        <v>505</v>
      </c>
    </row>
    <row r="153" spans="1:8">
      <c r="A153" s="156" t="s">
        <v>439</v>
      </c>
      <c r="B153" s="155">
        <v>0</v>
      </c>
      <c r="C153" s="155">
        <v>0</v>
      </c>
      <c r="D153" s="155">
        <f t="shared" si="39"/>
        <v>0</v>
      </c>
      <c r="E153" s="155">
        <v>0</v>
      </c>
      <c r="F153" s="155">
        <v>0</v>
      </c>
      <c r="G153" s="155">
        <f t="shared" si="46"/>
        <v>0</v>
      </c>
      <c r="H153" s="158" t="s">
        <v>506</v>
      </c>
    </row>
    <row r="154" spans="1:8">
      <c r="A154" s="163" t="s">
        <v>441</v>
      </c>
      <c r="B154" s="155">
        <v>0</v>
      </c>
      <c r="C154" s="155">
        <v>0</v>
      </c>
      <c r="D154" s="155">
        <f t="shared" si="39"/>
        <v>0</v>
      </c>
      <c r="E154" s="155">
        <v>0</v>
      </c>
      <c r="F154" s="155">
        <v>0</v>
      </c>
      <c r="G154" s="155">
        <f t="shared" si="46"/>
        <v>0</v>
      </c>
      <c r="H154" s="158" t="s">
        <v>507</v>
      </c>
    </row>
    <row r="155" spans="1:8">
      <c r="A155" s="156" t="s">
        <v>443</v>
      </c>
      <c r="B155" s="155">
        <v>0</v>
      </c>
      <c r="C155" s="155">
        <v>0</v>
      </c>
      <c r="D155" s="155">
        <f t="shared" si="39"/>
        <v>0</v>
      </c>
      <c r="E155" s="155">
        <v>0</v>
      </c>
      <c r="F155" s="155">
        <v>0</v>
      </c>
      <c r="G155" s="155">
        <f t="shared" si="46"/>
        <v>0</v>
      </c>
      <c r="H155" s="158" t="s">
        <v>508</v>
      </c>
    </row>
    <row r="156" spans="1:8">
      <c r="A156" s="156" t="s">
        <v>445</v>
      </c>
      <c r="B156" s="155">
        <v>0</v>
      </c>
      <c r="C156" s="155">
        <v>0</v>
      </c>
      <c r="D156" s="155">
        <f t="shared" si="39"/>
        <v>0</v>
      </c>
      <c r="E156" s="155">
        <v>0</v>
      </c>
      <c r="F156" s="155">
        <v>0</v>
      </c>
      <c r="G156" s="155">
        <f t="shared" si="46"/>
        <v>0</v>
      </c>
      <c r="H156" s="158" t="s">
        <v>509</v>
      </c>
    </row>
    <row r="157" spans="1:8">
      <c r="A157" s="156" t="s">
        <v>447</v>
      </c>
      <c r="B157" s="155">
        <v>0</v>
      </c>
      <c r="C157" s="155">
        <v>0</v>
      </c>
      <c r="D157" s="155">
        <f t="shared" si="39"/>
        <v>0</v>
      </c>
      <c r="E157" s="155">
        <v>0</v>
      </c>
      <c r="F157" s="155">
        <v>0</v>
      </c>
      <c r="G157" s="155">
        <f t="shared" si="46"/>
        <v>0</v>
      </c>
      <c r="H157" s="158" t="s">
        <v>510</v>
      </c>
    </row>
    <row r="158" spans="1:8">
      <c r="A158" s="165"/>
      <c r="B158" s="161"/>
      <c r="C158" s="161"/>
      <c r="D158" s="161"/>
      <c r="E158" s="161"/>
      <c r="F158" s="161"/>
      <c r="G158" s="161"/>
    </row>
    <row r="159" spans="1:8">
      <c r="A159" s="166" t="s">
        <v>511</v>
      </c>
      <c r="B159" s="153">
        <f>B9+B84</f>
        <v>9760654.3699999992</v>
      </c>
      <c r="C159" s="153">
        <f t="shared" ref="C159:G159" si="47">C9+C84</f>
        <v>1501488.4</v>
      </c>
      <c r="D159" s="153">
        <f t="shared" si="47"/>
        <v>11262142.77</v>
      </c>
      <c r="E159" s="153">
        <f t="shared" si="47"/>
        <v>7481231.5600000005</v>
      </c>
      <c r="F159" s="153">
        <f t="shared" si="47"/>
        <v>7481231.5600000005</v>
      </c>
      <c r="G159" s="153">
        <f t="shared" si="47"/>
        <v>3780911.209999999</v>
      </c>
    </row>
    <row r="160" spans="1:8">
      <c r="A160" s="167"/>
      <c r="B160" s="168"/>
      <c r="C160" s="168"/>
      <c r="D160" s="168"/>
      <c r="E160" s="168"/>
      <c r="F160" s="168"/>
      <c r="G160" s="168"/>
    </row>
    <row r="161" spans="1:1">
      <c r="A161" s="16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style="121" customWidth="1"/>
    <col min="2" max="7" width="21.5703125" style="121" customWidth="1"/>
    <col min="8" max="16384" width="11.42578125" style="121"/>
  </cols>
  <sheetData>
    <row r="1" spans="1:7" ht="53.25" customHeight="1">
      <c r="A1" s="308" t="s">
        <v>524</v>
      </c>
      <c r="B1" s="308"/>
      <c r="C1" s="308"/>
      <c r="D1" s="308"/>
      <c r="E1" s="308"/>
      <c r="F1" s="308"/>
      <c r="G1" s="308"/>
    </row>
    <row r="2" spans="1:7">
      <c r="A2" s="295" t="s">
        <v>122</v>
      </c>
      <c r="B2" s="296"/>
      <c r="C2" s="296"/>
      <c r="D2" s="296"/>
      <c r="E2" s="296"/>
      <c r="F2" s="296"/>
      <c r="G2" s="297"/>
    </row>
    <row r="3" spans="1:7">
      <c r="A3" s="287" t="s">
        <v>305</v>
      </c>
      <c r="B3" s="298"/>
      <c r="C3" s="298"/>
      <c r="D3" s="298"/>
      <c r="E3" s="298"/>
      <c r="F3" s="298"/>
      <c r="G3" s="289"/>
    </row>
    <row r="4" spans="1:7">
      <c r="A4" s="287" t="s">
        <v>523</v>
      </c>
      <c r="B4" s="298"/>
      <c r="C4" s="298"/>
      <c r="D4" s="298"/>
      <c r="E4" s="298"/>
      <c r="F4" s="298"/>
      <c r="G4" s="289"/>
    </row>
    <row r="5" spans="1:7">
      <c r="A5" s="299" t="s">
        <v>169</v>
      </c>
      <c r="B5" s="300"/>
      <c r="C5" s="300"/>
      <c r="D5" s="300"/>
      <c r="E5" s="300"/>
      <c r="F5" s="300"/>
      <c r="G5" s="301"/>
    </row>
    <row r="6" spans="1:7">
      <c r="A6" s="290" t="s">
        <v>2</v>
      </c>
      <c r="B6" s="291"/>
      <c r="C6" s="291"/>
      <c r="D6" s="291"/>
      <c r="E6" s="291"/>
      <c r="F6" s="291"/>
      <c r="G6" s="292"/>
    </row>
    <row r="7" spans="1:7">
      <c r="A7" s="302" t="s">
        <v>4</v>
      </c>
      <c r="B7" s="312" t="s">
        <v>307</v>
      </c>
      <c r="C7" s="312"/>
      <c r="D7" s="312"/>
      <c r="E7" s="312"/>
      <c r="F7" s="312"/>
      <c r="G7" s="313" t="s">
        <v>308</v>
      </c>
    </row>
    <row r="8" spans="1:7" ht="30">
      <c r="A8" s="303"/>
      <c r="B8" s="179" t="s">
        <v>309</v>
      </c>
      <c r="C8" s="180" t="s">
        <v>239</v>
      </c>
      <c r="D8" s="179" t="s">
        <v>240</v>
      </c>
      <c r="E8" s="179" t="s">
        <v>195</v>
      </c>
      <c r="F8" s="179" t="s">
        <v>212</v>
      </c>
      <c r="G8" s="314"/>
    </row>
    <row r="9" spans="1:7">
      <c r="A9" s="127" t="s">
        <v>522</v>
      </c>
      <c r="B9" s="178">
        <f t="shared" ref="B9:G9" si="0">SUM(B10:B18)</f>
        <v>9760654.3699999992</v>
      </c>
      <c r="C9" s="178">
        <f t="shared" si="0"/>
        <v>1501488.4</v>
      </c>
      <c r="D9" s="178">
        <f t="shared" si="0"/>
        <v>11262142.77</v>
      </c>
      <c r="E9" s="178">
        <f t="shared" si="0"/>
        <v>7481231.5599999996</v>
      </c>
      <c r="F9" s="178">
        <f t="shared" si="0"/>
        <v>7481231.5599999996</v>
      </c>
      <c r="G9" s="178">
        <f t="shared" si="0"/>
        <v>3780911.21</v>
      </c>
    </row>
    <row r="10" spans="1:7">
      <c r="A10" s="177" t="s">
        <v>521</v>
      </c>
      <c r="B10" s="176">
        <v>9760654.3699999992</v>
      </c>
      <c r="C10" s="176">
        <v>1501488.4</v>
      </c>
      <c r="D10" s="173">
        <f t="shared" ref="D10:D17" si="1">B10+C10</f>
        <v>11262142.77</v>
      </c>
      <c r="E10" s="176">
        <v>7481231.5599999996</v>
      </c>
      <c r="F10" s="176">
        <v>7481231.5599999996</v>
      </c>
      <c r="G10" s="173">
        <f t="shared" ref="G10:G17" si="2">D10-E10</f>
        <v>3780911.21</v>
      </c>
    </row>
    <row r="11" spans="1:7">
      <c r="A11" s="175" t="s">
        <v>518</v>
      </c>
      <c r="B11" s="173">
        <v>0</v>
      </c>
      <c r="C11" s="173">
        <v>0</v>
      </c>
      <c r="D11" s="173">
        <f t="shared" si="1"/>
        <v>0</v>
      </c>
      <c r="E11" s="173">
        <v>0</v>
      </c>
      <c r="F11" s="173">
        <v>0</v>
      </c>
      <c r="G11" s="173">
        <f t="shared" si="2"/>
        <v>0</v>
      </c>
    </row>
    <row r="12" spans="1:7">
      <c r="A12" s="175" t="s">
        <v>517</v>
      </c>
      <c r="B12" s="173">
        <v>0</v>
      </c>
      <c r="C12" s="173">
        <v>0</v>
      </c>
      <c r="D12" s="173">
        <f t="shared" si="1"/>
        <v>0</v>
      </c>
      <c r="E12" s="173">
        <v>0</v>
      </c>
      <c r="F12" s="173">
        <v>0</v>
      </c>
      <c r="G12" s="173">
        <f t="shared" si="2"/>
        <v>0</v>
      </c>
    </row>
    <row r="13" spans="1:7">
      <c r="A13" s="175" t="s">
        <v>516</v>
      </c>
      <c r="B13" s="173">
        <v>0</v>
      </c>
      <c r="C13" s="173">
        <v>0</v>
      </c>
      <c r="D13" s="173">
        <f t="shared" si="1"/>
        <v>0</v>
      </c>
      <c r="E13" s="173">
        <v>0</v>
      </c>
      <c r="F13" s="173">
        <v>0</v>
      </c>
      <c r="G13" s="173">
        <f t="shared" si="2"/>
        <v>0</v>
      </c>
    </row>
    <row r="14" spans="1:7">
      <c r="A14" s="175" t="s">
        <v>515</v>
      </c>
      <c r="B14" s="173">
        <v>0</v>
      </c>
      <c r="C14" s="173">
        <v>0</v>
      </c>
      <c r="D14" s="173">
        <f t="shared" si="1"/>
        <v>0</v>
      </c>
      <c r="E14" s="173">
        <v>0</v>
      </c>
      <c r="F14" s="173">
        <v>0</v>
      </c>
      <c r="G14" s="173">
        <f t="shared" si="2"/>
        <v>0</v>
      </c>
    </row>
    <row r="15" spans="1:7">
      <c r="A15" s="175" t="s">
        <v>514</v>
      </c>
      <c r="B15" s="173">
        <v>0</v>
      </c>
      <c r="C15" s="173">
        <v>0</v>
      </c>
      <c r="D15" s="173">
        <f t="shared" si="1"/>
        <v>0</v>
      </c>
      <c r="E15" s="173">
        <v>0</v>
      </c>
      <c r="F15" s="173">
        <v>0</v>
      </c>
      <c r="G15" s="173">
        <f t="shared" si="2"/>
        <v>0</v>
      </c>
    </row>
    <row r="16" spans="1:7">
      <c r="A16" s="175" t="s">
        <v>513</v>
      </c>
      <c r="B16" s="173">
        <v>0</v>
      </c>
      <c r="C16" s="173">
        <v>0</v>
      </c>
      <c r="D16" s="173">
        <f t="shared" si="1"/>
        <v>0</v>
      </c>
      <c r="E16" s="173">
        <v>0</v>
      </c>
      <c r="F16" s="173">
        <v>0</v>
      </c>
      <c r="G16" s="173">
        <f t="shared" si="2"/>
        <v>0</v>
      </c>
    </row>
    <row r="17" spans="1:7">
      <c r="A17" s="175" t="s">
        <v>512</v>
      </c>
      <c r="B17" s="173">
        <v>0</v>
      </c>
      <c r="C17" s="173">
        <v>0</v>
      </c>
      <c r="D17" s="173">
        <f t="shared" si="1"/>
        <v>0</v>
      </c>
      <c r="E17" s="173">
        <v>0</v>
      </c>
      <c r="F17" s="173">
        <v>0</v>
      </c>
      <c r="G17" s="173">
        <f t="shared" si="2"/>
        <v>0</v>
      </c>
    </row>
    <row r="18" spans="1:7">
      <c r="A18" s="41" t="s">
        <v>151</v>
      </c>
      <c r="B18" s="174"/>
      <c r="C18" s="174"/>
      <c r="D18" s="174"/>
      <c r="E18" s="174"/>
      <c r="F18" s="174"/>
      <c r="G18" s="174"/>
    </row>
    <row r="19" spans="1:7">
      <c r="A19" s="130" t="s">
        <v>520</v>
      </c>
      <c r="B19" s="172">
        <f t="shared" ref="B19:G19" si="3">SUM(B20:B28)</f>
        <v>0</v>
      </c>
      <c r="C19" s="172">
        <f t="shared" si="3"/>
        <v>0</v>
      </c>
      <c r="D19" s="172">
        <f t="shared" si="3"/>
        <v>0</v>
      </c>
      <c r="E19" s="172">
        <f t="shared" si="3"/>
        <v>0</v>
      </c>
      <c r="F19" s="172">
        <f t="shared" si="3"/>
        <v>0</v>
      </c>
      <c r="G19" s="172">
        <f t="shared" si="3"/>
        <v>0</v>
      </c>
    </row>
    <row r="20" spans="1:7">
      <c r="A20" s="175" t="s">
        <v>519</v>
      </c>
      <c r="B20" s="173">
        <v>0</v>
      </c>
      <c r="C20" s="173">
        <v>0</v>
      </c>
      <c r="D20" s="173">
        <f t="shared" ref="D20:D29" si="4">B20+C20</f>
        <v>0</v>
      </c>
      <c r="E20" s="173">
        <v>0</v>
      </c>
      <c r="F20" s="173">
        <v>0</v>
      </c>
      <c r="G20" s="173">
        <f t="shared" ref="G20:G29" si="5">D20-E20</f>
        <v>0</v>
      </c>
    </row>
    <row r="21" spans="1:7">
      <c r="A21" s="175" t="s">
        <v>518</v>
      </c>
      <c r="B21" s="173">
        <v>0</v>
      </c>
      <c r="C21" s="173">
        <v>0</v>
      </c>
      <c r="D21" s="173">
        <f t="shared" si="4"/>
        <v>0</v>
      </c>
      <c r="E21" s="173">
        <v>0</v>
      </c>
      <c r="F21" s="173">
        <v>0</v>
      </c>
      <c r="G21" s="173">
        <f t="shared" si="5"/>
        <v>0</v>
      </c>
    </row>
    <row r="22" spans="1:7">
      <c r="A22" s="175" t="s">
        <v>517</v>
      </c>
      <c r="B22" s="173">
        <v>0</v>
      </c>
      <c r="C22" s="173">
        <v>0</v>
      </c>
      <c r="D22" s="173">
        <f t="shared" si="4"/>
        <v>0</v>
      </c>
      <c r="E22" s="173">
        <v>0</v>
      </c>
      <c r="F22" s="173">
        <v>0</v>
      </c>
      <c r="G22" s="173">
        <f t="shared" si="5"/>
        <v>0</v>
      </c>
    </row>
    <row r="23" spans="1:7">
      <c r="A23" s="175" t="s">
        <v>516</v>
      </c>
      <c r="B23" s="173">
        <v>0</v>
      </c>
      <c r="C23" s="173">
        <v>0</v>
      </c>
      <c r="D23" s="173">
        <f t="shared" si="4"/>
        <v>0</v>
      </c>
      <c r="E23" s="173">
        <v>0</v>
      </c>
      <c r="F23" s="173">
        <v>0</v>
      </c>
      <c r="G23" s="173">
        <f t="shared" si="5"/>
        <v>0</v>
      </c>
    </row>
    <row r="24" spans="1:7">
      <c r="A24" s="175" t="s">
        <v>515</v>
      </c>
      <c r="B24" s="173">
        <v>0</v>
      </c>
      <c r="C24" s="173">
        <v>0</v>
      </c>
      <c r="D24" s="173">
        <f t="shared" si="4"/>
        <v>0</v>
      </c>
      <c r="E24" s="173">
        <v>0</v>
      </c>
      <c r="F24" s="173">
        <v>0</v>
      </c>
      <c r="G24" s="173">
        <f t="shared" si="5"/>
        <v>0</v>
      </c>
    </row>
    <row r="25" spans="1:7">
      <c r="A25" s="175" t="s">
        <v>514</v>
      </c>
      <c r="B25" s="173">
        <v>0</v>
      </c>
      <c r="C25" s="173">
        <v>0</v>
      </c>
      <c r="D25" s="173">
        <f t="shared" si="4"/>
        <v>0</v>
      </c>
      <c r="E25" s="173">
        <v>0</v>
      </c>
      <c r="F25" s="173">
        <v>0</v>
      </c>
      <c r="G25" s="173">
        <f t="shared" si="5"/>
        <v>0</v>
      </c>
    </row>
    <row r="26" spans="1:7">
      <c r="A26" s="175" t="s">
        <v>513</v>
      </c>
      <c r="B26" s="173">
        <v>0</v>
      </c>
      <c r="C26" s="173">
        <v>0</v>
      </c>
      <c r="D26" s="173">
        <f t="shared" si="4"/>
        <v>0</v>
      </c>
      <c r="E26" s="173">
        <v>0</v>
      </c>
      <c r="F26" s="173">
        <v>0</v>
      </c>
      <c r="G26" s="173">
        <f t="shared" si="5"/>
        <v>0</v>
      </c>
    </row>
    <row r="27" spans="1:7">
      <c r="A27" s="175" t="s">
        <v>512</v>
      </c>
      <c r="B27" s="173">
        <v>0</v>
      </c>
      <c r="C27" s="173">
        <v>0</v>
      </c>
      <c r="D27" s="173">
        <f t="shared" si="4"/>
        <v>0</v>
      </c>
      <c r="E27" s="173">
        <v>0</v>
      </c>
      <c r="F27" s="173">
        <v>0</v>
      </c>
      <c r="G27" s="173">
        <f t="shared" si="5"/>
        <v>0</v>
      </c>
    </row>
    <row r="28" spans="1:7">
      <c r="A28" s="41" t="s">
        <v>151</v>
      </c>
      <c r="B28" s="174"/>
      <c r="C28" s="174"/>
      <c r="D28" s="173">
        <f t="shared" si="4"/>
        <v>0</v>
      </c>
      <c r="E28" s="173"/>
      <c r="F28" s="173"/>
      <c r="G28" s="173">
        <f t="shared" si="5"/>
        <v>0</v>
      </c>
    </row>
    <row r="29" spans="1:7">
      <c r="A29" s="130" t="s">
        <v>511</v>
      </c>
      <c r="B29" s="172">
        <f>B9+B19</f>
        <v>9760654.3699999992</v>
      </c>
      <c r="C29" s="172">
        <f>C9+C19</f>
        <v>1501488.4</v>
      </c>
      <c r="D29" s="172">
        <f t="shared" si="4"/>
        <v>11262142.77</v>
      </c>
      <c r="E29" s="172">
        <f>E9+E19</f>
        <v>7481231.5599999996</v>
      </c>
      <c r="F29" s="172">
        <f>F9+F19</f>
        <v>7481231.5599999996</v>
      </c>
      <c r="G29" s="172">
        <f t="shared" si="5"/>
        <v>3780911.21</v>
      </c>
    </row>
    <row r="30" spans="1:7">
      <c r="A30" s="131"/>
      <c r="B30" s="171"/>
      <c r="C30" s="171"/>
      <c r="D30" s="171"/>
      <c r="E30" s="171"/>
      <c r="F30" s="171"/>
      <c r="G30" s="171"/>
    </row>
    <row r="31" spans="1:7">
      <c r="A31" s="170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Normal="100" workbookViewId="0">
      <selection sqref="A1:G1"/>
    </sheetView>
  </sheetViews>
  <sheetFormatPr baseColWidth="10" defaultRowHeight="15"/>
  <cols>
    <col min="1" max="1" width="70.42578125" style="121" customWidth="1"/>
    <col min="2" max="7" width="22" style="121" customWidth="1"/>
    <col min="8" max="16384" width="11.42578125" style="121"/>
  </cols>
  <sheetData>
    <row r="1" spans="1:8" ht="51.75" customHeight="1">
      <c r="A1" s="315" t="s">
        <v>525</v>
      </c>
      <c r="B1" s="316"/>
      <c r="C1" s="316"/>
      <c r="D1" s="316"/>
      <c r="E1" s="316"/>
      <c r="F1" s="316"/>
      <c r="G1" s="316"/>
    </row>
    <row r="2" spans="1:8">
      <c r="A2" s="295" t="s">
        <v>122</v>
      </c>
      <c r="B2" s="296"/>
      <c r="C2" s="296"/>
      <c r="D2" s="296"/>
      <c r="E2" s="296"/>
      <c r="F2" s="296"/>
      <c r="G2" s="297"/>
    </row>
    <row r="3" spans="1:8">
      <c r="A3" s="287" t="s">
        <v>526</v>
      </c>
      <c r="B3" s="298"/>
      <c r="C3" s="298"/>
      <c r="D3" s="298"/>
      <c r="E3" s="298"/>
      <c r="F3" s="298"/>
      <c r="G3" s="289"/>
    </row>
    <row r="4" spans="1:8">
      <c r="A4" s="287" t="s">
        <v>527</v>
      </c>
      <c r="B4" s="298"/>
      <c r="C4" s="298"/>
      <c r="D4" s="298"/>
      <c r="E4" s="298"/>
      <c r="F4" s="298"/>
      <c r="G4" s="289"/>
    </row>
    <row r="5" spans="1:8">
      <c r="A5" s="299" t="s">
        <v>169</v>
      </c>
      <c r="B5" s="300"/>
      <c r="C5" s="300"/>
      <c r="D5" s="300"/>
      <c r="E5" s="300"/>
      <c r="F5" s="300"/>
      <c r="G5" s="301"/>
    </row>
    <row r="6" spans="1:8">
      <c r="A6" s="290" t="s">
        <v>2</v>
      </c>
      <c r="B6" s="291"/>
      <c r="C6" s="291"/>
      <c r="D6" s="291"/>
      <c r="E6" s="291"/>
      <c r="F6" s="291"/>
      <c r="G6" s="292"/>
    </row>
    <row r="7" spans="1:8">
      <c r="A7" s="298" t="s">
        <v>4</v>
      </c>
      <c r="B7" s="290" t="s">
        <v>307</v>
      </c>
      <c r="C7" s="291"/>
      <c r="D7" s="291"/>
      <c r="E7" s="291"/>
      <c r="F7" s="292"/>
      <c r="G7" s="307" t="s">
        <v>528</v>
      </c>
    </row>
    <row r="8" spans="1:8" ht="30">
      <c r="A8" s="298"/>
      <c r="B8" s="150" t="s">
        <v>309</v>
      </c>
      <c r="C8" s="124" t="s">
        <v>529</v>
      </c>
      <c r="D8" s="150" t="s">
        <v>311</v>
      </c>
      <c r="E8" s="150" t="s">
        <v>195</v>
      </c>
      <c r="F8" s="181" t="s">
        <v>212</v>
      </c>
      <c r="G8" s="306"/>
    </row>
    <row r="9" spans="1:8">
      <c r="A9" s="127" t="s">
        <v>530</v>
      </c>
      <c r="B9" s="182">
        <f>B10+B19+B27+B37</f>
        <v>9760654.370000001</v>
      </c>
      <c r="C9" s="182">
        <f t="shared" ref="C9:G9" si="0">C10+C19+C27+C37</f>
        <v>1501488.4</v>
      </c>
      <c r="D9" s="182">
        <f t="shared" si="0"/>
        <v>11262142.77</v>
      </c>
      <c r="E9" s="182">
        <f t="shared" si="0"/>
        <v>7481231.5600000005</v>
      </c>
      <c r="F9" s="182">
        <f t="shared" si="0"/>
        <v>7481231.5600000005</v>
      </c>
      <c r="G9" s="182">
        <f t="shared" si="0"/>
        <v>3780911.2099999995</v>
      </c>
    </row>
    <row r="10" spans="1:8">
      <c r="A10" s="128" t="s">
        <v>531</v>
      </c>
      <c r="B10" s="183">
        <f>SUM(B11:B18)</f>
        <v>1318608.3999999999</v>
      </c>
      <c r="C10" s="183">
        <f t="shared" ref="C10:G10" si="1">SUM(C11:C18)</f>
        <v>86557.69</v>
      </c>
      <c r="D10" s="183">
        <f t="shared" si="1"/>
        <v>1405166.0899999999</v>
      </c>
      <c r="E10" s="183">
        <f t="shared" si="1"/>
        <v>899430.44</v>
      </c>
      <c r="F10" s="183">
        <f t="shared" si="1"/>
        <v>899430.44</v>
      </c>
      <c r="G10" s="183">
        <f t="shared" si="1"/>
        <v>505735.64999999991</v>
      </c>
    </row>
    <row r="11" spans="1:8">
      <c r="A11" s="132" t="s">
        <v>532</v>
      </c>
      <c r="B11" s="183">
        <v>0</v>
      </c>
      <c r="C11" s="183">
        <v>0</v>
      </c>
      <c r="D11" s="183">
        <f>B11+C11</f>
        <v>0</v>
      </c>
      <c r="E11" s="183">
        <v>0</v>
      </c>
      <c r="F11" s="183">
        <v>0</v>
      </c>
      <c r="G11" s="183">
        <f>D11-E11</f>
        <v>0</v>
      </c>
      <c r="H11" s="184" t="s">
        <v>533</v>
      </c>
    </row>
    <row r="12" spans="1:8">
      <c r="A12" s="132" t="s">
        <v>534</v>
      </c>
      <c r="B12" s="183">
        <v>0</v>
      </c>
      <c r="C12" s="183">
        <v>0</v>
      </c>
      <c r="D12" s="183">
        <f t="shared" ref="D12:D18" si="2">B12+C12</f>
        <v>0</v>
      </c>
      <c r="E12" s="183">
        <v>0</v>
      </c>
      <c r="F12" s="183">
        <v>0</v>
      </c>
      <c r="G12" s="183">
        <f t="shared" ref="G12:G18" si="3">D12-E12</f>
        <v>0</v>
      </c>
      <c r="H12" s="184" t="s">
        <v>535</v>
      </c>
    </row>
    <row r="13" spans="1:8">
      <c r="A13" s="132" t="s">
        <v>536</v>
      </c>
      <c r="B13" s="183">
        <v>0</v>
      </c>
      <c r="C13" s="183">
        <v>0</v>
      </c>
      <c r="D13" s="183">
        <f t="shared" si="2"/>
        <v>0</v>
      </c>
      <c r="E13" s="183">
        <v>0</v>
      </c>
      <c r="F13" s="183">
        <v>0</v>
      </c>
      <c r="G13" s="183">
        <f t="shared" si="3"/>
        <v>0</v>
      </c>
      <c r="H13" s="184" t="s">
        <v>537</v>
      </c>
    </row>
    <row r="14" spans="1:8">
      <c r="A14" s="132" t="s">
        <v>538</v>
      </c>
      <c r="B14" s="183">
        <v>0</v>
      </c>
      <c r="C14" s="183">
        <v>0</v>
      </c>
      <c r="D14" s="183">
        <f t="shared" si="2"/>
        <v>0</v>
      </c>
      <c r="E14" s="183">
        <v>0</v>
      </c>
      <c r="F14" s="183">
        <v>0</v>
      </c>
      <c r="G14" s="183">
        <f t="shared" si="3"/>
        <v>0</v>
      </c>
      <c r="H14" s="184" t="s">
        <v>539</v>
      </c>
    </row>
    <row r="15" spans="1:8">
      <c r="A15" s="132" t="s">
        <v>540</v>
      </c>
      <c r="B15" s="185">
        <v>1318608.3999999999</v>
      </c>
      <c r="C15" s="185">
        <v>86557.69</v>
      </c>
      <c r="D15" s="183">
        <f t="shared" si="2"/>
        <v>1405166.0899999999</v>
      </c>
      <c r="E15" s="185">
        <v>899430.44</v>
      </c>
      <c r="F15" s="185">
        <v>899430.44</v>
      </c>
      <c r="G15" s="183">
        <f t="shared" si="3"/>
        <v>505735.64999999991</v>
      </c>
      <c r="H15" s="184" t="s">
        <v>541</v>
      </c>
    </row>
    <row r="16" spans="1:8">
      <c r="A16" s="132" t="s">
        <v>542</v>
      </c>
      <c r="B16" s="183">
        <v>0</v>
      </c>
      <c r="C16" s="183">
        <v>0</v>
      </c>
      <c r="D16" s="183">
        <f t="shared" si="2"/>
        <v>0</v>
      </c>
      <c r="E16" s="183">
        <v>0</v>
      </c>
      <c r="F16" s="183">
        <v>0</v>
      </c>
      <c r="G16" s="183">
        <f t="shared" si="3"/>
        <v>0</v>
      </c>
      <c r="H16" s="184" t="s">
        <v>543</v>
      </c>
    </row>
    <row r="17" spans="1:8">
      <c r="A17" s="132" t="s">
        <v>544</v>
      </c>
      <c r="B17" s="183">
        <v>0</v>
      </c>
      <c r="C17" s="183">
        <v>0</v>
      </c>
      <c r="D17" s="183">
        <f t="shared" si="2"/>
        <v>0</v>
      </c>
      <c r="E17" s="183">
        <v>0</v>
      </c>
      <c r="F17" s="183">
        <v>0</v>
      </c>
      <c r="G17" s="183">
        <f t="shared" si="3"/>
        <v>0</v>
      </c>
      <c r="H17" s="184" t="s">
        <v>545</v>
      </c>
    </row>
    <row r="18" spans="1:8">
      <c r="A18" s="132" t="s">
        <v>546</v>
      </c>
      <c r="B18" s="183">
        <v>0</v>
      </c>
      <c r="C18" s="183">
        <v>0</v>
      </c>
      <c r="D18" s="183">
        <f t="shared" si="2"/>
        <v>0</v>
      </c>
      <c r="E18" s="183">
        <v>0</v>
      </c>
      <c r="F18" s="183">
        <v>0</v>
      </c>
      <c r="G18" s="183">
        <f t="shared" si="3"/>
        <v>0</v>
      </c>
      <c r="H18" s="184" t="s">
        <v>547</v>
      </c>
    </row>
    <row r="19" spans="1:8">
      <c r="A19" s="128" t="s">
        <v>548</v>
      </c>
      <c r="B19" s="183">
        <f>SUM(B20:B26)</f>
        <v>8442045.9700000007</v>
      </c>
      <c r="C19" s="183">
        <f t="shared" ref="C19:G19" si="4">SUM(C20:C26)</f>
        <v>1414930.71</v>
      </c>
      <c r="D19" s="183">
        <f t="shared" si="4"/>
        <v>9856976.6799999997</v>
      </c>
      <c r="E19" s="183">
        <f t="shared" si="4"/>
        <v>6581801.1200000001</v>
      </c>
      <c r="F19" s="183">
        <f t="shared" si="4"/>
        <v>6581801.1200000001</v>
      </c>
      <c r="G19" s="183">
        <f t="shared" si="4"/>
        <v>3275175.5599999996</v>
      </c>
    </row>
    <row r="20" spans="1:8">
      <c r="A20" s="132" t="s">
        <v>549</v>
      </c>
      <c r="B20" s="183">
        <v>0</v>
      </c>
      <c r="C20" s="183">
        <v>0</v>
      </c>
      <c r="D20" s="183">
        <f t="shared" ref="D20:D26" si="5">B20+C20</f>
        <v>0</v>
      </c>
      <c r="E20" s="183">
        <v>0</v>
      </c>
      <c r="F20" s="183">
        <v>0</v>
      </c>
      <c r="G20" s="183">
        <f t="shared" ref="G20:G26" si="6">D20-E20</f>
        <v>0</v>
      </c>
      <c r="H20" s="184" t="s">
        <v>550</v>
      </c>
    </row>
    <row r="21" spans="1:8">
      <c r="A21" s="132" t="s">
        <v>551</v>
      </c>
      <c r="B21" s="183">
        <v>0</v>
      </c>
      <c r="C21" s="183">
        <v>0</v>
      </c>
      <c r="D21" s="183">
        <f t="shared" si="5"/>
        <v>0</v>
      </c>
      <c r="E21" s="183">
        <v>0</v>
      </c>
      <c r="F21" s="183">
        <v>0</v>
      </c>
      <c r="G21" s="183">
        <f t="shared" si="6"/>
        <v>0</v>
      </c>
      <c r="H21" s="184" t="s">
        <v>552</v>
      </c>
    </row>
    <row r="22" spans="1:8">
      <c r="A22" s="132" t="s">
        <v>553</v>
      </c>
      <c r="B22" s="183">
        <v>0</v>
      </c>
      <c r="C22" s="183">
        <v>0</v>
      </c>
      <c r="D22" s="183">
        <f t="shared" si="5"/>
        <v>0</v>
      </c>
      <c r="E22" s="183">
        <v>0</v>
      </c>
      <c r="F22" s="183">
        <v>0</v>
      </c>
      <c r="G22" s="183">
        <f t="shared" si="6"/>
        <v>0</v>
      </c>
      <c r="H22" s="184" t="s">
        <v>554</v>
      </c>
    </row>
    <row r="23" spans="1:8">
      <c r="A23" s="132" t="s">
        <v>555</v>
      </c>
      <c r="B23" s="183">
        <v>0</v>
      </c>
      <c r="C23" s="183">
        <v>0</v>
      </c>
      <c r="D23" s="183">
        <f t="shared" si="5"/>
        <v>0</v>
      </c>
      <c r="E23" s="183">
        <v>0</v>
      </c>
      <c r="F23" s="183">
        <v>0</v>
      </c>
      <c r="G23" s="183">
        <f t="shared" si="6"/>
        <v>0</v>
      </c>
      <c r="H23" s="184" t="s">
        <v>556</v>
      </c>
    </row>
    <row r="24" spans="1:8">
      <c r="A24" s="132" t="s">
        <v>557</v>
      </c>
      <c r="B24" s="183">
        <v>0</v>
      </c>
      <c r="C24" s="183">
        <v>0</v>
      </c>
      <c r="D24" s="183">
        <f t="shared" si="5"/>
        <v>0</v>
      </c>
      <c r="E24" s="183">
        <v>0</v>
      </c>
      <c r="F24" s="183">
        <v>0</v>
      </c>
      <c r="G24" s="183">
        <f t="shared" si="6"/>
        <v>0</v>
      </c>
      <c r="H24" s="184" t="s">
        <v>558</v>
      </c>
    </row>
    <row r="25" spans="1:8">
      <c r="A25" s="132" t="s">
        <v>559</v>
      </c>
      <c r="B25" s="185">
        <v>8442045.9700000007</v>
      </c>
      <c r="C25" s="185">
        <v>1414930.71</v>
      </c>
      <c r="D25" s="183">
        <f t="shared" si="5"/>
        <v>9856976.6799999997</v>
      </c>
      <c r="E25" s="185">
        <v>6581801.1200000001</v>
      </c>
      <c r="F25" s="185">
        <v>6581801.1200000001</v>
      </c>
      <c r="G25" s="183">
        <f t="shared" si="6"/>
        <v>3275175.5599999996</v>
      </c>
      <c r="H25" s="184" t="s">
        <v>560</v>
      </c>
    </row>
    <row r="26" spans="1:8">
      <c r="A26" s="132" t="s">
        <v>561</v>
      </c>
      <c r="B26" s="183">
        <v>0</v>
      </c>
      <c r="C26" s="183">
        <v>0</v>
      </c>
      <c r="D26" s="183">
        <f t="shared" si="5"/>
        <v>0</v>
      </c>
      <c r="E26" s="183">
        <v>0</v>
      </c>
      <c r="F26" s="183">
        <v>0</v>
      </c>
      <c r="G26" s="183">
        <f t="shared" si="6"/>
        <v>0</v>
      </c>
      <c r="H26" s="184" t="s">
        <v>562</v>
      </c>
    </row>
    <row r="27" spans="1:8">
      <c r="A27" s="128" t="s">
        <v>563</v>
      </c>
      <c r="B27" s="183">
        <f>SUM(B28:B36)</f>
        <v>0</v>
      </c>
      <c r="C27" s="183">
        <f t="shared" ref="C27:G27" si="7">SUM(C28:C36)</f>
        <v>0</v>
      </c>
      <c r="D27" s="183">
        <f t="shared" si="7"/>
        <v>0</v>
      </c>
      <c r="E27" s="183">
        <f t="shared" si="7"/>
        <v>0</v>
      </c>
      <c r="F27" s="183">
        <f t="shared" si="7"/>
        <v>0</v>
      </c>
      <c r="G27" s="183">
        <f t="shared" si="7"/>
        <v>0</v>
      </c>
    </row>
    <row r="28" spans="1:8">
      <c r="A28" s="133" t="s">
        <v>564</v>
      </c>
      <c r="B28" s="183">
        <v>0</v>
      </c>
      <c r="C28" s="183">
        <v>0</v>
      </c>
      <c r="D28" s="183">
        <f t="shared" ref="D28:D36" si="8">B28+C28</f>
        <v>0</v>
      </c>
      <c r="E28" s="183">
        <v>0</v>
      </c>
      <c r="F28" s="183">
        <v>0</v>
      </c>
      <c r="G28" s="183">
        <f t="shared" ref="G28:G36" si="9">D28-E28</f>
        <v>0</v>
      </c>
      <c r="H28" s="184" t="s">
        <v>565</v>
      </c>
    </row>
    <row r="29" spans="1:8">
      <c r="A29" s="132" t="s">
        <v>566</v>
      </c>
      <c r="B29" s="183">
        <v>0</v>
      </c>
      <c r="C29" s="183">
        <v>0</v>
      </c>
      <c r="D29" s="183">
        <f t="shared" si="8"/>
        <v>0</v>
      </c>
      <c r="E29" s="183">
        <v>0</v>
      </c>
      <c r="F29" s="183">
        <v>0</v>
      </c>
      <c r="G29" s="183">
        <f t="shared" si="9"/>
        <v>0</v>
      </c>
      <c r="H29" s="184" t="s">
        <v>567</v>
      </c>
    </row>
    <row r="30" spans="1:8">
      <c r="A30" s="132" t="s">
        <v>568</v>
      </c>
      <c r="B30" s="183">
        <v>0</v>
      </c>
      <c r="C30" s="183">
        <v>0</v>
      </c>
      <c r="D30" s="183">
        <f t="shared" si="8"/>
        <v>0</v>
      </c>
      <c r="E30" s="183">
        <v>0</v>
      </c>
      <c r="F30" s="183">
        <v>0</v>
      </c>
      <c r="G30" s="183">
        <f t="shared" si="9"/>
        <v>0</v>
      </c>
      <c r="H30" s="184" t="s">
        <v>569</v>
      </c>
    </row>
    <row r="31" spans="1:8">
      <c r="A31" s="132" t="s">
        <v>570</v>
      </c>
      <c r="B31" s="183">
        <v>0</v>
      </c>
      <c r="C31" s="183">
        <v>0</v>
      </c>
      <c r="D31" s="183">
        <f t="shared" si="8"/>
        <v>0</v>
      </c>
      <c r="E31" s="183">
        <v>0</v>
      </c>
      <c r="F31" s="183">
        <v>0</v>
      </c>
      <c r="G31" s="183">
        <f t="shared" si="9"/>
        <v>0</v>
      </c>
      <c r="H31" s="184" t="s">
        <v>571</v>
      </c>
    </row>
    <row r="32" spans="1:8">
      <c r="A32" s="132" t="s">
        <v>572</v>
      </c>
      <c r="B32" s="183">
        <v>0</v>
      </c>
      <c r="C32" s="183">
        <v>0</v>
      </c>
      <c r="D32" s="183">
        <f t="shared" si="8"/>
        <v>0</v>
      </c>
      <c r="E32" s="183">
        <v>0</v>
      </c>
      <c r="F32" s="183">
        <v>0</v>
      </c>
      <c r="G32" s="183">
        <f t="shared" si="9"/>
        <v>0</v>
      </c>
      <c r="H32" s="184" t="s">
        <v>573</v>
      </c>
    </row>
    <row r="33" spans="1:8">
      <c r="A33" s="132" t="s">
        <v>574</v>
      </c>
      <c r="B33" s="183">
        <v>0</v>
      </c>
      <c r="C33" s="183">
        <v>0</v>
      </c>
      <c r="D33" s="183">
        <f t="shared" si="8"/>
        <v>0</v>
      </c>
      <c r="E33" s="183">
        <v>0</v>
      </c>
      <c r="F33" s="183">
        <v>0</v>
      </c>
      <c r="G33" s="183">
        <f t="shared" si="9"/>
        <v>0</v>
      </c>
      <c r="H33" s="184" t="s">
        <v>575</v>
      </c>
    </row>
    <row r="34" spans="1:8">
      <c r="A34" s="132" t="s">
        <v>576</v>
      </c>
      <c r="B34" s="183">
        <v>0</v>
      </c>
      <c r="C34" s="183">
        <v>0</v>
      </c>
      <c r="D34" s="183">
        <f t="shared" si="8"/>
        <v>0</v>
      </c>
      <c r="E34" s="183">
        <v>0</v>
      </c>
      <c r="F34" s="183">
        <v>0</v>
      </c>
      <c r="G34" s="183">
        <f t="shared" si="9"/>
        <v>0</v>
      </c>
      <c r="H34" s="184" t="s">
        <v>577</v>
      </c>
    </row>
    <row r="35" spans="1:8">
      <c r="A35" s="132" t="s">
        <v>578</v>
      </c>
      <c r="B35" s="183">
        <v>0</v>
      </c>
      <c r="C35" s="183">
        <v>0</v>
      </c>
      <c r="D35" s="183">
        <f t="shared" si="8"/>
        <v>0</v>
      </c>
      <c r="E35" s="183">
        <v>0</v>
      </c>
      <c r="F35" s="183">
        <v>0</v>
      </c>
      <c r="G35" s="183">
        <f t="shared" si="9"/>
        <v>0</v>
      </c>
      <c r="H35" s="184" t="s">
        <v>579</v>
      </c>
    </row>
    <row r="36" spans="1:8">
      <c r="A36" s="132" t="s">
        <v>580</v>
      </c>
      <c r="B36" s="183">
        <v>0</v>
      </c>
      <c r="C36" s="183">
        <v>0</v>
      </c>
      <c r="D36" s="183">
        <f t="shared" si="8"/>
        <v>0</v>
      </c>
      <c r="E36" s="183">
        <v>0</v>
      </c>
      <c r="F36" s="183">
        <v>0</v>
      </c>
      <c r="G36" s="183">
        <f t="shared" si="9"/>
        <v>0</v>
      </c>
      <c r="H36" s="184" t="s">
        <v>581</v>
      </c>
    </row>
    <row r="37" spans="1:8" ht="30">
      <c r="A37" s="186" t="s">
        <v>582</v>
      </c>
      <c r="B37" s="183">
        <f>SUM(B38:B41)</f>
        <v>0</v>
      </c>
      <c r="C37" s="183">
        <f t="shared" ref="C37:G37" si="10">SUM(C38:C41)</f>
        <v>0</v>
      </c>
      <c r="D37" s="183">
        <f t="shared" si="10"/>
        <v>0</v>
      </c>
      <c r="E37" s="183">
        <f t="shared" si="10"/>
        <v>0</v>
      </c>
      <c r="F37" s="183">
        <f t="shared" si="10"/>
        <v>0</v>
      </c>
      <c r="G37" s="183">
        <f t="shared" si="10"/>
        <v>0</v>
      </c>
    </row>
    <row r="38" spans="1:8" ht="30">
      <c r="A38" s="133" t="s">
        <v>583</v>
      </c>
      <c r="B38" s="183">
        <v>0</v>
      </c>
      <c r="C38" s="183">
        <v>0</v>
      </c>
      <c r="D38" s="183">
        <f t="shared" ref="D38:D41" si="11">B38+C38</f>
        <v>0</v>
      </c>
      <c r="E38" s="183">
        <v>0</v>
      </c>
      <c r="F38" s="183">
        <v>0</v>
      </c>
      <c r="G38" s="183">
        <f t="shared" ref="G38:G41" si="12">D38-E38</f>
        <v>0</v>
      </c>
      <c r="H38" s="184" t="s">
        <v>584</v>
      </c>
    </row>
    <row r="39" spans="1:8" ht="30">
      <c r="A39" s="133" t="s">
        <v>585</v>
      </c>
      <c r="B39" s="183">
        <v>0</v>
      </c>
      <c r="C39" s="183">
        <v>0</v>
      </c>
      <c r="D39" s="183">
        <f t="shared" si="11"/>
        <v>0</v>
      </c>
      <c r="E39" s="183">
        <v>0</v>
      </c>
      <c r="F39" s="183">
        <v>0</v>
      </c>
      <c r="G39" s="183">
        <f t="shared" si="12"/>
        <v>0</v>
      </c>
      <c r="H39" s="184" t="s">
        <v>586</v>
      </c>
    </row>
    <row r="40" spans="1:8">
      <c r="A40" s="133" t="s">
        <v>587</v>
      </c>
      <c r="B40" s="183">
        <v>0</v>
      </c>
      <c r="C40" s="183">
        <v>0</v>
      </c>
      <c r="D40" s="183">
        <f t="shared" si="11"/>
        <v>0</v>
      </c>
      <c r="E40" s="183">
        <v>0</v>
      </c>
      <c r="F40" s="183">
        <v>0</v>
      </c>
      <c r="G40" s="183">
        <f t="shared" si="12"/>
        <v>0</v>
      </c>
      <c r="H40" s="184" t="s">
        <v>588</v>
      </c>
    </row>
    <row r="41" spans="1:8">
      <c r="A41" s="133" t="s">
        <v>589</v>
      </c>
      <c r="B41" s="183">
        <v>0</v>
      </c>
      <c r="C41" s="183">
        <v>0</v>
      </c>
      <c r="D41" s="183">
        <f t="shared" si="11"/>
        <v>0</v>
      </c>
      <c r="E41" s="183">
        <v>0</v>
      </c>
      <c r="F41" s="183">
        <v>0</v>
      </c>
      <c r="G41" s="183">
        <f t="shared" si="12"/>
        <v>0</v>
      </c>
      <c r="H41" s="184" t="s">
        <v>590</v>
      </c>
    </row>
    <row r="42" spans="1:8">
      <c r="A42" s="133"/>
      <c r="B42" s="183"/>
      <c r="C42" s="183"/>
      <c r="D42" s="183"/>
      <c r="E42" s="183"/>
      <c r="F42" s="183"/>
      <c r="G42" s="183"/>
    </row>
    <row r="43" spans="1:8">
      <c r="A43" s="130" t="s">
        <v>591</v>
      </c>
      <c r="B43" s="187">
        <f>B44+B53+B61+B71</f>
        <v>0</v>
      </c>
      <c r="C43" s="187">
        <f t="shared" ref="C43:G43" si="13">C44+C53+C61+C71</f>
        <v>0</v>
      </c>
      <c r="D43" s="187">
        <f t="shared" si="13"/>
        <v>0</v>
      </c>
      <c r="E43" s="187">
        <f t="shared" si="13"/>
        <v>0</v>
      </c>
      <c r="F43" s="187">
        <f t="shared" si="13"/>
        <v>0</v>
      </c>
      <c r="G43" s="187">
        <f t="shared" si="13"/>
        <v>0</v>
      </c>
    </row>
    <row r="44" spans="1:8">
      <c r="A44" s="128" t="s">
        <v>592</v>
      </c>
      <c r="B44" s="183">
        <f>SUM(B45:B52)</f>
        <v>0</v>
      </c>
      <c r="C44" s="183">
        <f t="shared" ref="C44:G44" si="14">SUM(C45:C52)</f>
        <v>0</v>
      </c>
      <c r="D44" s="183">
        <f t="shared" si="14"/>
        <v>0</v>
      </c>
      <c r="E44" s="183">
        <f t="shared" si="14"/>
        <v>0</v>
      </c>
      <c r="F44" s="183">
        <f t="shared" si="14"/>
        <v>0</v>
      </c>
      <c r="G44" s="183">
        <f t="shared" si="14"/>
        <v>0</v>
      </c>
    </row>
    <row r="45" spans="1:8">
      <c r="A45" s="133" t="s">
        <v>532</v>
      </c>
      <c r="B45" s="183">
        <v>0</v>
      </c>
      <c r="C45" s="183">
        <v>0</v>
      </c>
      <c r="D45" s="183">
        <f t="shared" ref="D45:D52" si="15">B45+C45</f>
        <v>0</v>
      </c>
      <c r="E45" s="183">
        <v>0</v>
      </c>
      <c r="F45" s="183">
        <v>0</v>
      </c>
      <c r="G45" s="183">
        <f t="shared" ref="G45:G52" si="16">D45-E45</f>
        <v>0</v>
      </c>
      <c r="H45" s="184" t="s">
        <v>593</v>
      </c>
    </row>
    <row r="46" spans="1:8">
      <c r="A46" s="133" t="s">
        <v>534</v>
      </c>
      <c r="B46" s="183">
        <v>0</v>
      </c>
      <c r="C46" s="183">
        <v>0</v>
      </c>
      <c r="D46" s="183">
        <f t="shared" si="15"/>
        <v>0</v>
      </c>
      <c r="E46" s="183">
        <v>0</v>
      </c>
      <c r="F46" s="183">
        <v>0</v>
      </c>
      <c r="G46" s="183">
        <f t="shared" si="16"/>
        <v>0</v>
      </c>
      <c r="H46" s="184" t="s">
        <v>594</v>
      </c>
    </row>
    <row r="47" spans="1:8">
      <c r="A47" s="133" t="s">
        <v>536</v>
      </c>
      <c r="B47" s="183">
        <v>0</v>
      </c>
      <c r="C47" s="183">
        <v>0</v>
      </c>
      <c r="D47" s="183">
        <f t="shared" si="15"/>
        <v>0</v>
      </c>
      <c r="E47" s="183">
        <v>0</v>
      </c>
      <c r="F47" s="183">
        <v>0</v>
      </c>
      <c r="G47" s="183">
        <f t="shared" si="16"/>
        <v>0</v>
      </c>
      <c r="H47" s="184" t="s">
        <v>595</v>
      </c>
    </row>
    <row r="48" spans="1:8">
      <c r="A48" s="133" t="s">
        <v>538</v>
      </c>
      <c r="B48" s="183">
        <v>0</v>
      </c>
      <c r="C48" s="183">
        <v>0</v>
      </c>
      <c r="D48" s="183">
        <f t="shared" si="15"/>
        <v>0</v>
      </c>
      <c r="E48" s="183">
        <v>0</v>
      </c>
      <c r="F48" s="183">
        <v>0</v>
      </c>
      <c r="G48" s="183">
        <f t="shared" si="16"/>
        <v>0</v>
      </c>
      <c r="H48" s="184" t="s">
        <v>596</v>
      </c>
    </row>
    <row r="49" spans="1:8">
      <c r="A49" s="133" t="s">
        <v>540</v>
      </c>
      <c r="B49" s="183">
        <v>0</v>
      </c>
      <c r="C49" s="183">
        <v>0</v>
      </c>
      <c r="D49" s="183">
        <f t="shared" si="15"/>
        <v>0</v>
      </c>
      <c r="E49" s="183">
        <v>0</v>
      </c>
      <c r="F49" s="183">
        <v>0</v>
      </c>
      <c r="G49" s="183">
        <f t="shared" si="16"/>
        <v>0</v>
      </c>
      <c r="H49" s="184" t="s">
        <v>597</v>
      </c>
    </row>
    <row r="50" spans="1:8">
      <c r="A50" s="133" t="s">
        <v>542</v>
      </c>
      <c r="B50" s="183">
        <v>0</v>
      </c>
      <c r="C50" s="183">
        <v>0</v>
      </c>
      <c r="D50" s="183">
        <f t="shared" si="15"/>
        <v>0</v>
      </c>
      <c r="E50" s="183">
        <v>0</v>
      </c>
      <c r="F50" s="183">
        <v>0</v>
      </c>
      <c r="G50" s="183">
        <f t="shared" si="16"/>
        <v>0</v>
      </c>
      <c r="H50" s="184" t="s">
        <v>598</v>
      </c>
    </row>
    <row r="51" spans="1:8">
      <c r="A51" s="133" t="s">
        <v>544</v>
      </c>
      <c r="B51" s="183">
        <v>0</v>
      </c>
      <c r="C51" s="183">
        <v>0</v>
      </c>
      <c r="D51" s="183">
        <f t="shared" si="15"/>
        <v>0</v>
      </c>
      <c r="E51" s="183">
        <v>0</v>
      </c>
      <c r="F51" s="183">
        <v>0</v>
      </c>
      <c r="G51" s="183">
        <f t="shared" si="16"/>
        <v>0</v>
      </c>
      <c r="H51" s="184" t="s">
        <v>599</v>
      </c>
    </row>
    <row r="52" spans="1:8">
      <c r="A52" s="133" t="s">
        <v>546</v>
      </c>
      <c r="B52" s="183">
        <v>0</v>
      </c>
      <c r="C52" s="183">
        <v>0</v>
      </c>
      <c r="D52" s="183">
        <f t="shared" si="15"/>
        <v>0</v>
      </c>
      <c r="E52" s="183">
        <v>0</v>
      </c>
      <c r="F52" s="183">
        <v>0</v>
      </c>
      <c r="G52" s="183">
        <f t="shared" si="16"/>
        <v>0</v>
      </c>
      <c r="H52" s="184" t="s">
        <v>600</v>
      </c>
    </row>
    <row r="53" spans="1:8">
      <c r="A53" s="128" t="s">
        <v>548</v>
      </c>
      <c r="B53" s="183">
        <f>SUM(B54:B60)</f>
        <v>0</v>
      </c>
      <c r="C53" s="183">
        <f t="shared" ref="C53:G53" si="17">SUM(C54:C60)</f>
        <v>0</v>
      </c>
      <c r="D53" s="183">
        <f t="shared" si="17"/>
        <v>0</v>
      </c>
      <c r="E53" s="183">
        <f t="shared" si="17"/>
        <v>0</v>
      </c>
      <c r="F53" s="183">
        <f t="shared" si="17"/>
        <v>0</v>
      </c>
      <c r="G53" s="183">
        <f t="shared" si="17"/>
        <v>0</v>
      </c>
    </row>
    <row r="54" spans="1:8">
      <c r="A54" s="133" t="s">
        <v>549</v>
      </c>
      <c r="B54" s="183">
        <v>0</v>
      </c>
      <c r="C54" s="183">
        <v>0</v>
      </c>
      <c r="D54" s="183">
        <f t="shared" ref="D54:D60" si="18">B54+C54</f>
        <v>0</v>
      </c>
      <c r="E54" s="183">
        <v>0</v>
      </c>
      <c r="F54" s="183">
        <v>0</v>
      </c>
      <c r="G54" s="183">
        <f t="shared" ref="G54:G60" si="19">D54-E54</f>
        <v>0</v>
      </c>
      <c r="H54" s="184" t="s">
        <v>601</v>
      </c>
    </row>
    <row r="55" spans="1:8">
      <c r="A55" s="133" t="s">
        <v>551</v>
      </c>
      <c r="B55" s="183">
        <v>0</v>
      </c>
      <c r="C55" s="183">
        <v>0</v>
      </c>
      <c r="D55" s="183">
        <f t="shared" si="18"/>
        <v>0</v>
      </c>
      <c r="E55" s="183">
        <v>0</v>
      </c>
      <c r="F55" s="183">
        <v>0</v>
      </c>
      <c r="G55" s="183">
        <f t="shared" si="19"/>
        <v>0</v>
      </c>
      <c r="H55" s="184" t="s">
        <v>602</v>
      </c>
    </row>
    <row r="56" spans="1:8">
      <c r="A56" s="133" t="s">
        <v>553</v>
      </c>
      <c r="B56" s="183">
        <v>0</v>
      </c>
      <c r="C56" s="183">
        <v>0</v>
      </c>
      <c r="D56" s="183">
        <f t="shared" si="18"/>
        <v>0</v>
      </c>
      <c r="E56" s="183">
        <v>0</v>
      </c>
      <c r="F56" s="183">
        <v>0</v>
      </c>
      <c r="G56" s="183">
        <f t="shared" si="19"/>
        <v>0</v>
      </c>
      <c r="H56" s="184" t="s">
        <v>603</v>
      </c>
    </row>
    <row r="57" spans="1:8">
      <c r="A57" s="126" t="s">
        <v>555</v>
      </c>
      <c r="B57" s="183">
        <v>0</v>
      </c>
      <c r="C57" s="183">
        <v>0</v>
      </c>
      <c r="D57" s="183">
        <f t="shared" si="18"/>
        <v>0</v>
      </c>
      <c r="E57" s="183">
        <v>0</v>
      </c>
      <c r="F57" s="183">
        <v>0</v>
      </c>
      <c r="G57" s="183">
        <f t="shared" si="19"/>
        <v>0</v>
      </c>
      <c r="H57" s="184" t="s">
        <v>604</v>
      </c>
    </row>
    <row r="58" spans="1:8">
      <c r="A58" s="133" t="s">
        <v>557</v>
      </c>
      <c r="B58" s="183">
        <v>0</v>
      </c>
      <c r="C58" s="183">
        <v>0</v>
      </c>
      <c r="D58" s="183">
        <f t="shared" si="18"/>
        <v>0</v>
      </c>
      <c r="E58" s="183">
        <v>0</v>
      </c>
      <c r="F58" s="183">
        <v>0</v>
      </c>
      <c r="G58" s="183">
        <f t="shared" si="19"/>
        <v>0</v>
      </c>
      <c r="H58" s="184" t="s">
        <v>605</v>
      </c>
    </row>
    <row r="59" spans="1:8">
      <c r="A59" s="133" t="s">
        <v>559</v>
      </c>
      <c r="B59" s="183">
        <v>0</v>
      </c>
      <c r="C59" s="183">
        <v>0</v>
      </c>
      <c r="D59" s="183">
        <f t="shared" si="18"/>
        <v>0</v>
      </c>
      <c r="E59" s="183">
        <v>0</v>
      </c>
      <c r="F59" s="183">
        <v>0</v>
      </c>
      <c r="G59" s="183">
        <f t="shared" si="19"/>
        <v>0</v>
      </c>
      <c r="H59" s="184" t="s">
        <v>606</v>
      </c>
    </row>
    <row r="60" spans="1:8">
      <c r="A60" s="133" t="s">
        <v>561</v>
      </c>
      <c r="B60" s="183">
        <v>0</v>
      </c>
      <c r="C60" s="183">
        <v>0</v>
      </c>
      <c r="D60" s="183">
        <f t="shared" si="18"/>
        <v>0</v>
      </c>
      <c r="E60" s="183">
        <v>0</v>
      </c>
      <c r="F60" s="183">
        <v>0</v>
      </c>
      <c r="G60" s="183">
        <f t="shared" si="19"/>
        <v>0</v>
      </c>
      <c r="H60" s="184" t="s">
        <v>607</v>
      </c>
    </row>
    <row r="61" spans="1:8">
      <c r="A61" s="128" t="s">
        <v>563</v>
      </c>
      <c r="B61" s="183">
        <f>SUM(B62:B70)</f>
        <v>0</v>
      </c>
      <c r="C61" s="183">
        <f t="shared" ref="C61:G61" si="20">SUM(C62:C70)</f>
        <v>0</v>
      </c>
      <c r="D61" s="183">
        <f t="shared" si="20"/>
        <v>0</v>
      </c>
      <c r="E61" s="183">
        <f t="shared" si="20"/>
        <v>0</v>
      </c>
      <c r="F61" s="183">
        <f t="shared" si="20"/>
        <v>0</v>
      </c>
      <c r="G61" s="183">
        <f t="shared" si="20"/>
        <v>0</v>
      </c>
    </row>
    <row r="62" spans="1:8">
      <c r="A62" s="133" t="s">
        <v>564</v>
      </c>
      <c r="B62" s="183">
        <v>0</v>
      </c>
      <c r="C62" s="183">
        <v>0</v>
      </c>
      <c r="D62" s="183">
        <f t="shared" ref="D62:D70" si="21">B62+C62</f>
        <v>0</v>
      </c>
      <c r="E62" s="183">
        <v>0</v>
      </c>
      <c r="F62" s="183">
        <v>0</v>
      </c>
      <c r="G62" s="183">
        <f t="shared" ref="G62:G70" si="22">D62-E62</f>
        <v>0</v>
      </c>
      <c r="H62" s="184" t="s">
        <v>608</v>
      </c>
    </row>
    <row r="63" spans="1:8">
      <c r="A63" s="133" t="s">
        <v>566</v>
      </c>
      <c r="B63" s="183">
        <v>0</v>
      </c>
      <c r="C63" s="183">
        <v>0</v>
      </c>
      <c r="D63" s="183">
        <f t="shared" si="21"/>
        <v>0</v>
      </c>
      <c r="E63" s="183">
        <v>0</v>
      </c>
      <c r="F63" s="183">
        <v>0</v>
      </c>
      <c r="G63" s="183">
        <f t="shared" si="22"/>
        <v>0</v>
      </c>
      <c r="H63" s="184" t="s">
        <v>609</v>
      </c>
    </row>
    <row r="64" spans="1:8">
      <c r="A64" s="133" t="s">
        <v>568</v>
      </c>
      <c r="B64" s="183">
        <v>0</v>
      </c>
      <c r="C64" s="183">
        <v>0</v>
      </c>
      <c r="D64" s="183">
        <f t="shared" si="21"/>
        <v>0</v>
      </c>
      <c r="E64" s="183">
        <v>0</v>
      </c>
      <c r="F64" s="183">
        <v>0</v>
      </c>
      <c r="G64" s="183">
        <f t="shared" si="22"/>
        <v>0</v>
      </c>
      <c r="H64" s="184" t="s">
        <v>610</v>
      </c>
    </row>
    <row r="65" spans="1:8">
      <c r="A65" s="133" t="s">
        <v>570</v>
      </c>
      <c r="B65" s="183">
        <v>0</v>
      </c>
      <c r="C65" s="183">
        <v>0</v>
      </c>
      <c r="D65" s="183">
        <f t="shared" si="21"/>
        <v>0</v>
      </c>
      <c r="E65" s="183">
        <v>0</v>
      </c>
      <c r="F65" s="183">
        <v>0</v>
      </c>
      <c r="G65" s="183">
        <f t="shared" si="22"/>
        <v>0</v>
      </c>
      <c r="H65" s="184" t="s">
        <v>611</v>
      </c>
    </row>
    <row r="66" spans="1:8">
      <c r="A66" s="133" t="s">
        <v>572</v>
      </c>
      <c r="B66" s="183">
        <v>0</v>
      </c>
      <c r="C66" s="183">
        <v>0</v>
      </c>
      <c r="D66" s="183">
        <f t="shared" si="21"/>
        <v>0</v>
      </c>
      <c r="E66" s="183">
        <v>0</v>
      </c>
      <c r="F66" s="183">
        <v>0</v>
      </c>
      <c r="G66" s="183">
        <f t="shared" si="22"/>
        <v>0</v>
      </c>
      <c r="H66" s="184" t="s">
        <v>612</v>
      </c>
    </row>
    <row r="67" spans="1:8">
      <c r="A67" s="133" t="s">
        <v>574</v>
      </c>
      <c r="B67" s="183">
        <v>0</v>
      </c>
      <c r="C67" s="183">
        <v>0</v>
      </c>
      <c r="D67" s="183">
        <f t="shared" si="21"/>
        <v>0</v>
      </c>
      <c r="E67" s="183">
        <v>0</v>
      </c>
      <c r="F67" s="183">
        <v>0</v>
      </c>
      <c r="G67" s="183">
        <f t="shared" si="22"/>
        <v>0</v>
      </c>
      <c r="H67" s="184" t="s">
        <v>613</v>
      </c>
    </row>
    <row r="68" spans="1:8">
      <c r="A68" s="133" t="s">
        <v>576</v>
      </c>
      <c r="B68" s="183">
        <v>0</v>
      </c>
      <c r="C68" s="183">
        <v>0</v>
      </c>
      <c r="D68" s="183">
        <f t="shared" si="21"/>
        <v>0</v>
      </c>
      <c r="E68" s="183">
        <v>0</v>
      </c>
      <c r="F68" s="183">
        <v>0</v>
      </c>
      <c r="G68" s="183">
        <f t="shared" si="22"/>
        <v>0</v>
      </c>
      <c r="H68" s="184" t="s">
        <v>614</v>
      </c>
    </row>
    <row r="69" spans="1:8">
      <c r="A69" s="133" t="s">
        <v>578</v>
      </c>
      <c r="B69" s="183">
        <v>0</v>
      </c>
      <c r="C69" s="183">
        <v>0</v>
      </c>
      <c r="D69" s="183">
        <f t="shared" si="21"/>
        <v>0</v>
      </c>
      <c r="E69" s="183">
        <v>0</v>
      </c>
      <c r="F69" s="183">
        <v>0</v>
      </c>
      <c r="G69" s="183">
        <f t="shared" si="22"/>
        <v>0</v>
      </c>
      <c r="H69" s="184" t="s">
        <v>615</v>
      </c>
    </row>
    <row r="70" spans="1:8">
      <c r="A70" s="133" t="s">
        <v>580</v>
      </c>
      <c r="B70" s="183">
        <v>0</v>
      </c>
      <c r="C70" s="183">
        <v>0</v>
      </c>
      <c r="D70" s="183">
        <f t="shared" si="21"/>
        <v>0</v>
      </c>
      <c r="E70" s="183">
        <v>0</v>
      </c>
      <c r="F70" s="183">
        <v>0</v>
      </c>
      <c r="G70" s="183">
        <f t="shared" si="22"/>
        <v>0</v>
      </c>
      <c r="H70" s="184" t="s">
        <v>616</v>
      </c>
    </row>
    <row r="71" spans="1:8">
      <c r="A71" s="186" t="s">
        <v>617</v>
      </c>
      <c r="B71" s="188">
        <f>SUM(B72:B75)</f>
        <v>0</v>
      </c>
      <c r="C71" s="188">
        <f t="shared" ref="C71:G71" si="23">SUM(C72:C75)</f>
        <v>0</v>
      </c>
      <c r="D71" s="188">
        <f t="shared" si="23"/>
        <v>0</v>
      </c>
      <c r="E71" s="188">
        <f t="shared" si="23"/>
        <v>0</v>
      </c>
      <c r="F71" s="188">
        <f t="shared" si="23"/>
        <v>0</v>
      </c>
      <c r="G71" s="188">
        <f t="shared" si="23"/>
        <v>0</v>
      </c>
    </row>
    <row r="72" spans="1:8" ht="30">
      <c r="A72" s="133" t="s">
        <v>583</v>
      </c>
      <c r="B72" s="183">
        <v>0</v>
      </c>
      <c r="C72" s="183">
        <v>0</v>
      </c>
      <c r="D72" s="183">
        <f t="shared" ref="D72:D75" si="24">B72+C72</f>
        <v>0</v>
      </c>
      <c r="E72" s="183">
        <v>0</v>
      </c>
      <c r="F72" s="183">
        <v>0</v>
      </c>
      <c r="G72" s="183">
        <f t="shared" ref="G72:G75" si="25">D72-E72</f>
        <v>0</v>
      </c>
      <c r="H72" s="184" t="s">
        <v>618</v>
      </c>
    </row>
    <row r="73" spans="1:8" ht="30">
      <c r="A73" s="133" t="s">
        <v>585</v>
      </c>
      <c r="B73" s="183">
        <v>0</v>
      </c>
      <c r="C73" s="183">
        <v>0</v>
      </c>
      <c r="D73" s="183">
        <f t="shared" si="24"/>
        <v>0</v>
      </c>
      <c r="E73" s="183">
        <v>0</v>
      </c>
      <c r="F73" s="183">
        <v>0</v>
      </c>
      <c r="G73" s="183">
        <f t="shared" si="25"/>
        <v>0</v>
      </c>
      <c r="H73" s="184" t="s">
        <v>619</v>
      </c>
    </row>
    <row r="74" spans="1:8">
      <c r="A74" s="133" t="s">
        <v>587</v>
      </c>
      <c r="B74" s="183">
        <v>0</v>
      </c>
      <c r="C74" s="183">
        <v>0</v>
      </c>
      <c r="D74" s="183">
        <f t="shared" si="24"/>
        <v>0</v>
      </c>
      <c r="E74" s="183">
        <v>0</v>
      </c>
      <c r="F74" s="183">
        <v>0</v>
      </c>
      <c r="G74" s="183">
        <f t="shared" si="25"/>
        <v>0</v>
      </c>
      <c r="H74" s="184" t="s">
        <v>620</v>
      </c>
    </row>
    <row r="75" spans="1:8">
      <c r="A75" s="133" t="s">
        <v>589</v>
      </c>
      <c r="B75" s="183">
        <v>0</v>
      </c>
      <c r="C75" s="183">
        <v>0</v>
      </c>
      <c r="D75" s="183">
        <f t="shared" si="24"/>
        <v>0</v>
      </c>
      <c r="E75" s="183">
        <v>0</v>
      </c>
      <c r="F75" s="183">
        <v>0</v>
      </c>
      <c r="G75" s="183">
        <f t="shared" si="25"/>
        <v>0</v>
      </c>
      <c r="H75" s="184" t="s">
        <v>621</v>
      </c>
    </row>
    <row r="76" spans="1:8">
      <c r="A76" s="129"/>
      <c r="B76" s="189"/>
      <c r="C76" s="189"/>
      <c r="D76" s="189"/>
      <c r="E76" s="189"/>
      <c r="F76" s="189"/>
      <c r="G76" s="189"/>
    </row>
    <row r="77" spans="1:8">
      <c r="A77" s="130" t="s">
        <v>511</v>
      </c>
      <c r="B77" s="187">
        <f>B9+B43</f>
        <v>9760654.370000001</v>
      </c>
      <c r="C77" s="187">
        <f t="shared" ref="C77:G77" si="26">C9+C43</f>
        <v>1501488.4</v>
      </c>
      <c r="D77" s="187">
        <f t="shared" si="26"/>
        <v>11262142.77</v>
      </c>
      <c r="E77" s="187">
        <f t="shared" si="26"/>
        <v>7481231.5600000005</v>
      </c>
      <c r="F77" s="187">
        <f t="shared" si="26"/>
        <v>7481231.5600000005</v>
      </c>
      <c r="G77" s="187">
        <f t="shared" si="26"/>
        <v>3780911.2099999995</v>
      </c>
    </row>
    <row r="78" spans="1:8">
      <c r="A78" s="131"/>
      <c r="B78" s="190"/>
      <c r="C78" s="190"/>
      <c r="D78" s="190"/>
      <c r="E78" s="190"/>
      <c r="F78" s="190"/>
      <c r="G78" s="190"/>
      <c r="H78" s="16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" zoomScaleNormal="100" workbookViewId="0">
      <selection sqref="A1:G1"/>
    </sheetView>
  </sheetViews>
  <sheetFormatPr baseColWidth="10" defaultRowHeight="15"/>
  <cols>
    <col min="1" max="1" width="91.140625" style="121" customWidth="1"/>
    <col min="2" max="2" width="22.140625" style="121" customWidth="1"/>
    <col min="3" max="3" width="21.140625" style="121" customWidth="1"/>
    <col min="4" max="4" width="19.85546875" style="121" customWidth="1"/>
    <col min="5" max="5" width="20.85546875" style="121" customWidth="1"/>
    <col min="6" max="6" width="20.5703125" style="121" customWidth="1"/>
    <col min="7" max="7" width="18.42578125" style="121" customWidth="1"/>
    <col min="8" max="16384" width="11.42578125" style="121"/>
  </cols>
  <sheetData>
    <row r="1" spans="1:7" ht="55.5" customHeight="1">
      <c r="A1" s="308" t="s">
        <v>622</v>
      </c>
      <c r="B1" s="305"/>
      <c r="C1" s="305"/>
      <c r="D1" s="305"/>
      <c r="E1" s="305"/>
      <c r="F1" s="305"/>
      <c r="G1" s="305"/>
    </row>
    <row r="2" spans="1:7">
      <c r="A2" s="295" t="s">
        <v>122</v>
      </c>
      <c r="B2" s="296"/>
      <c r="C2" s="296"/>
      <c r="D2" s="296"/>
      <c r="E2" s="296"/>
      <c r="F2" s="296"/>
      <c r="G2" s="297"/>
    </row>
    <row r="3" spans="1:7">
      <c r="A3" s="299" t="s">
        <v>305</v>
      </c>
      <c r="B3" s="300"/>
      <c r="C3" s="300"/>
      <c r="D3" s="300"/>
      <c r="E3" s="300"/>
      <c r="F3" s="300"/>
      <c r="G3" s="301"/>
    </row>
    <row r="4" spans="1:7">
      <c r="A4" s="299" t="s">
        <v>623</v>
      </c>
      <c r="B4" s="300"/>
      <c r="C4" s="300"/>
      <c r="D4" s="300"/>
      <c r="E4" s="300"/>
      <c r="F4" s="300"/>
      <c r="G4" s="301"/>
    </row>
    <row r="5" spans="1:7">
      <c r="A5" s="299" t="s">
        <v>169</v>
      </c>
      <c r="B5" s="300"/>
      <c r="C5" s="300"/>
      <c r="D5" s="300"/>
      <c r="E5" s="300"/>
      <c r="F5" s="300"/>
      <c r="G5" s="301"/>
    </row>
    <row r="6" spans="1:7">
      <c r="A6" s="290" t="s">
        <v>2</v>
      </c>
      <c r="B6" s="291"/>
      <c r="C6" s="291"/>
      <c r="D6" s="291"/>
      <c r="E6" s="291"/>
      <c r="F6" s="291"/>
      <c r="G6" s="292"/>
    </row>
    <row r="7" spans="1:7">
      <c r="A7" s="302" t="s">
        <v>624</v>
      </c>
      <c r="B7" s="306" t="s">
        <v>307</v>
      </c>
      <c r="C7" s="306"/>
      <c r="D7" s="306"/>
      <c r="E7" s="306"/>
      <c r="F7" s="306"/>
      <c r="G7" s="306" t="s">
        <v>308</v>
      </c>
    </row>
    <row r="8" spans="1:7" ht="30">
      <c r="A8" s="303"/>
      <c r="B8" s="124" t="s">
        <v>309</v>
      </c>
      <c r="C8" s="191" t="s">
        <v>529</v>
      </c>
      <c r="D8" s="191" t="s">
        <v>240</v>
      </c>
      <c r="E8" s="191" t="s">
        <v>195</v>
      </c>
      <c r="F8" s="191" t="s">
        <v>212</v>
      </c>
      <c r="G8" s="317"/>
    </row>
    <row r="9" spans="1:7">
      <c r="A9" s="127" t="s">
        <v>625</v>
      </c>
      <c r="B9" s="192">
        <f>B10+B11+B12+B15+B16+B19</f>
        <v>7384168.3600000003</v>
      </c>
      <c r="C9" s="192">
        <f t="shared" ref="C9:G9" si="0">C10+C11+C12+C15+C16+C19</f>
        <v>932023.24</v>
      </c>
      <c r="D9" s="192">
        <f t="shared" si="0"/>
        <v>8316191.6000000006</v>
      </c>
      <c r="E9" s="192">
        <f t="shared" si="0"/>
        <v>5561706.9699999997</v>
      </c>
      <c r="F9" s="192">
        <f t="shared" si="0"/>
        <v>5561706.9699999997</v>
      </c>
      <c r="G9" s="192">
        <f t="shared" si="0"/>
        <v>2754484.6300000008</v>
      </c>
    </row>
    <row r="10" spans="1:7">
      <c r="A10" s="128" t="s">
        <v>626</v>
      </c>
      <c r="B10" s="193">
        <v>7384168.3600000003</v>
      </c>
      <c r="C10" s="193">
        <v>932023.24</v>
      </c>
      <c r="D10" s="194">
        <f>B10+C10</f>
        <v>8316191.6000000006</v>
      </c>
      <c r="E10" s="193">
        <v>5561706.9699999997</v>
      </c>
      <c r="F10" s="193">
        <v>5561706.9699999997</v>
      </c>
      <c r="G10" s="194">
        <f>D10-E10</f>
        <v>2754484.6300000008</v>
      </c>
    </row>
    <row r="11" spans="1:7">
      <c r="A11" s="128" t="s">
        <v>627</v>
      </c>
      <c r="B11" s="194">
        <v>0</v>
      </c>
      <c r="C11" s="194">
        <v>0</v>
      </c>
      <c r="D11" s="194">
        <f>B11+C11</f>
        <v>0</v>
      </c>
      <c r="E11" s="194">
        <v>0</v>
      </c>
      <c r="F11" s="194">
        <v>0</v>
      </c>
      <c r="G11" s="194">
        <f>D11-E11</f>
        <v>0</v>
      </c>
    </row>
    <row r="12" spans="1:7">
      <c r="A12" s="128" t="s">
        <v>628</v>
      </c>
      <c r="B12" s="194">
        <f>B13+B14</f>
        <v>0</v>
      </c>
      <c r="C12" s="194">
        <f t="shared" ref="C12:G12" si="1">C13+C14</f>
        <v>0</v>
      </c>
      <c r="D12" s="194">
        <f t="shared" si="1"/>
        <v>0</v>
      </c>
      <c r="E12" s="194">
        <f t="shared" si="1"/>
        <v>0</v>
      </c>
      <c r="F12" s="194">
        <f t="shared" si="1"/>
        <v>0</v>
      </c>
      <c r="G12" s="194">
        <f t="shared" si="1"/>
        <v>0</v>
      </c>
    </row>
    <row r="13" spans="1:7">
      <c r="A13" s="132" t="s">
        <v>629</v>
      </c>
      <c r="B13" s="194">
        <v>0</v>
      </c>
      <c r="C13" s="194">
        <v>0</v>
      </c>
      <c r="D13" s="194">
        <f>B13+C13</f>
        <v>0</v>
      </c>
      <c r="E13" s="194">
        <v>0</v>
      </c>
      <c r="F13" s="194">
        <v>0</v>
      </c>
      <c r="G13" s="194">
        <f>D13-E13</f>
        <v>0</v>
      </c>
    </row>
    <row r="14" spans="1:7">
      <c r="A14" s="132" t="s">
        <v>630</v>
      </c>
      <c r="B14" s="194">
        <v>0</v>
      </c>
      <c r="C14" s="194">
        <v>0</v>
      </c>
      <c r="D14" s="194">
        <f>B14+C14</f>
        <v>0</v>
      </c>
      <c r="E14" s="194">
        <v>0</v>
      </c>
      <c r="F14" s="194">
        <v>0</v>
      </c>
      <c r="G14" s="194">
        <f>D14-E14</f>
        <v>0</v>
      </c>
    </row>
    <row r="15" spans="1:7">
      <c r="A15" s="128" t="s">
        <v>631</v>
      </c>
      <c r="B15" s="194">
        <v>0</v>
      </c>
      <c r="C15" s="194">
        <v>0</v>
      </c>
      <c r="D15" s="194">
        <f>B15+C15</f>
        <v>0</v>
      </c>
      <c r="E15" s="194">
        <v>0</v>
      </c>
      <c r="F15" s="194">
        <v>0</v>
      </c>
      <c r="G15" s="194">
        <f>D15-E15</f>
        <v>0</v>
      </c>
    </row>
    <row r="16" spans="1:7" ht="30">
      <c r="A16" s="186" t="s">
        <v>632</v>
      </c>
      <c r="B16" s="194">
        <f>B17+B18</f>
        <v>0</v>
      </c>
      <c r="C16" s="194">
        <f t="shared" ref="C16:G16" si="2">C17+C18</f>
        <v>0</v>
      </c>
      <c r="D16" s="194">
        <f t="shared" si="2"/>
        <v>0</v>
      </c>
      <c r="E16" s="194">
        <f t="shared" si="2"/>
        <v>0</v>
      </c>
      <c r="F16" s="194">
        <f t="shared" si="2"/>
        <v>0</v>
      </c>
      <c r="G16" s="194">
        <f t="shared" si="2"/>
        <v>0</v>
      </c>
    </row>
    <row r="17" spans="1:7">
      <c r="A17" s="132" t="s">
        <v>633</v>
      </c>
      <c r="B17" s="194">
        <v>0</v>
      </c>
      <c r="C17" s="194">
        <v>0</v>
      </c>
      <c r="D17" s="194">
        <f>B17+C17</f>
        <v>0</v>
      </c>
      <c r="E17" s="194">
        <v>0</v>
      </c>
      <c r="F17" s="194">
        <v>0</v>
      </c>
      <c r="G17" s="194">
        <f>D17-E17</f>
        <v>0</v>
      </c>
    </row>
    <row r="18" spans="1:7">
      <c r="A18" s="132" t="s">
        <v>634</v>
      </c>
      <c r="B18" s="194">
        <v>0</v>
      </c>
      <c r="C18" s="194">
        <v>0</v>
      </c>
      <c r="D18" s="194">
        <f>B18+C18</f>
        <v>0</v>
      </c>
      <c r="E18" s="194">
        <v>0</v>
      </c>
      <c r="F18" s="194">
        <v>0</v>
      </c>
      <c r="G18" s="194">
        <f>D18-E18</f>
        <v>0</v>
      </c>
    </row>
    <row r="19" spans="1:7">
      <c r="A19" s="128" t="s">
        <v>635</v>
      </c>
      <c r="B19" s="194">
        <v>0</v>
      </c>
      <c r="C19" s="194">
        <v>0</v>
      </c>
      <c r="D19" s="194">
        <f>B19+C19</f>
        <v>0</v>
      </c>
      <c r="E19" s="194">
        <v>0</v>
      </c>
      <c r="F19" s="194">
        <v>0</v>
      </c>
      <c r="G19" s="194">
        <f>D19-E19</f>
        <v>0</v>
      </c>
    </row>
    <row r="20" spans="1:7">
      <c r="A20" s="129"/>
      <c r="B20" s="195"/>
      <c r="C20" s="195"/>
      <c r="D20" s="195"/>
      <c r="E20" s="195"/>
      <c r="F20" s="195"/>
      <c r="G20" s="195"/>
    </row>
    <row r="21" spans="1:7">
      <c r="A21" s="196" t="s">
        <v>636</v>
      </c>
      <c r="B21" s="192">
        <f>B22+B23+B24+B27+B28+B31</f>
        <v>0</v>
      </c>
      <c r="C21" s="192">
        <f t="shared" ref="C21:G21" si="3">C22+C23+C24+C27+C28+C31</f>
        <v>0</v>
      </c>
      <c r="D21" s="192">
        <f t="shared" si="3"/>
        <v>0</v>
      </c>
      <c r="E21" s="192">
        <f t="shared" si="3"/>
        <v>0</v>
      </c>
      <c r="F21" s="192">
        <f t="shared" si="3"/>
        <v>0</v>
      </c>
      <c r="G21" s="192">
        <f t="shared" si="3"/>
        <v>0</v>
      </c>
    </row>
    <row r="22" spans="1:7">
      <c r="A22" s="128" t="s">
        <v>626</v>
      </c>
      <c r="B22" s="193">
        <v>0</v>
      </c>
      <c r="C22" s="193">
        <v>0</v>
      </c>
      <c r="D22" s="194">
        <f>B22+C22</f>
        <v>0</v>
      </c>
      <c r="E22" s="193">
        <v>0</v>
      </c>
      <c r="F22" s="193">
        <v>0</v>
      </c>
      <c r="G22" s="194">
        <f>D22-E22</f>
        <v>0</v>
      </c>
    </row>
    <row r="23" spans="1:7">
      <c r="A23" s="128" t="s">
        <v>627</v>
      </c>
      <c r="B23" s="194">
        <v>0</v>
      </c>
      <c r="C23" s="194">
        <v>0</v>
      </c>
      <c r="D23" s="194">
        <f>B23+C23</f>
        <v>0</v>
      </c>
      <c r="E23" s="194">
        <v>0</v>
      </c>
      <c r="F23" s="194">
        <v>0</v>
      </c>
      <c r="G23" s="194">
        <f>D23-E23</f>
        <v>0</v>
      </c>
    </row>
    <row r="24" spans="1:7">
      <c r="A24" s="128" t="s">
        <v>628</v>
      </c>
      <c r="B24" s="194">
        <f>B25+B26</f>
        <v>0</v>
      </c>
      <c r="C24" s="194">
        <f>C25+C26</f>
        <v>0</v>
      </c>
      <c r="D24" s="194">
        <f>D25+D26</f>
        <v>0</v>
      </c>
      <c r="E24" s="194">
        <f t="shared" ref="E24:G24" si="4">E25+E26</f>
        <v>0</v>
      </c>
      <c r="F24" s="194">
        <f t="shared" si="4"/>
        <v>0</v>
      </c>
      <c r="G24" s="194">
        <f t="shared" si="4"/>
        <v>0</v>
      </c>
    </row>
    <row r="25" spans="1:7">
      <c r="A25" s="132" t="s">
        <v>629</v>
      </c>
      <c r="B25" s="194">
        <v>0</v>
      </c>
      <c r="C25" s="194">
        <v>0</v>
      </c>
      <c r="D25" s="194">
        <f>B25+C25</f>
        <v>0</v>
      </c>
      <c r="E25" s="194">
        <v>0</v>
      </c>
      <c r="F25" s="194">
        <v>0</v>
      </c>
      <c r="G25" s="194">
        <f>D25-E25</f>
        <v>0</v>
      </c>
    </row>
    <row r="26" spans="1:7">
      <c r="A26" s="132" t="s">
        <v>630</v>
      </c>
      <c r="B26" s="194">
        <v>0</v>
      </c>
      <c r="C26" s="194">
        <v>0</v>
      </c>
      <c r="D26" s="194">
        <f>B26+C26</f>
        <v>0</v>
      </c>
      <c r="E26" s="194">
        <v>0</v>
      </c>
      <c r="F26" s="194">
        <v>0</v>
      </c>
      <c r="G26" s="194">
        <f>D26-E26</f>
        <v>0</v>
      </c>
    </row>
    <row r="27" spans="1:7">
      <c r="A27" s="128" t="s">
        <v>631</v>
      </c>
      <c r="B27" s="194">
        <v>0</v>
      </c>
      <c r="C27" s="194">
        <v>0</v>
      </c>
      <c r="D27" s="194">
        <f>B27+C27</f>
        <v>0</v>
      </c>
      <c r="E27" s="194">
        <v>0</v>
      </c>
      <c r="F27" s="194">
        <v>0</v>
      </c>
      <c r="G27" s="194">
        <f>D27-E27</f>
        <v>0</v>
      </c>
    </row>
    <row r="28" spans="1:7" ht="30">
      <c r="A28" s="186" t="s">
        <v>632</v>
      </c>
      <c r="B28" s="194">
        <f>B29+B30</f>
        <v>0</v>
      </c>
      <c r="C28" s="194">
        <f t="shared" ref="C28:G28" si="5">C29+C30</f>
        <v>0</v>
      </c>
      <c r="D28" s="194">
        <f t="shared" si="5"/>
        <v>0</v>
      </c>
      <c r="E28" s="194">
        <f t="shared" si="5"/>
        <v>0</v>
      </c>
      <c r="F28" s="194">
        <f t="shared" si="5"/>
        <v>0</v>
      </c>
      <c r="G28" s="194">
        <f t="shared" si="5"/>
        <v>0</v>
      </c>
    </row>
    <row r="29" spans="1:7">
      <c r="A29" s="132" t="s">
        <v>633</v>
      </c>
      <c r="B29" s="194">
        <v>0</v>
      </c>
      <c r="C29" s="194">
        <v>0</v>
      </c>
      <c r="D29" s="194">
        <f>B29+C29</f>
        <v>0</v>
      </c>
      <c r="E29" s="194">
        <v>0</v>
      </c>
      <c r="F29" s="194">
        <v>0</v>
      </c>
      <c r="G29" s="194">
        <f>D29-E29</f>
        <v>0</v>
      </c>
    </row>
    <row r="30" spans="1:7">
      <c r="A30" s="132" t="s">
        <v>634</v>
      </c>
      <c r="B30" s="194">
        <v>0</v>
      </c>
      <c r="C30" s="194">
        <v>0</v>
      </c>
      <c r="D30" s="194">
        <f>B30+C30</f>
        <v>0</v>
      </c>
      <c r="E30" s="194">
        <v>0</v>
      </c>
      <c r="F30" s="194">
        <v>0</v>
      </c>
      <c r="G30" s="194">
        <f>D30-E30</f>
        <v>0</v>
      </c>
    </row>
    <row r="31" spans="1:7">
      <c r="A31" s="128" t="s">
        <v>635</v>
      </c>
      <c r="B31" s="194">
        <v>0</v>
      </c>
      <c r="C31" s="194">
        <v>0</v>
      </c>
      <c r="D31" s="194">
        <f>B31+C31</f>
        <v>0</v>
      </c>
      <c r="E31" s="194">
        <v>0</v>
      </c>
      <c r="F31" s="194">
        <v>0</v>
      </c>
      <c r="G31" s="194">
        <f>D31-E31</f>
        <v>0</v>
      </c>
    </row>
    <row r="32" spans="1:7">
      <c r="A32" s="129"/>
      <c r="B32" s="195"/>
      <c r="C32" s="195"/>
      <c r="D32" s="195"/>
      <c r="E32" s="195"/>
      <c r="F32" s="195"/>
      <c r="G32" s="195"/>
    </row>
    <row r="33" spans="1:7">
      <c r="A33" s="130" t="s">
        <v>637</v>
      </c>
      <c r="B33" s="192">
        <f>B9+B21</f>
        <v>7384168.3600000003</v>
      </c>
      <c r="C33" s="192">
        <f t="shared" ref="C33:G33" si="6">C9+C21</f>
        <v>932023.24</v>
      </c>
      <c r="D33" s="192">
        <f t="shared" si="6"/>
        <v>8316191.6000000006</v>
      </c>
      <c r="E33" s="192">
        <f t="shared" si="6"/>
        <v>5561706.9699999997</v>
      </c>
      <c r="F33" s="192">
        <f t="shared" si="6"/>
        <v>5561706.9699999997</v>
      </c>
      <c r="G33" s="192">
        <f t="shared" si="6"/>
        <v>2754484.6300000008</v>
      </c>
    </row>
    <row r="34" spans="1:7">
      <c r="A34" s="167"/>
      <c r="B34" s="197"/>
      <c r="C34" s="197"/>
      <c r="D34" s="197"/>
      <c r="E34" s="197"/>
      <c r="F34" s="197"/>
      <c r="G34" s="19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dcterms:created xsi:type="dcterms:W3CDTF">2018-11-20T17:29:30Z</dcterms:created>
  <dcterms:modified xsi:type="dcterms:W3CDTF">2025-10-30T21:47:33Z</dcterms:modified>
</cp:coreProperties>
</file>