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4" l="1"/>
  <c r="G38" i="4" s="1"/>
  <c r="D37" i="4"/>
  <c r="G37" i="4" s="1"/>
  <c r="D36" i="4"/>
  <c r="G36" i="4" s="1"/>
  <c r="D35" i="4"/>
  <c r="G35" i="4" s="1"/>
  <c r="D34" i="4"/>
  <c r="G34" i="4" s="1"/>
  <c r="D33" i="4"/>
  <c r="G33" i="4" s="1"/>
  <c r="D32" i="4"/>
  <c r="G32" i="4" s="1"/>
  <c r="D31" i="4"/>
  <c r="G31" i="4" s="1"/>
  <c r="D30" i="4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D11" i="4"/>
  <c r="G11" i="4" s="1"/>
  <c r="D40" i="4" l="1"/>
  <c r="F41" i="4"/>
  <c r="E41" i="4"/>
  <c r="C41" i="4"/>
  <c r="B41" i="4"/>
  <c r="G40" i="4" l="1"/>
  <c r="D39" i="4"/>
  <c r="G39" i="4" s="1"/>
  <c r="F73" i="4" l="1"/>
  <c r="E73" i="4"/>
  <c r="C73" i="4"/>
  <c r="B73" i="4"/>
  <c r="D71" i="4"/>
  <c r="G71" i="4" s="1"/>
  <c r="D67" i="4"/>
  <c r="G67" i="4" s="1"/>
  <c r="D69" i="4"/>
  <c r="G69" i="4" s="1"/>
  <c r="D65" i="4"/>
  <c r="G65" i="4" s="1"/>
  <c r="D63" i="4"/>
  <c r="G63" i="4" s="1"/>
  <c r="D61" i="4"/>
  <c r="G61" i="4" s="1"/>
  <c r="D59" i="4"/>
  <c r="G59" i="4" s="1"/>
  <c r="D57" i="4"/>
  <c r="G57" i="4" s="1"/>
  <c r="F52" i="4"/>
  <c r="E52" i="4"/>
  <c r="D50" i="4"/>
  <c r="G50" i="4" s="1"/>
  <c r="D49" i="4"/>
  <c r="G49" i="4" s="1"/>
  <c r="D48" i="4"/>
  <c r="G48" i="4" s="1"/>
  <c r="D47" i="4"/>
  <c r="G47" i="4" s="1"/>
  <c r="C52" i="4"/>
  <c r="B52" i="4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D4" i="4"/>
  <c r="G4" i="4" l="1"/>
  <c r="G41" i="4" s="1"/>
  <c r="D41" i="4"/>
  <c r="G73" i="4"/>
  <c r="D73" i="4"/>
  <c r="G52" i="4"/>
  <c r="D52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<sst xmlns="http://schemas.openxmlformats.org/spreadsheetml/2006/main" count="220" uniqueCount="167">
  <si>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</si>
  <si>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</si>
  <si>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</si>
  <si>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</si>
  <si>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</si>
  <si>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</si>
  <si>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</si>
  <si>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</si>
  <si>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</si>
  <si>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</si>
  <si>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</si>
  <si>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</si>
  <si>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</si>
  <si>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</si>
  <si>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</si>
  <si>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</si>
  <si>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</si>
  <si>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</si>
  <si>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</si>
  <si>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</si>
  <si>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</si>
  <si>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</si>
  <si>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</si>
  <si>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</si>
  <si>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</si>
  <si>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</si>
  <si>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</si>
  <si>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</si>
  <si>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</si>
  <si>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</si>
  <si>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</si>
  <si>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</si>
  <si>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</si>
  <si>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</si>
  <si>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</si>
  <si>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</si>
  <si>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</si>
  <si>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</si>
  <si>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</si>
  <si>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</si>
  <si>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</si>
  <si>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</si>
  <si>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</si>
  <si>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</si>
  <si>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</si>
  <si>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</si>
  <si>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</si>
  <si>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</si>
  <si>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</si>
  <si>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</si>
  <si>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</si>
  <si>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</si>
  <si>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</si>
  <si>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</si>
  <si>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</si>
  <si>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</si>
  <si>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</si>
  <si>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</si>
  <si>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</si>
  <si>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</si>
  <si>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</si>
  <si>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</si>
  <si>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</si>
  <si>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</si>
  <si>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</si>
  <si>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</si>
  <si>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</si>
  <si>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</si>
  <si>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</si>
  <si>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</si>
  <si>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</si>
  <si>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</si>
  <si>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</si>
  <si>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</si>
  <si>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</si>
  <si>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</si>
  <si>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</si>
  <si>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</si>
  <si>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</si>
  <si>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</si>
  <si>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</si>
  <si>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</si>
  <si>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</si>
  <si>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</si>
  <si>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</si>
  <si>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</si>
  <si>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</si>
  <si>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</si>
  <si>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</si>
  <si>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</si>
  <si>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</si>
  <si>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</si>
  <si>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</si>
  <si>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</si>
  <si>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</si>
  <si>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</si>
  <si>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</si>
  <si>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</si>
  <si>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</si>
  <si>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</si>
  <si>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</si>
  <si>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</si>
  <si>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</si>
  <si>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</si>
  <si>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</si>
  <si>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</si>
  <si>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</si>
  <si>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</si>
  <si>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</si>
  <si>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</si>
  <si>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</si>
  <si>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</si>
  <si>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</si>
  <si>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</si>
  <si>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</si>
  <si>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</si>
  <si>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</si>
  <si>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</si>
  <si>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</si>
  <si>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</si>
  <si>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</si>
  <si>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</si>
  <si>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</si>
  <si>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</si>
  <si>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</si>
  <si>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</si>
  <si>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</si>
  <si>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</si>
  <si>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Uriangato Gto.
Estado Analítico del Ejercicio del Presupuesto de Egresos
Clasificación por Objeto del Gasto (Capítulo y Concepto)
Del 1 de Enero al 30 de Septiembre de 2025
(Cifras en Pesos)</t>
  </si>
  <si>
    <t>Municipio de Uriangato Gto.
Estado Analítico del Ejercicio del Presupuesto de Egresos
Clasificación Económica (por Tipo de Gasto)
Del 1 de Enero al 30 de Septiembre de 2025
(Cifras en Pesos)</t>
  </si>
  <si>
    <t>31111M410010000 PRESIDENTE MUNICIPAL</t>
  </si>
  <si>
    <t>31111M410020000 REGIDORES MUNICIPALES</t>
  </si>
  <si>
    <t>31111M410030000 SINDICO MUNICIPAL</t>
  </si>
  <si>
    <t>31111M410040000 PRESIDENCIA MUNICIPAL</t>
  </si>
  <si>
    <t>31111M410050000 SECRETARIA DEL H AYUNTAM</t>
  </si>
  <si>
    <t>31111M410060000 TESORERIA MUNICIPAL</t>
  </si>
  <si>
    <t>31111M410070000 DIRECCION DE CATASTRO MU</t>
  </si>
  <si>
    <t>31111M410080000 DIR TEC DE LA INF Y TELE</t>
  </si>
  <si>
    <t>31111M410090000 DIR FISCALIZACION DE ALC</t>
  </si>
  <si>
    <t>31111M410100000 CONTRALORIA MUNICIPAL</t>
  </si>
  <si>
    <t>31111M410110000 DIRECCION DE SERVICIOS A</t>
  </si>
  <si>
    <t>31111M410120000 JUZGADO MUNICIPAL</t>
  </si>
  <si>
    <t>31111M410130000 DIRECCION DE PLANEACION</t>
  </si>
  <si>
    <t>31111M410140000 DIRECCION JURIDICA</t>
  </si>
  <si>
    <t>31111M410150000 DIRECCION DE DESARROLLO</t>
  </si>
  <si>
    <t>31111M410160000 DIRECCION DE DESARROLLO</t>
  </si>
  <si>
    <t>31111M410170000 DIRECCION DE DESARROLLO</t>
  </si>
  <si>
    <t>31111M410180000 DIRECCION DE DESARROLLO</t>
  </si>
  <si>
    <t>31111M410190000 DIRECCION DEL MEDIO AMBI</t>
  </si>
  <si>
    <t>31111M410200000 DIRECCION DE OBRAS PUBLI</t>
  </si>
  <si>
    <t>31111M410210000 DIRECCION DE COMUNICACIO</t>
  </si>
  <si>
    <t>31111M410220000 DIRECCION DE EDUCACION Y</t>
  </si>
  <si>
    <t>31111M410230000 DIRECCION UNIDAD DE TRAN</t>
  </si>
  <si>
    <t>31111M410240000 DIRECCION DE SERVICIOS P</t>
  </si>
  <si>
    <t>31111M410250000 DIRECCION DE SEGURIDAD P</t>
  </si>
  <si>
    <t>31111M410260000 DIRECCION DE TRANSITO Y</t>
  </si>
  <si>
    <t>31111M410270000 DIRECCION DE PROTECCION</t>
  </si>
  <si>
    <t>31111M410280000 DIRECCION MUNICIPAL DE A</t>
  </si>
  <si>
    <t>31111M410290000 PROCURAD MPAL PROTECC NI</t>
  </si>
  <si>
    <t>31111M410300000 COORDINACION DE ARCHIVO</t>
  </si>
  <si>
    <t>31111M410310000 INSTITUTO DE LA JUVENTUD</t>
  </si>
  <si>
    <t>31111M410320000 COORDINACION MUNICIPAL D</t>
  </si>
  <si>
    <t>31111M410900200 SISTEMA PARA EL DESARR I</t>
  </si>
  <si>
    <t>31111M410900300 COMISION MPAL DEL DEP Y</t>
  </si>
  <si>
    <t>31111M410900400 CASA DE LA CULTURA URIAN</t>
  </si>
  <si>
    <t>Municipio de Uriangato Gto.
Estado Analítico del Ejercicio del Presupuesto de Egresos
Clasificación Administrativa
Del 1 de Enero al 30 de Septiembre de 2025
(Cifras en Pesos)</t>
  </si>
  <si>
    <t>Municipio de Uriangato Gto.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</si>
</sst>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7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2" fillId="0" borderId="4" xfId="0" applyFont="1" applyBorder="1"/>
    <xf numFmtId="3" fontId="2" fillId="0" borderId="11" xfId="0" applyNumberFormat="1" applyFont="1" applyBorder="1" applyProtection="1">
      <protection locked="0"/>
    </xf>
    <xf numFmtId="3" fontId="2" fillId="0" borderId="10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6" fillId="0" borderId="0" xfId="0" applyFont="1"/>
    <xf numFmtId="0" fontId="6" fillId="0" borderId="3" xfId="0" applyFont="1" applyBorder="1"/>
    <xf numFmtId="0" fontId="9" fillId="2" borderId="2" xfId="9" applyFont="1" applyFill="1" applyBorder="1" applyAlignment="1">
      <alignment vertical="center"/>
    </xf>
    <xf numFmtId="0" fontId="9" fillId="2" borderId="3" xfId="9" applyFont="1" applyFill="1" applyBorder="1" applyAlignment="1">
      <alignment horizontal="center" vertical="center"/>
    </xf>
    <xf numFmtId="4" fontId="9" fillId="2" borderId="5" xfId="9" applyNumberFormat="1" applyFont="1" applyFill="1" applyBorder="1" applyAlignment="1">
      <alignment horizontal="center" vertical="center" wrapText="1"/>
    </xf>
    <xf numFmtId="3" fontId="1" fillId="0" borderId="11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0" fontId="11" fillId="2" borderId="2" xfId="9" applyFont="1" applyFill="1" applyBorder="1" applyAlignment="1">
      <alignment vertical="center"/>
    </xf>
    <xf numFmtId="0" fontId="11" fillId="2" borderId="3" xfId="9" applyFont="1" applyFill="1" applyBorder="1" applyAlignment="1">
      <alignment horizontal="center" vertical="center"/>
    </xf>
    <xf numFmtId="4" fontId="11" fillId="2" borderId="5" xfId="9" applyNumberFormat="1" applyFont="1" applyFill="1" applyBorder="1" applyAlignment="1">
      <alignment horizontal="center" vertical="center" wrapText="1"/>
    </xf>
    <xf numFmtId="0" fontId="11" fillId="0" borderId="8" xfId="0" applyFont="1" applyBorder="1" applyAlignment="1" applyProtection="1">
      <alignment horizontal="center"/>
      <protection locked="0"/>
    </xf>
    <xf numFmtId="3" fontId="11" fillId="0" borderId="5" xfId="0" applyNumberFormat="1" applyFont="1" applyBorder="1" applyProtection="1">
      <protection locked="0"/>
    </xf>
    <xf numFmtId="0" fontId="11" fillId="0" borderId="0" xfId="9" applyFont="1" applyAlignment="1">
      <alignment vertical="center"/>
    </xf>
    <xf numFmtId="0" fontId="11" fillId="0" borderId="11" xfId="9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left" indent="1"/>
      <protection locked="0"/>
    </xf>
    <xf numFmtId="3" fontId="11" fillId="0" borderId="11" xfId="0" applyNumberFormat="1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 indent="1"/>
      <protection locked="0"/>
    </xf>
    <xf numFmtId="0" fontId="12" fillId="0" borderId="0" xfId="0" applyFont="1" applyAlignment="1" applyProtection="1">
      <alignment horizontal="left" wrapText="1" indent="1"/>
      <protection locked="0"/>
    </xf>
    <xf numFmtId="0" fontId="9" fillId="0" borderId="1" xfId="0" applyFont="1" applyBorder="1" applyAlignment="1">
      <alignment horizontal="left"/>
    </xf>
    <xf numFmtId="3" fontId="9" fillId="0" borderId="9" xfId="0" applyNumberFormat="1" applyFont="1" applyBorder="1" applyProtection="1">
      <protection locked="0"/>
    </xf>
    <xf numFmtId="0" fontId="1" fillId="0" borderId="0" xfId="0" applyFont="1" applyAlignment="1">
      <alignment horizontal="left" indent="1"/>
    </xf>
    <xf numFmtId="3" fontId="9" fillId="0" borderId="11" xfId="0" applyNumberFormat="1" applyFont="1" applyBorder="1" applyProtection="1">
      <protection locked="0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left" indent="1"/>
    </xf>
    <xf numFmtId="3" fontId="1" fillId="0" borderId="10" xfId="0" applyNumberFormat="1" applyFont="1" applyBorder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3" fontId="9" fillId="0" borderId="10" xfId="0" applyNumberFormat="1" applyFont="1" applyBorder="1" applyProtection="1">
      <protection locked="0"/>
    </xf>
    <xf numFmtId="0" fontId="13" fillId="2" borderId="2" xfId="9" applyFont="1" applyFill="1" applyBorder="1" applyAlignment="1">
      <alignment vertical="center"/>
    </xf>
    <xf numFmtId="0" fontId="13" fillId="2" borderId="3" xfId="9" applyFont="1" applyFill="1" applyBorder="1" applyAlignment="1">
      <alignment horizontal="center" vertical="center"/>
    </xf>
    <xf numFmtId="4" fontId="13" fillId="2" borderId="5" xfId="9" applyNumberFormat="1" applyFont="1" applyFill="1" applyBorder="1" applyAlignment="1">
      <alignment horizontal="center" vertical="center" wrapText="1"/>
    </xf>
    <xf numFmtId="0" fontId="13" fillId="0" borderId="0" xfId="9" applyFont="1" applyAlignment="1">
      <alignment vertical="center"/>
    </xf>
    <xf numFmtId="0" fontId="13" fillId="0" borderId="11" xfId="9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3" fontId="13" fillId="0" borderId="11" xfId="0" applyNumberFormat="1" applyFont="1" applyBorder="1" applyProtection="1">
      <protection locked="0"/>
    </xf>
    <xf numFmtId="0" fontId="14" fillId="0" borderId="0" xfId="0" applyFont="1" applyAlignment="1">
      <alignment horizontal="left" wrapText="1" indent="1"/>
    </xf>
    <xf numFmtId="3" fontId="14" fillId="0" borderId="11" xfId="0" applyNumberFormat="1" applyFont="1" applyBorder="1" applyProtection="1">
      <protection locked="0"/>
    </xf>
    <xf numFmtId="0" fontId="13" fillId="0" borderId="7" xfId="0" applyFont="1" applyBorder="1" applyAlignment="1" applyProtection="1">
      <alignment horizontal="center"/>
      <protection locked="0"/>
    </xf>
    <xf numFmtId="3" fontId="13" fillId="0" borderId="5" xfId="0" applyNumberFormat="1" applyFont="1" applyBorder="1" applyProtection="1">
      <protection locked="0"/>
    </xf>
    <xf numFmtId="0" fontId="15" fillId="0" borderId="0" xfId="0" applyFont="1" applyProtection="1"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1" fillId="2" borderId="13" xfId="9" applyFont="1" applyFill="1" applyBorder="1" applyAlignment="1" applyProtection="1">
      <alignment horizontal="center" vertical="center" wrapText="1"/>
      <protection locked="0"/>
    </xf>
    <xf numFmtId="0" fontId="11" fillId="2" borderId="12" xfId="9" applyFont="1" applyFill="1" applyBorder="1" applyAlignment="1" applyProtection="1">
      <alignment horizontal="center" vertical="center" wrapText="1"/>
      <protection locked="0"/>
    </xf>
    <xf numFmtId="0" fontId="11" fillId="2" borderId="2" xfId="9" applyFont="1" applyFill="1" applyBorder="1" applyAlignment="1" applyProtection="1">
      <alignment horizontal="center" vertical="center" wrapText="1"/>
      <protection locked="0"/>
    </xf>
    <xf numFmtId="0" fontId="11" fillId="2" borderId="6" xfId="9" applyFont="1" applyFill="1" applyBorder="1" applyAlignment="1" applyProtection="1">
      <alignment horizontal="center" vertical="center" wrapText="1"/>
      <protection locked="0"/>
    </xf>
    <xf numFmtId="0" fontId="11" fillId="2" borderId="7" xfId="9" applyFont="1" applyFill="1" applyBorder="1" applyAlignment="1" applyProtection="1">
      <alignment horizontal="center" vertical="center" wrapText="1"/>
      <protection locked="0"/>
    </xf>
    <xf numFmtId="0" fontId="11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9" fillId="2" borderId="7" xfId="9" applyFont="1" applyFill="1" applyBorder="1" applyAlignment="1" applyProtection="1">
      <alignment horizontal="center" vertical="center" wrapText="1"/>
      <protection locked="0"/>
    </xf>
    <xf numFmtId="0" fontId="9" fillId="2" borderId="8" xfId="9" applyFont="1" applyFill="1" applyBorder="1" applyAlignment="1" applyProtection="1">
      <alignment horizontal="center" vertical="center" wrapText="1"/>
      <protection locked="0"/>
    </xf>
    <xf numFmtId="4" fontId="9" fillId="2" borderId="9" xfId="9" applyNumberFormat="1" applyFont="1" applyFill="1" applyBorder="1" applyAlignment="1">
      <alignment horizontal="center" vertical="center" wrapText="1"/>
    </xf>
    <xf numFmtId="4" fontId="9" fillId="2" borderId="10" xfId="9" applyNumberFormat="1" applyFont="1" applyFill="1" applyBorder="1" applyAlignment="1">
      <alignment horizontal="center" vertical="center" wrapText="1"/>
    </xf>
    <xf numFmtId="0" fontId="9" fillId="2" borderId="6" xfId="9" applyFont="1" applyFill="1" applyBorder="1" applyAlignment="1" applyProtection="1">
      <alignment horizontal="center" vertical="center" wrapText="1"/>
      <protection locked="0"/>
    </xf>
    <xf numFmtId="4" fontId="13" fillId="2" borderId="9" xfId="9" applyNumberFormat="1" applyFont="1" applyFill="1" applyBorder="1" applyAlignment="1">
      <alignment horizontal="center" vertical="center" wrapText="1"/>
    </xf>
    <xf numFmtId="4" fontId="13" fillId="2" borderId="10" xfId="9" applyNumberFormat="1" applyFont="1" applyFill="1" applyBorder="1" applyAlignment="1">
      <alignment horizontal="center" vertical="center" wrapText="1"/>
    </xf>
    <xf numFmtId="0" fontId="13" fillId="2" borderId="6" xfId="9" applyFont="1" applyFill="1" applyBorder="1" applyAlignment="1" applyProtection="1">
      <alignment horizontal="center" vertical="center" wrapText="1"/>
      <protection locked="0"/>
    </xf>
    <xf numFmtId="0" fontId="13" fillId="2" borderId="7" xfId="9" applyFont="1" applyFill="1" applyBorder="1" applyAlignment="1" applyProtection="1">
      <alignment horizontal="center" vertical="center" wrapText="1"/>
      <protection locked="0"/>
    </xf>
    <xf numFmtId="0" fontId="13" fillId="2" borderId="8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4"/>
  <sheetViews>
    <sheetView showGridLines="0" workbookViewId="0">
      <selection activeCell="C12" sqref="C12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66.75" customHeight="1" x14ac:dyDescent="0.2">
      <c r="A1" s="57" t="s">
        <v>165</v>
      </c>
      <c r="B1" s="58"/>
      <c r="C1" s="58"/>
      <c r="D1" s="58"/>
      <c r="E1" s="58"/>
      <c r="F1" s="58"/>
      <c r="G1" s="59"/>
    </row>
    <row r="2" spans="1:7" ht="12" x14ac:dyDescent="0.2">
      <c r="A2" s="21"/>
      <c r="B2" s="60" t="s">
        <v>56</v>
      </c>
      <c r="C2" s="61"/>
      <c r="D2" s="61"/>
      <c r="E2" s="61"/>
      <c r="F2" s="62"/>
      <c r="G2" s="55" t="s">
        <v>55</v>
      </c>
    </row>
    <row r="3" spans="1:7" ht="24.95" customHeight="1" x14ac:dyDescent="0.2">
      <c r="A3" s="22" t="s">
        <v>50</v>
      </c>
      <c r="B3" s="23" t="s">
        <v>51</v>
      </c>
      <c r="C3" s="23" t="s">
        <v>114</v>
      </c>
      <c r="D3" s="23" t="s">
        <v>52</v>
      </c>
      <c r="E3" s="23" t="s">
        <v>53</v>
      </c>
      <c r="F3" s="23" t="s">
        <v>54</v>
      </c>
      <c r="G3" s="56"/>
    </row>
    <row r="4" spans="1:7" ht="12" x14ac:dyDescent="0.2">
      <c r="A4" s="29" t="s">
        <v>130</v>
      </c>
      <c r="B4" s="30">
        <v>3158745.88</v>
      </c>
      <c r="C4" s="30">
        <v>0</v>
      </c>
      <c r="D4" s="30">
        <f>B4+C4</f>
        <v>3158745.88</v>
      </c>
      <c r="E4" s="30">
        <v>1096510.8400000001</v>
      </c>
      <c r="F4" s="30">
        <v>1093764.1200000001</v>
      </c>
      <c r="G4" s="30">
        <f>D4-E4</f>
        <v>2062235.0399999998</v>
      </c>
    </row>
    <row r="5" spans="1:7" ht="12" x14ac:dyDescent="0.2">
      <c r="A5" s="29" t="s">
        <v>131</v>
      </c>
      <c r="B5" s="30">
        <v>24404004.77</v>
      </c>
      <c r="C5" s="30">
        <v>7729450.0800000001</v>
      </c>
      <c r="D5" s="30">
        <f t="shared" ref="D5:D10" si="0">B5+C5</f>
        <v>32133454.850000001</v>
      </c>
      <c r="E5" s="30">
        <v>13516968.630000001</v>
      </c>
      <c r="F5" s="30">
        <v>13504817.630000001</v>
      </c>
      <c r="G5" s="30">
        <f t="shared" ref="G5:G10" si="1">D5-E5</f>
        <v>18616486.219999999</v>
      </c>
    </row>
    <row r="6" spans="1:7" ht="12" x14ac:dyDescent="0.2">
      <c r="A6" s="29" t="s">
        <v>132</v>
      </c>
      <c r="B6" s="30">
        <v>2486169.79</v>
      </c>
      <c r="C6" s="30">
        <v>2208290.46</v>
      </c>
      <c r="D6" s="30">
        <f t="shared" si="0"/>
        <v>4694460.25</v>
      </c>
      <c r="E6" s="30">
        <v>3190393.5</v>
      </c>
      <c r="F6" s="30">
        <v>3188265.46</v>
      </c>
      <c r="G6" s="30">
        <f t="shared" si="1"/>
        <v>1504066.75</v>
      </c>
    </row>
    <row r="7" spans="1:7" ht="12" x14ac:dyDescent="0.2">
      <c r="A7" s="29" t="s">
        <v>133</v>
      </c>
      <c r="B7" s="30">
        <v>9108065.5500000007</v>
      </c>
      <c r="C7" s="30">
        <v>200000</v>
      </c>
      <c r="D7" s="30">
        <f t="shared" si="0"/>
        <v>9308065.5500000007</v>
      </c>
      <c r="E7" s="30">
        <v>3812262.05</v>
      </c>
      <c r="F7" s="30">
        <v>3717537.72</v>
      </c>
      <c r="G7" s="30">
        <f t="shared" si="1"/>
        <v>5495803.5000000009</v>
      </c>
    </row>
    <row r="8" spans="1:7" ht="12" x14ac:dyDescent="0.2">
      <c r="A8" s="29" t="s">
        <v>134</v>
      </c>
      <c r="B8" s="30">
        <v>3142298.34</v>
      </c>
      <c r="C8" s="30">
        <v>100000</v>
      </c>
      <c r="D8" s="30">
        <f t="shared" si="0"/>
        <v>3242298.34</v>
      </c>
      <c r="E8" s="30">
        <v>2145173.56</v>
      </c>
      <c r="F8" s="30">
        <v>2140822.2400000002</v>
      </c>
      <c r="G8" s="30">
        <f t="shared" si="1"/>
        <v>1097124.7799999998</v>
      </c>
    </row>
    <row r="9" spans="1:7" ht="12" x14ac:dyDescent="0.2">
      <c r="A9" s="29" t="s">
        <v>135</v>
      </c>
      <c r="B9" s="30">
        <v>5686301.6699999999</v>
      </c>
      <c r="C9" s="30">
        <v>0</v>
      </c>
      <c r="D9" s="30">
        <f t="shared" si="0"/>
        <v>5686301.6699999999</v>
      </c>
      <c r="E9" s="30">
        <v>3311421.35</v>
      </c>
      <c r="F9" s="30">
        <v>3297393.84</v>
      </c>
      <c r="G9" s="30">
        <f t="shared" si="1"/>
        <v>2374880.3199999998</v>
      </c>
    </row>
    <row r="10" spans="1:7" ht="12" x14ac:dyDescent="0.2">
      <c r="A10" s="29" t="s">
        <v>136</v>
      </c>
      <c r="B10" s="30">
        <v>3052733.07</v>
      </c>
      <c r="C10" s="30">
        <v>0</v>
      </c>
      <c r="D10" s="30">
        <f t="shared" si="0"/>
        <v>3052733.07</v>
      </c>
      <c r="E10" s="30">
        <v>1772422.27</v>
      </c>
      <c r="F10" s="30">
        <v>1766883.7</v>
      </c>
      <c r="G10" s="30">
        <f t="shared" si="1"/>
        <v>1280310.7999999998</v>
      </c>
    </row>
    <row r="11" spans="1:7" ht="12" x14ac:dyDescent="0.2">
      <c r="A11" s="29" t="s">
        <v>137</v>
      </c>
      <c r="B11" s="30">
        <v>1447169.64</v>
      </c>
      <c r="C11" s="30">
        <v>0</v>
      </c>
      <c r="D11" s="30">
        <f t="shared" ref="D11" si="2">B11+C11</f>
        <v>1447169.64</v>
      </c>
      <c r="E11" s="30">
        <v>870821.36</v>
      </c>
      <c r="F11" s="30">
        <v>825536.84</v>
      </c>
      <c r="G11" s="30">
        <f t="shared" ref="G11" si="3">D11-E11</f>
        <v>576348.27999999991</v>
      </c>
    </row>
    <row r="12" spans="1:7" ht="12" x14ac:dyDescent="0.2">
      <c r="A12" s="29" t="s">
        <v>138</v>
      </c>
      <c r="B12" s="30">
        <v>2197506.96</v>
      </c>
      <c r="C12" s="30">
        <v>0</v>
      </c>
      <c r="D12" s="30">
        <f t="shared" ref="D12" si="4">B12+C12</f>
        <v>2197506.96</v>
      </c>
      <c r="E12" s="30">
        <v>1197261.6599999999</v>
      </c>
      <c r="F12" s="30">
        <v>1192569.48</v>
      </c>
      <c r="G12" s="30">
        <f t="shared" ref="G12" si="5">D12-E12</f>
        <v>1000245.3</v>
      </c>
    </row>
    <row r="13" spans="1:7" ht="12" x14ac:dyDescent="0.2">
      <c r="A13" s="29" t="s">
        <v>139</v>
      </c>
      <c r="B13" s="30">
        <v>2911560.23</v>
      </c>
      <c r="C13" s="30">
        <v>0</v>
      </c>
      <c r="D13" s="30">
        <f t="shared" ref="D13" si="6">B13+C13</f>
        <v>2911560.23</v>
      </c>
      <c r="E13" s="30">
        <v>1799808.12</v>
      </c>
      <c r="F13" s="30">
        <v>1793876.16</v>
      </c>
      <c r="G13" s="30">
        <f t="shared" ref="G13" si="7">D13-E13</f>
        <v>1111752.1099999999</v>
      </c>
    </row>
    <row r="14" spans="1:7" ht="12" x14ac:dyDescent="0.2">
      <c r="A14" s="29" t="s">
        <v>140</v>
      </c>
      <c r="B14" s="30">
        <v>20873326.34</v>
      </c>
      <c r="C14" s="30">
        <v>-3108924.75</v>
      </c>
      <c r="D14" s="30">
        <f t="shared" ref="D14" si="8">B14+C14</f>
        <v>17764401.59</v>
      </c>
      <c r="E14" s="30">
        <v>9469185.3200000003</v>
      </c>
      <c r="F14" s="30">
        <v>9432052.7200000007</v>
      </c>
      <c r="G14" s="30">
        <f t="shared" ref="G14" si="9">D14-E14</f>
        <v>8295216.2699999996</v>
      </c>
    </row>
    <row r="15" spans="1:7" ht="12" x14ac:dyDescent="0.2">
      <c r="A15" s="29" t="s">
        <v>141</v>
      </c>
      <c r="B15" s="30">
        <v>526484.4</v>
      </c>
      <c r="C15" s="30">
        <v>0</v>
      </c>
      <c r="D15" s="30">
        <f t="shared" ref="D15" si="10">B15+C15</f>
        <v>526484.4</v>
      </c>
      <c r="E15" s="30">
        <v>322756.96999999997</v>
      </c>
      <c r="F15" s="30">
        <v>321892.65000000002</v>
      </c>
      <c r="G15" s="30">
        <f t="shared" ref="G15" si="11">D15-E15</f>
        <v>203727.43000000005</v>
      </c>
    </row>
    <row r="16" spans="1:7" ht="12" x14ac:dyDescent="0.2">
      <c r="A16" s="29" t="s">
        <v>142</v>
      </c>
      <c r="B16" s="30">
        <v>1486380.44</v>
      </c>
      <c r="C16" s="30">
        <v>0</v>
      </c>
      <c r="D16" s="30">
        <f t="shared" ref="D16" si="12">B16+C16</f>
        <v>1486380.44</v>
      </c>
      <c r="E16" s="30">
        <v>671343.95</v>
      </c>
      <c r="F16" s="30">
        <v>669565.37</v>
      </c>
      <c r="G16" s="30">
        <f t="shared" ref="G16" si="13">D16-E16</f>
        <v>815036.49</v>
      </c>
    </row>
    <row r="17" spans="1:7" ht="12" x14ac:dyDescent="0.2">
      <c r="A17" s="29" t="s">
        <v>143</v>
      </c>
      <c r="B17" s="30">
        <v>1574123.02</v>
      </c>
      <c r="C17" s="30">
        <v>0</v>
      </c>
      <c r="D17" s="30">
        <f t="shared" ref="D17" si="14">B17+C17</f>
        <v>1574123.02</v>
      </c>
      <c r="E17" s="30">
        <v>1021316.16</v>
      </c>
      <c r="F17" s="30">
        <v>1018488.36</v>
      </c>
      <c r="G17" s="30">
        <f t="shared" ref="G17" si="15">D17-E17</f>
        <v>552806.86</v>
      </c>
    </row>
    <row r="18" spans="1:7" ht="12" x14ac:dyDescent="0.2">
      <c r="A18" s="29" t="s">
        <v>144</v>
      </c>
      <c r="B18" s="30">
        <v>2845646.04</v>
      </c>
      <c r="C18" s="30">
        <v>8203575.1299999999</v>
      </c>
      <c r="D18" s="30">
        <f t="shared" ref="D18" si="16">B18+C18</f>
        <v>11049221.17</v>
      </c>
      <c r="E18" s="30">
        <v>1705886.95</v>
      </c>
      <c r="F18" s="30">
        <v>1694430.28</v>
      </c>
      <c r="G18" s="30">
        <f t="shared" ref="G18" si="17">D18-E18</f>
        <v>9343334.2200000007</v>
      </c>
    </row>
    <row r="19" spans="1:7" ht="12" x14ac:dyDescent="0.2">
      <c r="A19" s="29" t="s">
        <v>145</v>
      </c>
      <c r="B19" s="30">
        <v>2182420.0699999998</v>
      </c>
      <c r="C19" s="30">
        <v>1488625</v>
      </c>
      <c r="D19" s="30">
        <f t="shared" ref="D19" si="18">B19+C19</f>
        <v>3671045.07</v>
      </c>
      <c r="E19" s="30">
        <v>2852434.71</v>
      </c>
      <c r="F19" s="30">
        <v>2849276.81</v>
      </c>
      <c r="G19" s="30">
        <f t="shared" ref="G19" si="19">D19-E19</f>
        <v>818610.35999999987</v>
      </c>
    </row>
    <row r="20" spans="1:7" ht="12" x14ac:dyDescent="0.2">
      <c r="A20" s="29" t="s">
        <v>146</v>
      </c>
      <c r="B20" s="30">
        <v>5907418.2699999996</v>
      </c>
      <c r="C20" s="30">
        <v>1117666.7</v>
      </c>
      <c r="D20" s="30">
        <f t="shared" ref="D20" si="20">B20+C20</f>
        <v>7025084.9699999997</v>
      </c>
      <c r="E20" s="30">
        <v>1842352.24</v>
      </c>
      <c r="F20" s="30">
        <v>1836555.7</v>
      </c>
      <c r="G20" s="30">
        <f t="shared" ref="G20" si="21">D20-E20</f>
        <v>5182732.7299999995</v>
      </c>
    </row>
    <row r="21" spans="1:7" ht="12" x14ac:dyDescent="0.2">
      <c r="A21" s="29" t="s">
        <v>147</v>
      </c>
      <c r="B21" s="30">
        <v>2200686.63</v>
      </c>
      <c r="C21" s="30">
        <v>0</v>
      </c>
      <c r="D21" s="30">
        <f t="shared" ref="D21" si="22">B21+C21</f>
        <v>2200686.63</v>
      </c>
      <c r="E21" s="30">
        <v>1050000.56</v>
      </c>
      <c r="F21" s="30">
        <v>1044900.68</v>
      </c>
      <c r="G21" s="30">
        <f t="shared" ref="G21" si="23">D21-E21</f>
        <v>1150686.0699999998</v>
      </c>
    </row>
    <row r="22" spans="1:7" ht="12" x14ac:dyDescent="0.2">
      <c r="A22" s="29" t="s">
        <v>148</v>
      </c>
      <c r="B22" s="30">
        <v>2101894.61</v>
      </c>
      <c r="C22" s="30">
        <v>25817.99</v>
      </c>
      <c r="D22" s="30">
        <f t="shared" ref="D22" si="24">B22+C22</f>
        <v>2127712.6</v>
      </c>
      <c r="E22" s="30">
        <v>1088203.8999999999</v>
      </c>
      <c r="F22" s="30">
        <v>995295.18</v>
      </c>
      <c r="G22" s="30">
        <f t="shared" ref="G22" si="25">D22-E22</f>
        <v>1039508.7000000002</v>
      </c>
    </row>
    <row r="23" spans="1:7" ht="12" x14ac:dyDescent="0.2">
      <c r="A23" s="29" t="s">
        <v>149</v>
      </c>
      <c r="B23" s="30">
        <v>38157091.93</v>
      </c>
      <c r="C23" s="30">
        <v>48843222.009999998</v>
      </c>
      <c r="D23" s="30">
        <f t="shared" ref="D23" si="26">B23+C23</f>
        <v>87000313.939999998</v>
      </c>
      <c r="E23" s="30">
        <v>22172019.960000001</v>
      </c>
      <c r="F23" s="30">
        <v>14095856.039999999</v>
      </c>
      <c r="G23" s="30">
        <f t="shared" ref="G23" si="27">D23-E23</f>
        <v>64828293.979999997</v>
      </c>
    </row>
    <row r="24" spans="1:7" ht="12" x14ac:dyDescent="0.2">
      <c r="A24" s="29" t="s">
        <v>150</v>
      </c>
      <c r="B24" s="30">
        <v>2594352.13</v>
      </c>
      <c r="C24" s="30">
        <v>0</v>
      </c>
      <c r="D24" s="30">
        <f t="shared" ref="D24" si="28">B24+C24</f>
        <v>2594352.13</v>
      </c>
      <c r="E24" s="30">
        <v>1107513.9099999999</v>
      </c>
      <c r="F24" s="30">
        <v>1105525.58</v>
      </c>
      <c r="G24" s="30">
        <f t="shared" ref="G24" si="29">D24-E24</f>
        <v>1486838.22</v>
      </c>
    </row>
    <row r="25" spans="1:7" ht="12" x14ac:dyDescent="0.2">
      <c r="A25" s="29" t="s">
        <v>151</v>
      </c>
      <c r="B25" s="30">
        <v>5324153.68</v>
      </c>
      <c r="C25" s="30">
        <v>-390000</v>
      </c>
      <c r="D25" s="30">
        <f t="shared" ref="D25" si="30">B25+C25</f>
        <v>4934153.68</v>
      </c>
      <c r="E25" s="30">
        <v>2720996.08</v>
      </c>
      <c r="F25" s="30">
        <v>2718728.68</v>
      </c>
      <c r="G25" s="30">
        <f t="shared" ref="G25" si="31">D25-E25</f>
        <v>2213157.5999999996</v>
      </c>
    </row>
    <row r="26" spans="1:7" ht="12" x14ac:dyDescent="0.2">
      <c r="A26" s="29" t="s">
        <v>152</v>
      </c>
      <c r="B26" s="30">
        <v>767480.59</v>
      </c>
      <c r="C26" s="30">
        <v>0</v>
      </c>
      <c r="D26" s="30">
        <f t="shared" ref="D26" si="32">B26+C26</f>
        <v>767480.59</v>
      </c>
      <c r="E26" s="30">
        <v>472962.98</v>
      </c>
      <c r="F26" s="30">
        <v>467321.29</v>
      </c>
      <c r="G26" s="30">
        <f t="shared" ref="G26" si="33">D26-E26</f>
        <v>294517.61</v>
      </c>
    </row>
    <row r="27" spans="1:7" ht="12" x14ac:dyDescent="0.2">
      <c r="A27" s="29" t="s">
        <v>153</v>
      </c>
      <c r="B27" s="30">
        <v>40345581.729999997</v>
      </c>
      <c r="C27" s="30">
        <v>5829954.3700000001</v>
      </c>
      <c r="D27" s="30">
        <f t="shared" ref="D27" si="34">B27+C27</f>
        <v>46175536.099999994</v>
      </c>
      <c r="E27" s="30">
        <v>27069742.68</v>
      </c>
      <c r="F27" s="30">
        <v>26655631.27</v>
      </c>
      <c r="G27" s="30">
        <f t="shared" ref="G27" si="35">D27-E27</f>
        <v>19105793.419999994</v>
      </c>
    </row>
    <row r="28" spans="1:7" ht="12" x14ac:dyDescent="0.2">
      <c r="A28" s="29" t="s">
        <v>154</v>
      </c>
      <c r="B28" s="30">
        <v>53805345.420000002</v>
      </c>
      <c r="C28" s="30">
        <v>6695346.5899999999</v>
      </c>
      <c r="D28" s="30">
        <f t="shared" ref="D28" si="36">B28+C28</f>
        <v>60500692.010000005</v>
      </c>
      <c r="E28" s="30">
        <v>31115021.170000002</v>
      </c>
      <c r="F28" s="30">
        <v>30885929.640000001</v>
      </c>
      <c r="G28" s="30">
        <f t="shared" ref="G28" si="37">D28-E28</f>
        <v>29385670.840000004</v>
      </c>
    </row>
    <row r="29" spans="1:7" ht="12" x14ac:dyDescent="0.2">
      <c r="A29" s="29" t="s">
        <v>155</v>
      </c>
      <c r="B29" s="30">
        <v>14067641.85</v>
      </c>
      <c r="C29" s="30">
        <v>0</v>
      </c>
      <c r="D29" s="30">
        <f t="shared" ref="D29" si="38">B29+C29</f>
        <v>14067641.85</v>
      </c>
      <c r="E29" s="30">
        <v>7469611.4400000004</v>
      </c>
      <c r="F29" s="30">
        <v>7403120.1399999997</v>
      </c>
      <c r="G29" s="30">
        <f t="shared" ref="G29" si="39">D29-E29</f>
        <v>6598030.4099999992</v>
      </c>
    </row>
    <row r="30" spans="1:7" ht="12" x14ac:dyDescent="0.2">
      <c r="A30" s="29" t="s">
        <v>156</v>
      </c>
      <c r="B30" s="30">
        <v>3602365.12</v>
      </c>
      <c r="C30" s="30">
        <v>362520.47</v>
      </c>
      <c r="D30" s="30">
        <f t="shared" ref="D30" si="40">B30+C30</f>
        <v>3964885.59</v>
      </c>
      <c r="E30" s="30">
        <v>2195219.9500000002</v>
      </c>
      <c r="F30" s="30">
        <v>2125239.88</v>
      </c>
      <c r="G30" s="30">
        <f t="shared" ref="G30" si="41">D30-E30</f>
        <v>1769665.6399999997</v>
      </c>
    </row>
    <row r="31" spans="1:7" ht="12" x14ac:dyDescent="0.2">
      <c r="A31" s="29" t="s">
        <v>157</v>
      </c>
      <c r="B31" s="30">
        <v>1513852.99</v>
      </c>
      <c r="C31" s="30">
        <v>0</v>
      </c>
      <c r="D31" s="30">
        <f t="shared" ref="D31" si="42">B31+C31</f>
        <v>1513852.99</v>
      </c>
      <c r="E31" s="30">
        <v>586490.05000000005</v>
      </c>
      <c r="F31" s="30">
        <v>585039.25</v>
      </c>
      <c r="G31" s="30">
        <f t="shared" ref="G31" si="43">D31-E31</f>
        <v>927362.94</v>
      </c>
    </row>
    <row r="32" spans="1:7" ht="12" x14ac:dyDescent="0.2">
      <c r="A32" s="29" t="s">
        <v>158</v>
      </c>
      <c r="B32" s="30">
        <v>1092642.83</v>
      </c>
      <c r="C32" s="30">
        <v>264000</v>
      </c>
      <c r="D32" s="30">
        <f t="shared" ref="D32" si="44">B32+C32</f>
        <v>1356642.83</v>
      </c>
      <c r="E32" s="30">
        <v>781898.01</v>
      </c>
      <c r="F32" s="30">
        <v>780487.13</v>
      </c>
      <c r="G32" s="30">
        <f t="shared" ref="G32" si="45">D32-E32</f>
        <v>574744.82000000007</v>
      </c>
    </row>
    <row r="33" spans="1:7" ht="12" x14ac:dyDescent="0.2">
      <c r="A33" s="29" t="s">
        <v>159</v>
      </c>
      <c r="B33" s="30">
        <v>402566.24</v>
      </c>
      <c r="C33" s="30">
        <v>86992.73</v>
      </c>
      <c r="D33" s="30">
        <f t="shared" ref="D33" si="46">B33+C33</f>
        <v>489558.97</v>
      </c>
      <c r="E33" s="30">
        <v>161940.24</v>
      </c>
      <c r="F33" s="30">
        <v>160760.14000000001</v>
      </c>
      <c r="G33" s="30">
        <f t="shared" ref="G33" si="47">D33-E33</f>
        <v>327618.73</v>
      </c>
    </row>
    <row r="34" spans="1:7" ht="12" x14ac:dyDescent="0.2">
      <c r="A34" s="29" t="s">
        <v>160</v>
      </c>
      <c r="B34" s="30">
        <v>288857.82</v>
      </c>
      <c r="C34" s="30">
        <v>0</v>
      </c>
      <c r="D34" s="30">
        <f t="shared" ref="D34" si="48">B34+C34</f>
        <v>288857.82</v>
      </c>
      <c r="E34" s="30">
        <v>214047.75</v>
      </c>
      <c r="F34" s="30">
        <v>213708.35</v>
      </c>
      <c r="G34" s="30">
        <f t="shared" ref="G34" si="49">D34-E34</f>
        <v>74810.070000000007</v>
      </c>
    </row>
    <row r="35" spans="1:7" ht="12" x14ac:dyDescent="0.2">
      <c r="A35" s="29" t="s">
        <v>161</v>
      </c>
      <c r="B35" s="30">
        <v>830178.14</v>
      </c>
      <c r="C35" s="30">
        <v>0</v>
      </c>
      <c r="D35" s="30">
        <f t="shared" ref="D35" si="50">B35+C35</f>
        <v>830178.14</v>
      </c>
      <c r="E35" s="30">
        <v>0</v>
      </c>
      <c r="F35" s="30">
        <v>0</v>
      </c>
      <c r="G35" s="30">
        <f t="shared" ref="G35" si="51">D35-E35</f>
        <v>830178.14</v>
      </c>
    </row>
    <row r="36" spans="1:7" ht="12" x14ac:dyDescent="0.2">
      <c r="A36" s="29" t="s">
        <v>162</v>
      </c>
      <c r="B36" s="30">
        <v>8573525.3699999992</v>
      </c>
      <c r="C36" s="30">
        <v>1756814.63</v>
      </c>
      <c r="D36" s="30">
        <f t="shared" ref="D36" si="52">B36+C36</f>
        <v>10330340</v>
      </c>
      <c r="E36" s="30">
        <v>6668920.4400000004</v>
      </c>
      <c r="F36" s="30">
        <v>6668920.4400000004</v>
      </c>
      <c r="G36" s="30">
        <f t="shared" ref="G36" si="53">D36-E36</f>
        <v>3661419.5599999996</v>
      </c>
    </row>
    <row r="37" spans="1:7" ht="12" x14ac:dyDescent="0.2">
      <c r="A37" s="29" t="s">
        <v>163</v>
      </c>
      <c r="B37" s="30">
        <v>5988209.5800000001</v>
      </c>
      <c r="C37" s="30">
        <v>0</v>
      </c>
      <c r="D37" s="30">
        <f t="shared" ref="D37" si="54">B37+C37</f>
        <v>5988209.5800000001</v>
      </c>
      <c r="E37" s="30">
        <v>4540000</v>
      </c>
      <c r="F37" s="30">
        <v>4540000</v>
      </c>
      <c r="G37" s="30">
        <f t="shared" ref="G37" si="55">D37-E37</f>
        <v>1448209.58</v>
      </c>
    </row>
    <row r="38" spans="1:7" ht="12" x14ac:dyDescent="0.2">
      <c r="A38" s="29" t="s">
        <v>164</v>
      </c>
      <c r="B38" s="30">
        <v>4492527.05</v>
      </c>
      <c r="C38" s="30">
        <v>626500</v>
      </c>
      <c r="D38" s="30">
        <f t="shared" ref="D38" si="56">B38+C38</f>
        <v>5119027.05</v>
      </c>
      <c r="E38" s="30">
        <v>3900000</v>
      </c>
      <c r="F38" s="30">
        <v>3900000</v>
      </c>
      <c r="G38" s="30">
        <f t="shared" ref="G38" si="57">D38-E38</f>
        <v>1219027.0499999998</v>
      </c>
    </row>
    <row r="39" spans="1:7" ht="12" x14ac:dyDescent="0.2">
      <c r="A39" s="29"/>
      <c r="B39" s="30">
        <v>0</v>
      </c>
      <c r="C39" s="30">
        <v>0</v>
      </c>
      <c r="D39" s="30">
        <f t="shared" ref="D39:D40" si="58">B39+C39</f>
        <v>0</v>
      </c>
      <c r="E39" s="30">
        <v>0</v>
      </c>
      <c r="F39" s="30">
        <v>0</v>
      </c>
      <c r="G39" s="30">
        <f t="shared" ref="G39:G40" si="59">D39-E39</f>
        <v>0</v>
      </c>
    </row>
    <row r="40" spans="1:7" ht="12" x14ac:dyDescent="0.2">
      <c r="A40" s="29"/>
      <c r="B40" s="30">
        <v>0</v>
      </c>
      <c r="C40" s="30">
        <v>0</v>
      </c>
      <c r="D40" s="30">
        <f t="shared" si="58"/>
        <v>0</v>
      </c>
      <c r="E40" s="30">
        <v>0</v>
      </c>
      <c r="F40" s="30">
        <v>0</v>
      </c>
      <c r="G40" s="30">
        <f t="shared" si="59"/>
        <v>0</v>
      </c>
    </row>
    <row r="41" spans="1:7" ht="12" x14ac:dyDescent="0.2">
      <c r="A41" s="24" t="s">
        <v>122</v>
      </c>
      <c r="B41" s="25">
        <f t="shared" ref="B41:G41" si="60">SUM(B4:B40)</f>
        <v>279139308.19</v>
      </c>
      <c r="C41" s="25">
        <f t="shared" si="60"/>
        <v>82039851.409999996</v>
      </c>
      <c r="D41" s="25">
        <f t="shared" si="60"/>
        <v>361179159.59999996</v>
      </c>
      <c r="E41" s="25">
        <f t="shared" si="60"/>
        <v>163912908.75999999</v>
      </c>
      <c r="F41" s="25">
        <f t="shared" si="60"/>
        <v>154690192.76999998</v>
      </c>
      <c r="G41" s="25">
        <f t="shared" si="60"/>
        <v>197266250.83999997</v>
      </c>
    </row>
    <row r="42" spans="1:7" ht="12" x14ac:dyDescent="0.2">
      <c r="A42" s="31"/>
      <c r="B42" s="31"/>
      <c r="C42" s="31"/>
      <c r="D42" s="31"/>
      <c r="E42" s="31"/>
      <c r="F42" s="31"/>
      <c r="G42" s="31"/>
    </row>
    <row r="43" spans="1:7" ht="65.25" customHeight="1" x14ac:dyDescent="0.2">
      <c r="A43" s="57" t="s">
        <v>165</v>
      </c>
      <c r="B43" s="58"/>
      <c r="C43" s="58"/>
      <c r="D43" s="58"/>
      <c r="E43" s="58"/>
      <c r="F43" s="58"/>
      <c r="G43" s="59"/>
    </row>
    <row r="44" spans="1:7" ht="12" x14ac:dyDescent="0.2">
      <c r="A44" s="21"/>
      <c r="B44" s="60" t="s">
        <v>56</v>
      </c>
      <c r="C44" s="61"/>
      <c r="D44" s="61"/>
      <c r="E44" s="61"/>
      <c r="F44" s="62"/>
      <c r="G44" s="55" t="s">
        <v>55</v>
      </c>
    </row>
    <row r="45" spans="1:7" ht="24" x14ac:dyDescent="0.2">
      <c r="A45" s="22" t="s">
        <v>50</v>
      </c>
      <c r="B45" s="23" t="s">
        <v>51</v>
      </c>
      <c r="C45" s="23" t="s">
        <v>114</v>
      </c>
      <c r="D45" s="23" t="s">
        <v>52</v>
      </c>
      <c r="E45" s="23" t="s">
        <v>53</v>
      </c>
      <c r="F45" s="23" t="s">
        <v>54</v>
      </c>
      <c r="G45" s="56"/>
    </row>
    <row r="46" spans="1:7" ht="12" x14ac:dyDescent="0.2">
      <c r="A46" s="26"/>
      <c r="B46" s="27"/>
      <c r="C46" s="27"/>
      <c r="D46" s="27"/>
      <c r="E46" s="27"/>
      <c r="F46" s="27"/>
      <c r="G46" s="27"/>
    </row>
    <row r="47" spans="1:7" ht="12" x14ac:dyDescent="0.2">
      <c r="A47" s="32" t="s">
        <v>8</v>
      </c>
      <c r="B47" s="30">
        <v>0</v>
      </c>
      <c r="C47" s="30">
        <v>0</v>
      </c>
      <c r="D47" s="30">
        <f>B47+C47</f>
        <v>0</v>
      </c>
      <c r="E47" s="30">
        <v>0</v>
      </c>
      <c r="F47" s="30">
        <v>0</v>
      </c>
      <c r="G47" s="30">
        <f>D47-E47</f>
        <v>0</v>
      </c>
    </row>
    <row r="48" spans="1:7" ht="12" x14ac:dyDescent="0.2">
      <c r="A48" s="32" t="s">
        <v>9</v>
      </c>
      <c r="B48" s="30">
        <v>0</v>
      </c>
      <c r="C48" s="30">
        <v>0</v>
      </c>
      <c r="D48" s="30">
        <f t="shared" ref="D48:D50" si="61">B48+C48</f>
        <v>0</v>
      </c>
      <c r="E48" s="30">
        <v>0</v>
      </c>
      <c r="F48" s="30">
        <v>0</v>
      </c>
      <c r="G48" s="30">
        <f t="shared" ref="G48:G50" si="62">D48-E48</f>
        <v>0</v>
      </c>
    </row>
    <row r="49" spans="1:7" ht="12" x14ac:dyDescent="0.2">
      <c r="A49" s="32" t="s">
        <v>10</v>
      </c>
      <c r="B49" s="30">
        <v>0</v>
      </c>
      <c r="C49" s="30">
        <v>0</v>
      </c>
      <c r="D49" s="30">
        <f t="shared" si="61"/>
        <v>0</v>
      </c>
      <c r="E49" s="30">
        <v>0</v>
      </c>
      <c r="F49" s="30">
        <v>0</v>
      </c>
      <c r="G49" s="30">
        <f t="shared" si="62"/>
        <v>0</v>
      </c>
    </row>
    <row r="50" spans="1:7" ht="12" x14ac:dyDescent="0.2">
      <c r="A50" s="32" t="s">
        <v>123</v>
      </c>
      <c r="B50" s="30">
        <v>0</v>
      </c>
      <c r="C50" s="30">
        <v>0</v>
      </c>
      <c r="D50" s="30">
        <f t="shared" si="61"/>
        <v>0</v>
      </c>
      <c r="E50" s="30">
        <v>0</v>
      </c>
      <c r="F50" s="30">
        <v>0</v>
      </c>
      <c r="G50" s="30">
        <f t="shared" si="62"/>
        <v>0</v>
      </c>
    </row>
    <row r="51" spans="1:7" ht="12" x14ac:dyDescent="0.2">
      <c r="A51" s="32"/>
      <c r="B51" s="30"/>
      <c r="C51" s="30"/>
      <c r="D51" s="30"/>
      <c r="E51" s="30"/>
      <c r="F51" s="30"/>
      <c r="G51" s="30"/>
    </row>
    <row r="52" spans="1:7" ht="12" x14ac:dyDescent="0.2">
      <c r="A52" s="28" t="s">
        <v>122</v>
      </c>
      <c r="B52" s="25">
        <f t="shared" ref="B52:G52" si="63">SUM(B47:B50)</f>
        <v>0</v>
      </c>
      <c r="C52" s="25">
        <f t="shared" si="63"/>
        <v>0</v>
      </c>
      <c r="D52" s="25">
        <f t="shared" si="63"/>
        <v>0</v>
      </c>
      <c r="E52" s="25">
        <f t="shared" si="63"/>
        <v>0</v>
      </c>
      <c r="F52" s="25">
        <f t="shared" si="63"/>
        <v>0</v>
      </c>
      <c r="G52" s="25">
        <f t="shared" si="63"/>
        <v>0</v>
      </c>
    </row>
    <row r="53" spans="1:7" ht="64.5" customHeight="1" x14ac:dyDescent="0.2">
      <c r="A53" s="60" t="s">
        <v>165</v>
      </c>
      <c r="B53" s="61"/>
      <c r="C53" s="61"/>
      <c r="D53" s="61"/>
      <c r="E53" s="61"/>
      <c r="F53" s="61"/>
      <c r="G53" s="62"/>
    </row>
    <row r="54" spans="1:7" ht="12" x14ac:dyDescent="0.2">
      <c r="A54" s="21"/>
      <c r="B54" s="60" t="s">
        <v>56</v>
      </c>
      <c r="C54" s="61"/>
      <c r="D54" s="61"/>
      <c r="E54" s="61"/>
      <c r="F54" s="62"/>
      <c r="G54" s="55" t="s">
        <v>55</v>
      </c>
    </row>
    <row r="55" spans="1:7" ht="24" x14ac:dyDescent="0.2">
      <c r="A55" s="22" t="s">
        <v>50</v>
      </c>
      <c r="B55" s="23" t="s">
        <v>51</v>
      </c>
      <c r="C55" s="23" t="s">
        <v>114</v>
      </c>
      <c r="D55" s="23" t="s">
        <v>52</v>
      </c>
      <c r="E55" s="23" t="s">
        <v>53</v>
      </c>
      <c r="F55" s="23" t="s">
        <v>54</v>
      </c>
      <c r="G55" s="56"/>
    </row>
    <row r="56" spans="1:7" ht="12" x14ac:dyDescent="0.2">
      <c r="A56" s="26"/>
      <c r="B56" s="27"/>
      <c r="C56" s="27"/>
      <c r="D56" s="27"/>
      <c r="E56" s="27"/>
      <c r="F56" s="27"/>
      <c r="G56" s="27"/>
    </row>
    <row r="57" spans="1:7" ht="12" x14ac:dyDescent="0.2">
      <c r="A57" s="33" t="s">
        <v>12</v>
      </c>
      <c r="B57" s="30">
        <v>0</v>
      </c>
      <c r="C57" s="30">
        <v>0</v>
      </c>
      <c r="D57" s="30">
        <f t="shared" ref="D57:D69" si="64">B57+C57</f>
        <v>0</v>
      </c>
      <c r="E57" s="30">
        <v>0</v>
      </c>
      <c r="F57" s="30">
        <v>0</v>
      </c>
      <c r="G57" s="30">
        <f t="shared" ref="G57:G69" si="65">D57-E57</f>
        <v>0</v>
      </c>
    </row>
    <row r="58" spans="1:7" ht="12" x14ac:dyDescent="0.2">
      <c r="A58" s="33"/>
      <c r="B58" s="30"/>
      <c r="C58" s="30"/>
      <c r="D58" s="30"/>
      <c r="E58" s="30"/>
      <c r="F58" s="30"/>
      <c r="G58" s="30"/>
    </row>
    <row r="59" spans="1:7" ht="12" x14ac:dyDescent="0.2">
      <c r="A59" s="33" t="s">
        <v>11</v>
      </c>
      <c r="B59" s="30">
        <v>0</v>
      </c>
      <c r="C59" s="30">
        <v>0</v>
      </c>
      <c r="D59" s="30">
        <f t="shared" si="64"/>
        <v>0</v>
      </c>
      <c r="E59" s="30">
        <v>0</v>
      </c>
      <c r="F59" s="30">
        <v>0</v>
      </c>
      <c r="G59" s="30">
        <f t="shared" si="65"/>
        <v>0</v>
      </c>
    </row>
    <row r="60" spans="1:7" ht="12" x14ac:dyDescent="0.2">
      <c r="A60" s="33"/>
      <c r="B60" s="30"/>
      <c r="C60" s="30"/>
      <c r="D60" s="30"/>
      <c r="E60" s="30"/>
      <c r="F60" s="30"/>
      <c r="G60" s="30"/>
    </row>
    <row r="61" spans="1:7" ht="24" x14ac:dyDescent="0.2">
      <c r="A61" s="33" t="s">
        <v>13</v>
      </c>
      <c r="B61" s="30">
        <v>0</v>
      </c>
      <c r="C61" s="30">
        <v>0</v>
      </c>
      <c r="D61" s="30">
        <f t="shared" si="64"/>
        <v>0</v>
      </c>
      <c r="E61" s="30">
        <v>0</v>
      </c>
      <c r="F61" s="30">
        <v>0</v>
      </c>
      <c r="G61" s="30">
        <f t="shared" si="65"/>
        <v>0</v>
      </c>
    </row>
    <row r="62" spans="1:7" ht="12" x14ac:dyDescent="0.2">
      <c r="A62" s="33"/>
      <c r="B62" s="30"/>
      <c r="C62" s="30"/>
      <c r="D62" s="30"/>
      <c r="E62" s="30"/>
      <c r="F62" s="30"/>
      <c r="G62" s="30"/>
    </row>
    <row r="63" spans="1:7" ht="24" x14ac:dyDescent="0.2">
      <c r="A63" s="33" t="s">
        <v>25</v>
      </c>
      <c r="B63" s="30">
        <v>0</v>
      </c>
      <c r="C63" s="30">
        <v>0</v>
      </c>
      <c r="D63" s="30">
        <f t="shared" si="64"/>
        <v>0</v>
      </c>
      <c r="E63" s="30">
        <v>0</v>
      </c>
      <c r="F63" s="30">
        <v>0</v>
      </c>
      <c r="G63" s="30">
        <f t="shared" si="65"/>
        <v>0</v>
      </c>
    </row>
    <row r="64" spans="1:7" ht="12" x14ac:dyDescent="0.2">
      <c r="A64" s="33"/>
      <c r="B64" s="30"/>
      <c r="C64" s="30"/>
      <c r="D64" s="30"/>
      <c r="E64" s="30"/>
      <c r="F64" s="30"/>
      <c r="G64" s="30"/>
    </row>
    <row r="65" spans="1:7" ht="24" x14ac:dyDescent="0.2">
      <c r="A65" s="33" t="s">
        <v>26</v>
      </c>
      <c r="B65" s="30">
        <v>0</v>
      </c>
      <c r="C65" s="30">
        <v>0</v>
      </c>
      <c r="D65" s="30">
        <f t="shared" si="64"/>
        <v>0</v>
      </c>
      <c r="E65" s="30">
        <v>0</v>
      </c>
      <c r="F65" s="30">
        <v>0</v>
      </c>
      <c r="G65" s="30">
        <f t="shared" si="65"/>
        <v>0</v>
      </c>
    </row>
    <row r="66" spans="1:7" ht="12" x14ac:dyDescent="0.2">
      <c r="A66" s="33"/>
      <c r="B66" s="30"/>
      <c r="C66" s="30"/>
      <c r="D66" s="30"/>
      <c r="E66" s="30"/>
      <c r="F66" s="30"/>
      <c r="G66" s="30"/>
    </row>
    <row r="67" spans="1:7" ht="24" x14ac:dyDescent="0.2">
      <c r="A67" s="33" t="s">
        <v>124</v>
      </c>
      <c r="B67" s="30">
        <v>0</v>
      </c>
      <c r="C67" s="30">
        <v>0</v>
      </c>
      <c r="D67" s="30">
        <f t="shared" ref="D67" si="66">B67+C67</f>
        <v>0</v>
      </c>
      <c r="E67" s="30">
        <v>0</v>
      </c>
      <c r="F67" s="30">
        <v>0</v>
      </c>
      <c r="G67" s="30">
        <f t="shared" ref="G67" si="67">D67-E67</f>
        <v>0</v>
      </c>
    </row>
    <row r="68" spans="1:7" ht="12" x14ac:dyDescent="0.2">
      <c r="A68" s="33"/>
      <c r="B68" s="30"/>
      <c r="C68" s="30"/>
      <c r="D68" s="30"/>
      <c r="E68" s="30"/>
      <c r="F68" s="30"/>
      <c r="G68" s="30"/>
    </row>
    <row r="69" spans="1:7" ht="12" x14ac:dyDescent="0.2">
      <c r="A69" s="33" t="s">
        <v>14</v>
      </c>
      <c r="B69" s="30">
        <v>0</v>
      </c>
      <c r="C69" s="30">
        <v>0</v>
      </c>
      <c r="D69" s="30">
        <f t="shared" si="64"/>
        <v>0</v>
      </c>
      <c r="E69" s="30">
        <v>0</v>
      </c>
      <c r="F69" s="30">
        <v>0</v>
      </c>
      <c r="G69" s="30">
        <f t="shared" si="65"/>
        <v>0</v>
      </c>
    </row>
    <row r="70" spans="1:7" ht="12" x14ac:dyDescent="0.2">
      <c r="A70" s="33"/>
      <c r="B70" s="30"/>
      <c r="C70" s="30"/>
      <c r="D70" s="30"/>
      <c r="E70" s="30"/>
      <c r="F70" s="30"/>
      <c r="G70" s="30"/>
    </row>
    <row r="71" spans="1:7" ht="12" x14ac:dyDescent="0.2">
      <c r="A71" s="33" t="s">
        <v>125</v>
      </c>
      <c r="B71" s="30">
        <v>19054262</v>
      </c>
      <c r="C71" s="30">
        <v>2383314.63</v>
      </c>
      <c r="D71" s="30">
        <f t="shared" ref="D71" si="68">B71+C71</f>
        <v>21437576.629999999</v>
      </c>
      <c r="E71" s="30">
        <v>15108920.439999999</v>
      </c>
      <c r="F71" s="30">
        <v>15108920.439999999</v>
      </c>
      <c r="G71" s="30">
        <f t="shared" ref="G71" si="69">D71-E71</f>
        <v>6328656.1899999995</v>
      </c>
    </row>
    <row r="72" spans="1:7" ht="12" x14ac:dyDescent="0.2">
      <c r="A72" s="33"/>
      <c r="B72" s="30"/>
      <c r="C72" s="30"/>
      <c r="D72" s="30"/>
      <c r="E72" s="30"/>
      <c r="F72" s="30"/>
      <c r="G72" s="30"/>
    </row>
    <row r="73" spans="1:7" ht="12" x14ac:dyDescent="0.2">
      <c r="A73" s="28" t="s">
        <v>122</v>
      </c>
      <c r="B73" s="25">
        <f t="shared" ref="B73:G73" si="70">SUM(B57:B71)</f>
        <v>19054262</v>
      </c>
      <c r="C73" s="25">
        <f t="shared" si="70"/>
        <v>2383314.63</v>
      </c>
      <c r="D73" s="25">
        <f t="shared" si="70"/>
        <v>21437576.629999999</v>
      </c>
      <c r="E73" s="25">
        <f t="shared" si="70"/>
        <v>15108920.439999999</v>
      </c>
      <c r="F73" s="25">
        <f t="shared" si="70"/>
        <v>15108920.439999999</v>
      </c>
      <c r="G73" s="25">
        <f t="shared" si="70"/>
        <v>6328656.1899999995</v>
      </c>
    </row>
    <row r="74" spans="1:7" ht="12" x14ac:dyDescent="0.2">
      <c r="A74" s="31" t="s">
        <v>115</v>
      </c>
      <c r="B74" s="31"/>
      <c r="C74" s="31"/>
      <c r="D74" s="31"/>
      <c r="E74" s="31"/>
      <c r="F74" s="31"/>
      <c r="G74" s="31"/>
    </row>
  </sheetData>
  <sheetProtection formatCells="0" formatColumns="0" formatRows="0" insertRows="0" deleteRows="0" autoFilter="0"/>
  <mergeCells count="9">
    <mergeCell ref="G2:G3"/>
    <mergeCell ref="A1:G1"/>
    <mergeCell ref="A43:G43"/>
    <mergeCell ref="G54:G55"/>
    <mergeCell ref="G44:G45"/>
    <mergeCell ref="A53:G53"/>
    <mergeCell ref="B2:F2"/>
    <mergeCell ref="B44:F44"/>
    <mergeCell ref="B54:F54"/>
  </mergeCells>
  <printOptions horizontalCentered="1"/>
  <pageMargins left="0.31496062992125984" right="0.70866141732283472" top="0" bottom="0.74803149606299213" header="0.31496062992125984" footer="0.31496062992125984"/>
  <pageSetup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"/>
  <sheetViews>
    <sheetView showGridLines="0" zoomScaleNormal="100" workbookViewId="0">
      <selection activeCell="C13" sqref="C13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5.5" customHeight="1" x14ac:dyDescent="0.2">
      <c r="A1" s="65" t="s">
        <v>129</v>
      </c>
      <c r="B1" s="66"/>
      <c r="C1" s="66"/>
      <c r="D1" s="66"/>
      <c r="E1" s="66"/>
      <c r="F1" s="66"/>
      <c r="G1" s="67"/>
    </row>
    <row r="2" spans="1:7" x14ac:dyDescent="0.2">
      <c r="A2" s="7"/>
      <c r="B2" s="65" t="s">
        <v>56</v>
      </c>
      <c r="C2" s="66"/>
      <c r="D2" s="66"/>
      <c r="E2" s="66"/>
      <c r="F2" s="67"/>
      <c r="G2" s="63" t="s">
        <v>55</v>
      </c>
    </row>
    <row r="3" spans="1:7" ht="24.95" customHeight="1" x14ac:dyDescent="0.2">
      <c r="A3" s="6" t="s">
        <v>50</v>
      </c>
      <c r="B3" s="2" t="s">
        <v>51</v>
      </c>
      <c r="C3" s="2" t="s">
        <v>114</v>
      </c>
      <c r="D3" s="2" t="s">
        <v>52</v>
      </c>
      <c r="E3" s="2" t="s">
        <v>53</v>
      </c>
      <c r="F3" s="2" t="s">
        <v>54</v>
      </c>
      <c r="G3" s="64"/>
    </row>
    <row r="4" spans="1:7" x14ac:dyDescent="0.2">
      <c r="A4" s="8"/>
      <c r="B4" s="9"/>
      <c r="C4" s="9"/>
      <c r="D4" s="9"/>
      <c r="E4" s="9"/>
      <c r="F4" s="9"/>
      <c r="G4" s="9"/>
    </row>
    <row r="5" spans="1:7" x14ac:dyDescent="0.2">
      <c r="A5" s="14" t="s">
        <v>0</v>
      </c>
      <c r="B5" s="11">
        <v>244981289.80000001</v>
      </c>
      <c r="C5" s="11">
        <v>28379691.039999999</v>
      </c>
      <c r="D5" s="11">
        <f>B5+C5</f>
        <v>273360980.84000003</v>
      </c>
      <c r="E5" s="11">
        <v>142276647.28</v>
      </c>
      <c r="F5" s="11">
        <v>140907059.00999999</v>
      </c>
      <c r="G5" s="11">
        <f>D5-E5</f>
        <v>131084333.56000003</v>
      </c>
    </row>
    <row r="6" spans="1:7" x14ac:dyDescent="0.2">
      <c r="A6" s="14"/>
      <c r="B6" s="11"/>
      <c r="C6" s="11"/>
      <c r="D6" s="11"/>
      <c r="E6" s="11"/>
      <c r="F6" s="11"/>
      <c r="G6" s="11"/>
    </row>
    <row r="7" spans="1:7" x14ac:dyDescent="0.2">
      <c r="A7" s="14" t="s">
        <v>1</v>
      </c>
      <c r="B7" s="11">
        <v>28615645.809999999</v>
      </c>
      <c r="C7" s="11">
        <v>53222727.390000001</v>
      </c>
      <c r="D7" s="11">
        <f>B7+C7</f>
        <v>81838373.200000003</v>
      </c>
      <c r="E7" s="11">
        <v>17284358.329999998</v>
      </c>
      <c r="F7" s="11">
        <v>9431230.6099999994</v>
      </c>
      <c r="G7" s="11">
        <f>D7-E7</f>
        <v>64554014.870000005</v>
      </c>
    </row>
    <row r="8" spans="1:7" x14ac:dyDescent="0.2">
      <c r="A8" s="14"/>
      <c r="B8" s="11"/>
      <c r="C8" s="11"/>
      <c r="D8" s="11"/>
      <c r="E8" s="11"/>
      <c r="F8" s="11"/>
      <c r="G8" s="11"/>
    </row>
    <row r="9" spans="1:7" x14ac:dyDescent="0.2">
      <c r="A9" s="14" t="s">
        <v>2</v>
      </c>
      <c r="B9" s="11">
        <v>0</v>
      </c>
      <c r="C9" s="11">
        <v>0</v>
      </c>
      <c r="D9" s="11">
        <f>B9+C9</f>
        <v>0</v>
      </c>
      <c r="E9" s="11">
        <v>0</v>
      </c>
      <c r="F9" s="11">
        <v>0</v>
      </c>
      <c r="G9" s="11">
        <f>D9-E9</f>
        <v>0</v>
      </c>
    </row>
    <row r="10" spans="1:7" x14ac:dyDescent="0.2">
      <c r="A10" s="14"/>
      <c r="B10" s="11"/>
      <c r="C10" s="11"/>
      <c r="D10" s="11"/>
      <c r="E10" s="11"/>
      <c r="F10" s="11"/>
      <c r="G10" s="11"/>
    </row>
    <row r="11" spans="1:7" x14ac:dyDescent="0.2">
      <c r="A11" s="14" t="s">
        <v>39</v>
      </c>
      <c r="B11" s="11">
        <v>5542372.5800000001</v>
      </c>
      <c r="C11" s="11">
        <v>437432.98</v>
      </c>
      <c r="D11" s="11">
        <f>B11+C11</f>
        <v>5979805.5600000005</v>
      </c>
      <c r="E11" s="11">
        <v>4351903.1500000004</v>
      </c>
      <c r="F11" s="11">
        <v>4351903.1500000004</v>
      </c>
      <c r="G11" s="11">
        <f>D11-E11</f>
        <v>1627902.4100000001</v>
      </c>
    </row>
    <row r="12" spans="1:7" x14ac:dyDescent="0.2">
      <c r="A12" s="14"/>
      <c r="B12" s="11"/>
      <c r="C12" s="11"/>
      <c r="D12" s="11"/>
      <c r="E12" s="11"/>
      <c r="F12" s="11"/>
      <c r="G12" s="11"/>
    </row>
    <row r="13" spans="1:7" x14ac:dyDescent="0.2">
      <c r="A13" s="15" t="s">
        <v>36</v>
      </c>
      <c r="B13" s="11">
        <v>0</v>
      </c>
      <c r="C13" s="11">
        <v>0</v>
      </c>
      <c r="D13" s="11">
        <f>B13+C13</f>
        <v>0</v>
      </c>
      <c r="E13" s="11">
        <v>0</v>
      </c>
      <c r="F13" s="11">
        <v>0</v>
      </c>
      <c r="G13" s="11">
        <f>D13-E13</f>
        <v>0</v>
      </c>
    </row>
    <row r="14" spans="1:7" x14ac:dyDescent="0.2">
      <c r="A14" s="10"/>
      <c r="B14" s="12"/>
      <c r="C14" s="12"/>
      <c r="D14" s="12"/>
      <c r="E14" s="12"/>
      <c r="F14" s="12"/>
      <c r="G14" s="12"/>
    </row>
    <row r="15" spans="1:7" x14ac:dyDescent="0.2">
      <c r="A15" s="4" t="s">
        <v>122</v>
      </c>
      <c r="B15" s="13">
        <f t="shared" ref="B15:G15" si="0">SUM(B5+B7+B9+B11+B13)</f>
        <v>279139308.19</v>
      </c>
      <c r="C15" s="13">
        <f t="shared" si="0"/>
        <v>82039851.410000011</v>
      </c>
      <c r="D15" s="13">
        <f t="shared" si="0"/>
        <v>361179159.60000002</v>
      </c>
      <c r="E15" s="13">
        <f t="shared" si="0"/>
        <v>163912908.76000002</v>
      </c>
      <c r="F15" s="13">
        <f t="shared" si="0"/>
        <v>154690192.77000001</v>
      </c>
      <c r="G15" s="13">
        <f t="shared" si="0"/>
        <v>197266250.84000003</v>
      </c>
    </row>
    <row r="18" spans="1:1" x14ac:dyDescent="0.2">
      <c r="A18" s="1" t="s">
        <v>115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1.1417322834645669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7"/>
  <sheetViews>
    <sheetView showGridLines="0" workbookViewId="0">
      <selection activeCell="B22" sqref="B2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64.5" customHeight="1" x14ac:dyDescent="0.2">
      <c r="A1" s="68" t="s">
        <v>128</v>
      </c>
      <c r="B1" s="68"/>
      <c r="C1" s="68"/>
      <c r="D1" s="68"/>
      <c r="E1" s="68"/>
      <c r="F1" s="68"/>
      <c r="G1" s="69"/>
    </row>
    <row r="2" spans="1:8" ht="21.75" customHeight="1" x14ac:dyDescent="0.2">
      <c r="A2" s="16"/>
      <c r="B2" s="72" t="s">
        <v>56</v>
      </c>
      <c r="C2" s="68"/>
      <c r="D2" s="68"/>
      <c r="E2" s="68"/>
      <c r="F2" s="69"/>
      <c r="G2" s="70" t="s">
        <v>55</v>
      </c>
    </row>
    <row r="3" spans="1:8" ht="37.5" customHeight="1" x14ac:dyDescent="0.2">
      <c r="A3" s="17" t="s">
        <v>50</v>
      </c>
      <c r="B3" s="18" t="s">
        <v>51</v>
      </c>
      <c r="C3" s="18" t="s">
        <v>114</v>
      </c>
      <c r="D3" s="18" t="s">
        <v>52</v>
      </c>
      <c r="E3" s="18" t="s">
        <v>53</v>
      </c>
      <c r="F3" s="18" t="s">
        <v>54</v>
      </c>
      <c r="G3" s="71"/>
    </row>
    <row r="4" spans="1:8" ht="12.75" x14ac:dyDescent="0.2">
      <c r="A4" s="34" t="s">
        <v>57</v>
      </c>
      <c r="B4" s="35">
        <f>SUM(B5:B11)</f>
        <v>137931296.97</v>
      </c>
      <c r="C4" s="35">
        <f>SUM(C5:C11)</f>
        <v>-2041455.0299999998</v>
      </c>
      <c r="D4" s="35">
        <f>B4+C4</f>
        <v>135889841.94</v>
      </c>
      <c r="E4" s="35">
        <f>SUM(E5:E11)</f>
        <v>78082090.75999999</v>
      </c>
      <c r="F4" s="35">
        <f>SUM(F5:F11)</f>
        <v>78082090.75999999</v>
      </c>
      <c r="G4" s="35">
        <f>D4-E4</f>
        <v>57807751.180000007</v>
      </c>
    </row>
    <row r="5" spans="1:8" ht="12.75" x14ac:dyDescent="0.2">
      <c r="A5" s="36" t="s">
        <v>61</v>
      </c>
      <c r="B5" s="19">
        <v>102251164.51000001</v>
      </c>
      <c r="C5" s="19">
        <v>-521712.26</v>
      </c>
      <c r="D5" s="19">
        <f t="shared" ref="D5:D68" si="0">B5+C5</f>
        <v>101729452.25</v>
      </c>
      <c r="E5" s="19">
        <v>68098280.569999993</v>
      </c>
      <c r="F5" s="19">
        <v>68098280.569999993</v>
      </c>
      <c r="G5" s="19">
        <f t="shared" ref="G5:G68" si="1">D5-E5</f>
        <v>33631171.680000007</v>
      </c>
      <c r="H5" s="3">
        <v>1100</v>
      </c>
    </row>
    <row r="6" spans="1:8" ht="12.75" x14ac:dyDescent="0.2">
      <c r="A6" s="36" t="s">
        <v>62</v>
      </c>
      <c r="B6" s="19">
        <v>608400</v>
      </c>
      <c r="C6" s="19">
        <v>0</v>
      </c>
      <c r="D6" s="19">
        <f t="shared" si="0"/>
        <v>608400</v>
      </c>
      <c r="E6" s="19">
        <v>456982.2</v>
      </c>
      <c r="F6" s="19">
        <v>456982.2</v>
      </c>
      <c r="G6" s="19">
        <f t="shared" si="1"/>
        <v>151417.79999999999</v>
      </c>
      <c r="H6" s="3">
        <v>1200</v>
      </c>
    </row>
    <row r="7" spans="1:8" ht="12.75" x14ac:dyDescent="0.2">
      <c r="A7" s="36" t="s">
        <v>63</v>
      </c>
      <c r="B7" s="19">
        <v>18429018.969999999</v>
      </c>
      <c r="C7" s="19">
        <v>-1040572.83</v>
      </c>
      <c r="D7" s="19">
        <f t="shared" si="0"/>
        <v>17388446.140000001</v>
      </c>
      <c r="E7" s="19">
        <v>2187346.71</v>
      </c>
      <c r="F7" s="19">
        <v>2187346.71</v>
      </c>
      <c r="G7" s="19">
        <f t="shared" si="1"/>
        <v>15201099.43</v>
      </c>
      <c r="H7" s="3">
        <v>1300</v>
      </c>
    </row>
    <row r="8" spans="1:8" ht="12.75" x14ac:dyDescent="0.2">
      <c r="A8" s="36" t="s">
        <v>33</v>
      </c>
      <c r="B8" s="19">
        <v>640000</v>
      </c>
      <c r="C8" s="19">
        <v>0</v>
      </c>
      <c r="D8" s="19">
        <f t="shared" si="0"/>
        <v>640000</v>
      </c>
      <c r="E8" s="19">
        <v>0</v>
      </c>
      <c r="F8" s="19">
        <v>0</v>
      </c>
      <c r="G8" s="19">
        <f t="shared" si="1"/>
        <v>640000</v>
      </c>
      <c r="H8" s="3">
        <v>1400</v>
      </c>
    </row>
    <row r="9" spans="1:8" ht="12.75" x14ac:dyDescent="0.2">
      <c r="A9" s="36" t="s">
        <v>64</v>
      </c>
      <c r="B9" s="19">
        <v>14402713.49</v>
      </c>
      <c r="C9" s="19">
        <v>26681.73</v>
      </c>
      <c r="D9" s="19">
        <f t="shared" si="0"/>
        <v>14429395.220000001</v>
      </c>
      <c r="E9" s="19">
        <v>7339481.2800000003</v>
      </c>
      <c r="F9" s="19">
        <v>7339481.2800000003</v>
      </c>
      <c r="G9" s="19">
        <f t="shared" si="1"/>
        <v>7089913.9400000004</v>
      </c>
      <c r="H9" s="3">
        <v>1500</v>
      </c>
    </row>
    <row r="10" spans="1:8" ht="12.75" x14ac:dyDescent="0.2">
      <c r="A10" s="36" t="s">
        <v>34</v>
      </c>
      <c r="B10" s="19">
        <v>1600000</v>
      </c>
      <c r="C10" s="19">
        <v>-505851.67</v>
      </c>
      <c r="D10" s="19">
        <f t="shared" si="0"/>
        <v>1094148.33</v>
      </c>
      <c r="E10" s="19">
        <v>0</v>
      </c>
      <c r="F10" s="19">
        <v>0</v>
      </c>
      <c r="G10" s="19">
        <f t="shared" si="1"/>
        <v>1094148.33</v>
      </c>
      <c r="H10" s="3">
        <v>1600</v>
      </c>
    </row>
    <row r="11" spans="1:8" ht="12.75" x14ac:dyDescent="0.2">
      <c r="A11" s="36" t="s">
        <v>65</v>
      </c>
      <c r="B11" s="19">
        <v>0</v>
      </c>
      <c r="C11" s="19">
        <v>0</v>
      </c>
      <c r="D11" s="19">
        <f t="shared" si="0"/>
        <v>0</v>
      </c>
      <c r="E11" s="19">
        <v>0</v>
      </c>
      <c r="F11" s="19">
        <v>0</v>
      </c>
      <c r="G11" s="19">
        <f t="shared" si="1"/>
        <v>0</v>
      </c>
      <c r="H11" s="3">
        <v>1700</v>
      </c>
    </row>
    <row r="12" spans="1:8" ht="12.75" x14ac:dyDescent="0.2">
      <c r="A12" s="34" t="s">
        <v>117</v>
      </c>
      <c r="B12" s="37">
        <f>SUM(B13:B21)</f>
        <v>25392415.420000002</v>
      </c>
      <c r="C12" s="37">
        <f>SUM(C13:C21)</f>
        <v>4152635.0999999996</v>
      </c>
      <c r="D12" s="37">
        <f t="shared" si="0"/>
        <v>29545050.520000003</v>
      </c>
      <c r="E12" s="37">
        <f>SUM(E13:E21)</f>
        <v>13546805.830000002</v>
      </c>
      <c r="F12" s="37">
        <f>SUM(F13:F21)</f>
        <v>12833636.18</v>
      </c>
      <c r="G12" s="37">
        <f t="shared" si="1"/>
        <v>15998244.690000001</v>
      </c>
      <c r="H12" s="5">
        <v>0</v>
      </c>
    </row>
    <row r="13" spans="1:8" ht="12.75" x14ac:dyDescent="0.2">
      <c r="A13" s="36" t="s">
        <v>66</v>
      </c>
      <c r="B13" s="19">
        <v>1894497.1</v>
      </c>
      <c r="C13" s="19">
        <v>81451.98</v>
      </c>
      <c r="D13" s="19">
        <f t="shared" si="0"/>
        <v>1975949.08</v>
      </c>
      <c r="E13" s="19">
        <v>837685.87</v>
      </c>
      <c r="F13" s="19">
        <v>827627.22</v>
      </c>
      <c r="G13" s="19">
        <f t="shared" si="1"/>
        <v>1138263.21</v>
      </c>
      <c r="H13" s="3">
        <v>2100</v>
      </c>
    </row>
    <row r="14" spans="1:8" ht="12.75" x14ac:dyDescent="0.2">
      <c r="A14" s="36" t="s">
        <v>67</v>
      </c>
      <c r="B14" s="19">
        <v>801641.76</v>
      </c>
      <c r="C14" s="19">
        <v>75000</v>
      </c>
      <c r="D14" s="19">
        <f t="shared" si="0"/>
        <v>876641.76</v>
      </c>
      <c r="E14" s="19">
        <v>343083.84</v>
      </c>
      <c r="F14" s="19">
        <v>320975.65000000002</v>
      </c>
      <c r="G14" s="19">
        <f t="shared" si="1"/>
        <v>533557.91999999993</v>
      </c>
      <c r="H14" s="3">
        <v>2200</v>
      </c>
    </row>
    <row r="15" spans="1:8" ht="12.75" x14ac:dyDescent="0.2">
      <c r="A15" s="36" t="s">
        <v>68</v>
      </c>
      <c r="B15" s="19">
        <v>0</v>
      </c>
      <c r="C15" s="19">
        <v>0</v>
      </c>
      <c r="D15" s="19">
        <f t="shared" si="0"/>
        <v>0</v>
      </c>
      <c r="E15" s="19">
        <v>0</v>
      </c>
      <c r="F15" s="19">
        <v>0</v>
      </c>
      <c r="G15" s="19">
        <f t="shared" si="1"/>
        <v>0</v>
      </c>
      <c r="H15" s="3">
        <v>2300</v>
      </c>
    </row>
    <row r="16" spans="1:8" ht="12.75" x14ac:dyDescent="0.2">
      <c r="A16" s="36" t="s">
        <v>69</v>
      </c>
      <c r="B16" s="19">
        <v>6059168.7000000002</v>
      </c>
      <c r="C16" s="19">
        <v>2424999.7599999998</v>
      </c>
      <c r="D16" s="19">
        <f t="shared" si="0"/>
        <v>8484168.4600000009</v>
      </c>
      <c r="E16" s="19">
        <v>3104267.03</v>
      </c>
      <c r="F16" s="19">
        <v>2940387.5</v>
      </c>
      <c r="G16" s="19">
        <f t="shared" si="1"/>
        <v>5379901.4300000016</v>
      </c>
      <c r="H16" s="3">
        <v>2400</v>
      </c>
    </row>
    <row r="17" spans="1:8" ht="12.75" x14ac:dyDescent="0.2">
      <c r="A17" s="36" t="s">
        <v>70</v>
      </c>
      <c r="B17" s="19">
        <v>3287640.06</v>
      </c>
      <c r="C17" s="19">
        <v>-2075434.75</v>
      </c>
      <c r="D17" s="19">
        <f t="shared" si="0"/>
        <v>1212205.31</v>
      </c>
      <c r="E17" s="19">
        <v>364115.71</v>
      </c>
      <c r="F17" s="19">
        <v>280334.71000000002</v>
      </c>
      <c r="G17" s="19">
        <f t="shared" si="1"/>
        <v>848089.60000000009</v>
      </c>
      <c r="H17" s="3">
        <v>2500</v>
      </c>
    </row>
    <row r="18" spans="1:8" ht="12.75" x14ac:dyDescent="0.2">
      <c r="A18" s="36" t="s">
        <v>71</v>
      </c>
      <c r="B18" s="19">
        <v>9048951.5500000007</v>
      </c>
      <c r="C18" s="19">
        <v>1465088.25</v>
      </c>
      <c r="D18" s="19">
        <f t="shared" si="0"/>
        <v>10514039.800000001</v>
      </c>
      <c r="E18" s="19">
        <v>7302540.0300000003</v>
      </c>
      <c r="F18" s="19">
        <v>7023828.8099999996</v>
      </c>
      <c r="G18" s="19">
        <f t="shared" si="1"/>
        <v>3211499.7700000005</v>
      </c>
      <c r="H18" s="3">
        <v>2600</v>
      </c>
    </row>
    <row r="19" spans="1:8" ht="12.75" x14ac:dyDescent="0.2">
      <c r="A19" s="36" t="s">
        <v>72</v>
      </c>
      <c r="B19" s="19">
        <v>1541200</v>
      </c>
      <c r="C19" s="19">
        <v>925800</v>
      </c>
      <c r="D19" s="19">
        <f t="shared" si="0"/>
        <v>2467000</v>
      </c>
      <c r="E19" s="19">
        <v>386927.48</v>
      </c>
      <c r="F19" s="19">
        <v>357078.42</v>
      </c>
      <c r="G19" s="19">
        <f t="shared" si="1"/>
        <v>2080072.52</v>
      </c>
      <c r="H19" s="3">
        <v>2700</v>
      </c>
    </row>
    <row r="20" spans="1:8" ht="12.75" x14ac:dyDescent="0.2">
      <c r="A20" s="36" t="s">
        <v>73</v>
      </c>
      <c r="B20" s="19">
        <v>150000</v>
      </c>
      <c r="C20" s="19">
        <v>785000</v>
      </c>
      <c r="D20" s="19">
        <f t="shared" si="0"/>
        <v>935000</v>
      </c>
      <c r="E20" s="19">
        <v>48256</v>
      </c>
      <c r="F20" s="19">
        <v>48256</v>
      </c>
      <c r="G20" s="19">
        <f t="shared" si="1"/>
        <v>886744</v>
      </c>
      <c r="H20" s="3">
        <v>2800</v>
      </c>
    </row>
    <row r="21" spans="1:8" ht="12.75" x14ac:dyDescent="0.2">
      <c r="A21" s="36" t="s">
        <v>74</v>
      </c>
      <c r="B21" s="19">
        <v>2609316.25</v>
      </c>
      <c r="C21" s="19">
        <v>470729.86</v>
      </c>
      <c r="D21" s="19">
        <f t="shared" si="0"/>
        <v>3080046.11</v>
      </c>
      <c r="E21" s="19">
        <v>1159929.8700000001</v>
      </c>
      <c r="F21" s="19">
        <v>1035147.87</v>
      </c>
      <c r="G21" s="19">
        <f t="shared" si="1"/>
        <v>1920116.2399999998</v>
      </c>
      <c r="H21" s="3">
        <v>2900</v>
      </c>
    </row>
    <row r="22" spans="1:8" ht="12.75" x14ac:dyDescent="0.2">
      <c r="A22" s="34" t="s">
        <v>58</v>
      </c>
      <c r="B22" s="37">
        <f>SUM(B23:B31)</f>
        <v>49104204.720000006</v>
      </c>
      <c r="C22" s="37">
        <f>SUM(C23:C31)</f>
        <v>15312231.949999999</v>
      </c>
      <c r="D22" s="37">
        <f t="shared" si="0"/>
        <v>64416436.670000002</v>
      </c>
      <c r="E22" s="37">
        <f>SUM(E23:E31)</f>
        <v>29102784.300000004</v>
      </c>
      <c r="F22" s="37">
        <f>SUM(F23:F31)</f>
        <v>28446365.68</v>
      </c>
      <c r="G22" s="37">
        <f t="shared" si="1"/>
        <v>35313652.369999997</v>
      </c>
      <c r="H22" s="5">
        <v>0</v>
      </c>
    </row>
    <row r="23" spans="1:8" ht="12.75" x14ac:dyDescent="0.2">
      <c r="A23" s="36" t="s">
        <v>75</v>
      </c>
      <c r="B23" s="19">
        <v>13851517.210000001</v>
      </c>
      <c r="C23" s="19">
        <v>1575216.68</v>
      </c>
      <c r="D23" s="19">
        <f t="shared" si="0"/>
        <v>15426733.890000001</v>
      </c>
      <c r="E23" s="19">
        <v>9808940.0600000005</v>
      </c>
      <c r="F23" s="19">
        <v>9782279.5999999996</v>
      </c>
      <c r="G23" s="19">
        <f t="shared" si="1"/>
        <v>5617793.8300000001</v>
      </c>
      <c r="H23" s="3">
        <v>3100</v>
      </c>
    </row>
    <row r="24" spans="1:8" ht="12.75" x14ac:dyDescent="0.2">
      <c r="A24" s="36" t="s">
        <v>76</v>
      </c>
      <c r="B24" s="19">
        <v>1196135</v>
      </c>
      <c r="C24" s="19">
        <v>761400</v>
      </c>
      <c r="D24" s="19">
        <f t="shared" si="0"/>
        <v>1957535</v>
      </c>
      <c r="E24" s="19">
        <v>516621.07</v>
      </c>
      <c r="F24" s="19">
        <v>516621.07</v>
      </c>
      <c r="G24" s="19">
        <f t="shared" si="1"/>
        <v>1440913.93</v>
      </c>
      <c r="H24" s="3">
        <v>3200</v>
      </c>
    </row>
    <row r="25" spans="1:8" ht="12.75" x14ac:dyDescent="0.2">
      <c r="A25" s="36" t="s">
        <v>77</v>
      </c>
      <c r="B25" s="19">
        <v>5456901.9900000002</v>
      </c>
      <c r="C25" s="19">
        <v>-1166933.3</v>
      </c>
      <c r="D25" s="19">
        <f t="shared" si="0"/>
        <v>4289968.6900000004</v>
      </c>
      <c r="E25" s="19">
        <v>510347.3</v>
      </c>
      <c r="F25" s="19">
        <v>404719.81</v>
      </c>
      <c r="G25" s="19">
        <f t="shared" si="1"/>
        <v>3779621.3900000006</v>
      </c>
      <c r="H25" s="3">
        <v>3300</v>
      </c>
    </row>
    <row r="26" spans="1:8" ht="12.75" x14ac:dyDescent="0.2">
      <c r="A26" s="36" t="s">
        <v>78</v>
      </c>
      <c r="B26" s="19">
        <v>1842666.7</v>
      </c>
      <c r="C26" s="19">
        <v>140000</v>
      </c>
      <c r="D26" s="19">
        <f t="shared" si="0"/>
        <v>1982666.7</v>
      </c>
      <c r="E26" s="19">
        <v>1891934.1</v>
      </c>
      <c r="F26" s="19">
        <v>1891934.1</v>
      </c>
      <c r="G26" s="19">
        <f t="shared" si="1"/>
        <v>90732.59999999986</v>
      </c>
      <c r="H26" s="3">
        <v>3400</v>
      </c>
    </row>
    <row r="27" spans="1:8" ht="12.75" x14ac:dyDescent="0.2">
      <c r="A27" s="36" t="s">
        <v>79</v>
      </c>
      <c r="B27" s="19">
        <v>5315684.1399999997</v>
      </c>
      <c r="C27" s="19">
        <v>1221861.57</v>
      </c>
      <c r="D27" s="19">
        <f t="shared" si="0"/>
        <v>6537545.71</v>
      </c>
      <c r="E27" s="19">
        <v>2375899.04</v>
      </c>
      <c r="F27" s="19">
        <v>2135219.19</v>
      </c>
      <c r="G27" s="19">
        <f t="shared" si="1"/>
        <v>4161646.67</v>
      </c>
      <c r="H27" s="3">
        <v>3500</v>
      </c>
    </row>
    <row r="28" spans="1:8" ht="12.75" x14ac:dyDescent="0.2">
      <c r="A28" s="36" t="s">
        <v>126</v>
      </c>
      <c r="B28" s="19">
        <v>1531967.12</v>
      </c>
      <c r="C28" s="19">
        <v>0</v>
      </c>
      <c r="D28" s="19">
        <f t="shared" si="0"/>
        <v>1531967.12</v>
      </c>
      <c r="E28" s="19">
        <v>407180.18</v>
      </c>
      <c r="F28" s="19">
        <v>407180.18</v>
      </c>
      <c r="G28" s="19">
        <f t="shared" si="1"/>
        <v>1124786.9400000002</v>
      </c>
      <c r="H28" s="3">
        <v>3600</v>
      </c>
    </row>
    <row r="29" spans="1:8" ht="12.75" x14ac:dyDescent="0.2">
      <c r="A29" s="36" t="s">
        <v>80</v>
      </c>
      <c r="B29" s="19">
        <v>1751306.11</v>
      </c>
      <c r="C29" s="19">
        <v>-104711.54</v>
      </c>
      <c r="D29" s="19">
        <f t="shared" si="0"/>
        <v>1646594.57</v>
      </c>
      <c r="E29" s="19">
        <v>65762.64</v>
      </c>
      <c r="F29" s="19">
        <v>65762.64</v>
      </c>
      <c r="G29" s="19">
        <f t="shared" si="1"/>
        <v>1580831.9300000002</v>
      </c>
      <c r="H29" s="3">
        <v>3700</v>
      </c>
    </row>
    <row r="30" spans="1:8" ht="12.75" x14ac:dyDescent="0.2">
      <c r="A30" s="36" t="s">
        <v>81</v>
      </c>
      <c r="B30" s="19">
        <v>13728579.16</v>
      </c>
      <c r="C30" s="19">
        <v>10677108.08</v>
      </c>
      <c r="D30" s="19">
        <f t="shared" si="0"/>
        <v>24405687.240000002</v>
      </c>
      <c r="E30" s="19">
        <v>9024109.9900000002</v>
      </c>
      <c r="F30" s="19">
        <v>8961640.0399999991</v>
      </c>
      <c r="G30" s="19">
        <f t="shared" si="1"/>
        <v>15381577.250000002</v>
      </c>
      <c r="H30" s="3">
        <v>3800</v>
      </c>
    </row>
    <row r="31" spans="1:8" ht="12.75" x14ac:dyDescent="0.2">
      <c r="A31" s="36" t="s">
        <v>18</v>
      </c>
      <c r="B31" s="19">
        <v>4429447.29</v>
      </c>
      <c r="C31" s="19">
        <v>2208290.46</v>
      </c>
      <c r="D31" s="19">
        <f t="shared" si="0"/>
        <v>6637737.75</v>
      </c>
      <c r="E31" s="19">
        <v>4501989.92</v>
      </c>
      <c r="F31" s="19">
        <v>4281009.05</v>
      </c>
      <c r="G31" s="19">
        <f t="shared" si="1"/>
        <v>2135747.83</v>
      </c>
      <c r="H31" s="3">
        <v>3900</v>
      </c>
    </row>
    <row r="32" spans="1:8" ht="12.75" x14ac:dyDescent="0.2">
      <c r="A32" s="34" t="s">
        <v>118</v>
      </c>
      <c r="B32" s="37">
        <f>SUM(B33:B41)</f>
        <v>38095745.269999996</v>
      </c>
      <c r="C32" s="37">
        <f>SUM(C33:C41)</f>
        <v>11393712</v>
      </c>
      <c r="D32" s="37">
        <f t="shared" si="0"/>
        <v>49489457.269999996</v>
      </c>
      <c r="E32" s="37">
        <f>SUM(E33:E41)</f>
        <v>25896869.539999999</v>
      </c>
      <c r="F32" s="37">
        <f>SUM(F33:F41)</f>
        <v>25896869.539999999</v>
      </c>
      <c r="G32" s="37">
        <f t="shared" si="1"/>
        <v>23592587.729999997</v>
      </c>
      <c r="H32" s="5">
        <v>0</v>
      </c>
    </row>
    <row r="33" spans="1:8" ht="12.75" x14ac:dyDescent="0.2">
      <c r="A33" s="36" t="s">
        <v>82</v>
      </c>
      <c r="B33" s="19">
        <v>19054262</v>
      </c>
      <c r="C33" s="19">
        <v>2383314.63</v>
      </c>
      <c r="D33" s="19">
        <f t="shared" si="0"/>
        <v>21437576.629999999</v>
      </c>
      <c r="E33" s="19">
        <v>15108920.439999999</v>
      </c>
      <c r="F33" s="19">
        <v>15108920.439999999</v>
      </c>
      <c r="G33" s="19">
        <f t="shared" si="1"/>
        <v>6328656.1899999995</v>
      </c>
      <c r="H33" s="3">
        <v>4100</v>
      </c>
    </row>
    <row r="34" spans="1:8" ht="12.75" x14ac:dyDescent="0.2">
      <c r="A34" s="36" t="s">
        <v>83</v>
      </c>
      <c r="B34" s="19">
        <v>0</v>
      </c>
      <c r="C34" s="19">
        <v>0</v>
      </c>
      <c r="D34" s="19">
        <f t="shared" si="0"/>
        <v>0</v>
      </c>
      <c r="E34" s="19">
        <v>0</v>
      </c>
      <c r="F34" s="19">
        <v>0</v>
      </c>
      <c r="G34" s="19">
        <f t="shared" si="1"/>
        <v>0</v>
      </c>
      <c r="H34" s="3">
        <v>4200</v>
      </c>
    </row>
    <row r="35" spans="1:8" ht="12.75" x14ac:dyDescent="0.2">
      <c r="A35" s="36" t="s">
        <v>84</v>
      </c>
      <c r="B35" s="19">
        <v>1085659.5900000001</v>
      </c>
      <c r="C35" s="19">
        <v>0</v>
      </c>
      <c r="D35" s="19">
        <f t="shared" si="0"/>
        <v>1085659.5900000001</v>
      </c>
      <c r="E35" s="19">
        <v>0</v>
      </c>
      <c r="F35" s="19">
        <v>0</v>
      </c>
      <c r="G35" s="19">
        <f t="shared" si="1"/>
        <v>1085659.5900000001</v>
      </c>
      <c r="H35" s="3">
        <v>4300</v>
      </c>
    </row>
    <row r="36" spans="1:8" ht="12.75" x14ac:dyDescent="0.2">
      <c r="A36" s="36" t="s">
        <v>85</v>
      </c>
      <c r="B36" s="19">
        <v>12113451.1</v>
      </c>
      <c r="C36" s="19">
        <v>8699964.3900000006</v>
      </c>
      <c r="D36" s="19">
        <f t="shared" si="0"/>
        <v>20813415.490000002</v>
      </c>
      <c r="E36" s="19">
        <v>6436045.9500000002</v>
      </c>
      <c r="F36" s="19">
        <v>6436045.9500000002</v>
      </c>
      <c r="G36" s="19">
        <f t="shared" si="1"/>
        <v>14377369.540000003</v>
      </c>
      <c r="H36" s="3">
        <v>4400</v>
      </c>
    </row>
    <row r="37" spans="1:8" ht="12.75" x14ac:dyDescent="0.2">
      <c r="A37" s="36" t="s">
        <v>39</v>
      </c>
      <c r="B37" s="19">
        <v>5542372.5800000001</v>
      </c>
      <c r="C37" s="19">
        <v>437432.98</v>
      </c>
      <c r="D37" s="19">
        <f t="shared" si="0"/>
        <v>5979805.5600000005</v>
      </c>
      <c r="E37" s="19">
        <v>4351903.1500000004</v>
      </c>
      <c r="F37" s="19">
        <v>4351903.1500000004</v>
      </c>
      <c r="G37" s="19">
        <f t="shared" si="1"/>
        <v>1627902.4100000001</v>
      </c>
      <c r="H37" s="3">
        <v>4500</v>
      </c>
    </row>
    <row r="38" spans="1:8" ht="12.75" x14ac:dyDescent="0.2">
      <c r="A38" s="36" t="s">
        <v>86</v>
      </c>
      <c r="B38" s="19">
        <v>0</v>
      </c>
      <c r="C38" s="19">
        <v>0</v>
      </c>
      <c r="D38" s="19">
        <f t="shared" si="0"/>
        <v>0</v>
      </c>
      <c r="E38" s="19">
        <v>0</v>
      </c>
      <c r="F38" s="19">
        <v>0</v>
      </c>
      <c r="G38" s="19">
        <f t="shared" si="1"/>
        <v>0</v>
      </c>
      <c r="H38" s="3">
        <v>4600</v>
      </c>
    </row>
    <row r="39" spans="1:8" ht="12.75" x14ac:dyDescent="0.2">
      <c r="A39" s="36" t="s">
        <v>87</v>
      </c>
      <c r="B39" s="19">
        <v>0</v>
      </c>
      <c r="C39" s="19">
        <v>0</v>
      </c>
      <c r="D39" s="19">
        <f t="shared" si="0"/>
        <v>0</v>
      </c>
      <c r="E39" s="19">
        <v>0</v>
      </c>
      <c r="F39" s="19">
        <v>0</v>
      </c>
      <c r="G39" s="19">
        <f t="shared" si="1"/>
        <v>0</v>
      </c>
      <c r="H39" s="3">
        <v>4700</v>
      </c>
    </row>
    <row r="40" spans="1:8" ht="12.75" x14ac:dyDescent="0.2">
      <c r="A40" s="36" t="s">
        <v>35</v>
      </c>
      <c r="B40" s="19">
        <v>300000</v>
      </c>
      <c r="C40" s="19">
        <v>-127000</v>
      </c>
      <c r="D40" s="19">
        <f t="shared" si="0"/>
        <v>173000</v>
      </c>
      <c r="E40" s="19">
        <v>0</v>
      </c>
      <c r="F40" s="19">
        <v>0</v>
      </c>
      <c r="G40" s="19">
        <f t="shared" si="1"/>
        <v>173000</v>
      </c>
      <c r="H40" s="3">
        <v>4800</v>
      </c>
    </row>
    <row r="41" spans="1:8" ht="12.75" x14ac:dyDescent="0.2">
      <c r="A41" s="36" t="s">
        <v>88</v>
      </c>
      <c r="B41" s="19">
        <v>0</v>
      </c>
      <c r="C41" s="19">
        <v>0</v>
      </c>
      <c r="D41" s="19">
        <f t="shared" si="0"/>
        <v>0</v>
      </c>
      <c r="E41" s="19">
        <v>0</v>
      </c>
      <c r="F41" s="19">
        <v>0</v>
      </c>
      <c r="G41" s="19">
        <f t="shared" si="1"/>
        <v>0</v>
      </c>
      <c r="H41" s="3">
        <v>4900</v>
      </c>
    </row>
    <row r="42" spans="1:8" ht="12.75" x14ac:dyDescent="0.2">
      <c r="A42" s="34" t="s">
        <v>119</v>
      </c>
      <c r="B42" s="37">
        <f>SUM(B43:B51)</f>
        <v>2191489.88</v>
      </c>
      <c r="C42" s="37">
        <f>SUM(C43:C51)</f>
        <v>4628620</v>
      </c>
      <c r="D42" s="37">
        <f t="shared" si="0"/>
        <v>6820109.8799999999</v>
      </c>
      <c r="E42" s="37">
        <f>SUM(E43:E51)</f>
        <v>607190.65</v>
      </c>
      <c r="F42" s="37">
        <f>SUM(F43:F51)</f>
        <v>542941.65</v>
      </c>
      <c r="G42" s="37">
        <f t="shared" si="1"/>
        <v>6212919.2299999995</v>
      </c>
      <c r="H42" s="5">
        <v>0</v>
      </c>
    </row>
    <row r="43" spans="1:8" ht="12.75" x14ac:dyDescent="0.2">
      <c r="A43" s="38" t="s">
        <v>89</v>
      </c>
      <c r="B43" s="19">
        <v>1249489.8799999999</v>
      </c>
      <c r="C43" s="19">
        <v>591620</v>
      </c>
      <c r="D43" s="19">
        <f t="shared" si="0"/>
        <v>1841109.88</v>
      </c>
      <c r="E43" s="19">
        <v>357207.27</v>
      </c>
      <c r="F43" s="19">
        <v>316058.27</v>
      </c>
      <c r="G43" s="19">
        <f t="shared" si="1"/>
        <v>1483902.6099999999</v>
      </c>
      <c r="H43" s="3">
        <v>5100</v>
      </c>
    </row>
    <row r="44" spans="1:8" ht="12.75" x14ac:dyDescent="0.2">
      <c r="A44" s="36" t="s">
        <v>90</v>
      </c>
      <c r="B44" s="19">
        <v>20000</v>
      </c>
      <c r="C44" s="19">
        <v>54000</v>
      </c>
      <c r="D44" s="19">
        <f t="shared" si="0"/>
        <v>74000</v>
      </c>
      <c r="E44" s="19">
        <v>8505</v>
      </c>
      <c r="F44" s="19">
        <v>8505</v>
      </c>
      <c r="G44" s="19">
        <f t="shared" si="1"/>
        <v>65495</v>
      </c>
      <c r="H44" s="3">
        <v>5200</v>
      </c>
    </row>
    <row r="45" spans="1:8" ht="12.75" x14ac:dyDescent="0.2">
      <c r="A45" s="36" t="s">
        <v>91</v>
      </c>
      <c r="B45" s="19">
        <v>50000</v>
      </c>
      <c r="C45" s="19">
        <v>0</v>
      </c>
      <c r="D45" s="19">
        <f t="shared" si="0"/>
        <v>50000</v>
      </c>
      <c r="E45" s="19">
        <v>0</v>
      </c>
      <c r="F45" s="19">
        <v>0</v>
      </c>
      <c r="G45" s="19">
        <f t="shared" si="1"/>
        <v>50000</v>
      </c>
      <c r="H45" s="3">
        <v>5300</v>
      </c>
    </row>
    <row r="46" spans="1:8" ht="12.75" x14ac:dyDescent="0.2">
      <c r="A46" s="36" t="s">
        <v>92</v>
      </c>
      <c r="B46" s="19">
        <v>45000</v>
      </c>
      <c r="C46" s="19">
        <v>3944000</v>
      </c>
      <c r="D46" s="19">
        <f t="shared" si="0"/>
        <v>3989000</v>
      </c>
      <c r="E46" s="19">
        <v>0</v>
      </c>
      <c r="F46" s="19">
        <v>0</v>
      </c>
      <c r="G46" s="19">
        <f t="shared" si="1"/>
        <v>3989000</v>
      </c>
      <c r="H46" s="3">
        <v>5400</v>
      </c>
    </row>
    <row r="47" spans="1:8" ht="12.75" x14ac:dyDescent="0.2">
      <c r="A47" s="36" t="s">
        <v>93</v>
      </c>
      <c r="B47" s="19">
        <v>0</v>
      </c>
      <c r="C47" s="19">
        <v>0</v>
      </c>
      <c r="D47" s="19">
        <f t="shared" si="0"/>
        <v>0</v>
      </c>
      <c r="E47" s="19">
        <v>0</v>
      </c>
      <c r="F47" s="19">
        <v>0</v>
      </c>
      <c r="G47" s="19">
        <f t="shared" si="1"/>
        <v>0</v>
      </c>
      <c r="H47" s="3">
        <v>5500</v>
      </c>
    </row>
    <row r="48" spans="1:8" ht="12.75" x14ac:dyDescent="0.2">
      <c r="A48" s="36" t="s">
        <v>94</v>
      </c>
      <c r="B48" s="19">
        <v>796000</v>
      </c>
      <c r="C48" s="19">
        <v>39000</v>
      </c>
      <c r="D48" s="19">
        <f t="shared" si="0"/>
        <v>835000</v>
      </c>
      <c r="E48" s="19">
        <v>241478.38</v>
      </c>
      <c r="F48" s="19">
        <v>218378.38</v>
      </c>
      <c r="G48" s="19">
        <f t="shared" si="1"/>
        <v>593521.62</v>
      </c>
      <c r="H48" s="3">
        <v>5600</v>
      </c>
    </row>
    <row r="49" spans="1:8" ht="12.75" x14ac:dyDescent="0.2">
      <c r="A49" s="36" t="s">
        <v>95</v>
      </c>
      <c r="B49" s="19">
        <v>0</v>
      </c>
      <c r="C49" s="19">
        <v>0</v>
      </c>
      <c r="D49" s="19">
        <f t="shared" si="0"/>
        <v>0</v>
      </c>
      <c r="E49" s="19">
        <v>0</v>
      </c>
      <c r="F49" s="19">
        <v>0</v>
      </c>
      <c r="G49" s="19">
        <f t="shared" si="1"/>
        <v>0</v>
      </c>
      <c r="H49" s="3">
        <v>5700</v>
      </c>
    </row>
    <row r="50" spans="1:8" ht="12.75" x14ac:dyDescent="0.2">
      <c r="A50" s="36" t="s">
        <v>96</v>
      </c>
      <c r="B50" s="19">
        <v>0</v>
      </c>
      <c r="C50" s="19">
        <v>0</v>
      </c>
      <c r="D50" s="19">
        <f t="shared" si="0"/>
        <v>0</v>
      </c>
      <c r="E50" s="19">
        <v>0</v>
      </c>
      <c r="F50" s="19">
        <v>0</v>
      </c>
      <c r="G50" s="19">
        <f t="shared" si="1"/>
        <v>0</v>
      </c>
      <c r="H50" s="3">
        <v>5800</v>
      </c>
    </row>
    <row r="51" spans="1:8" ht="12.75" x14ac:dyDescent="0.2">
      <c r="A51" s="36" t="s">
        <v>97</v>
      </c>
      <c r="B51" s="19">
        <v>31000</v>
      </c>
      <c r="C51" s="19">
        <v>0</v>
      </c>
      <c r="D51" s="19">
        <f t="shared" si="0"/>
        <v>31000</v>
      </c>
      <c r="E51" s="19">
        <v>0</v>
      </c>
      <c r="F51" s="19">
        <v>0</v>
      </c>
      <c r="G51" s="19">
        <f t="shared" si="1"/>
        <v>31000</v>
      </c>
      <c r="H51" s="3">
        <v>5900</v>
      </c>
    </row>
    <row r="52" spans="1:8" ht="12.75" x14ac:dyDescent="0.2">
      <c r="A52" s="34" t="s">
        <v>59</v>
      </c>
      <c r="B52" s="37">
        <f>SUM(B53:B55)</f>
        <v>26424155.93</v>
      </c>
      <c r="C52" s="37">
        <f>SUM(C53:C55)</f>
        <v>48330107.390000001</v>
      </c>
      <c r="D52" s="37">
        <f t="shared" si="0"/>
        <v>74754263.319999993</v>
      </c>
      <c r="E52" s="37">
        <f>SUM(E53:E55)</f>
        <v>16563167.68</v>
      </c>
      <c r="F52" s="37">
        <f>SUM(F53:F55)</f>
        <v>8774288.9600000009</v>
      </c>
      <c r="G52" s="37">
        <f t="shared" si="1"/>
        <v>58191095.639999993</v>
      </c>
      <c r="H52" s="5">
        <v>0</v>
      </c>
    </row>
    <row r="53" spans="1:8" ht="12.75" x14ac:dyDescent="0.2">
      <c r="A53" s="36" t="s">
        <v>98</v>
      </c>
      <c r="B53" s="19">
        <v>26424155.93</v>
      </c>
      <c r="C53" s="19">
        <v>48330107.390000001</v>
      </c>
      <c r="D53" s="19">
        <f t="shared" si="0"/>
        <v>74754263.319999993</v>
      </c>
      <c r="E53" s="19">
        <v>16563167.68</v>
      </c>
      <c r="F53" s="19">
        <v>8774288.9600000009</v>
      </c>
      <c r="G53" s="19">
        <f t="shared" si="1"/>
        <v>58191095.639999993</v>
      </c>
      <c r="H53" s="3">
        <v>6100</v>
      </c>
    </row>
    <row r="54" spans="1:8" ht="12.75" x14ac:dyDescent="0.2">
      <c r="A54" s="36" t="s">
        <v>99</v>
      </c>
      <c r="B54" s="19">
        <v>0</v>
      </c>
      <c r="C54" s="19">
        <v>0</v>
      </c>
      <c r="D54" s="19">
        <f t="shared" si="0"/>
        <v>0</v>
      </c>
      <c r="E54" s="19">
        <v>0</v>
      </c>
      <c r="F54" s="19">
        <v>0</v>
      </c>
      <c r="G54" s="19">
        <f t="shared" si="1"/>
        <v>0</v>
      </c>
      <c r="H54" s="3">
        <v>6200</v>
      </c>
    </row>
    <row r="55" spans="1:8" ht="12.75" x14ac:dyDescent="0.2">
      <c r="A55" s="36" t="s">
        <v>100</v>
      </c>
      <c r="B55" s="19">
        <v>0</v>
      </c>
      <c r="C55" s="19">
        <v>0</v>
      </c>
      <c r="D55" s="19">
        <f t="shared" si="0"/>
        <v>0</v>
      </c>
      <c r="E55" s="19">
        <v>0</v>
      </c>
      <c r="F55" s="19">
        <v>0</v>
      </c>
      <c r="G55" s="19">
        <f t="shared" si="1"/>
        <v>0</v>
      </c>
      <c r="H55" s="3">
        <v>6300</v>
      </c>
    </row>
    <row r="56" spans="1:8" ht="12.75" x14ac:dyDescent="0.2">
      <c r="A56" s="34" t="s">
        <v>120</v>
      </c>
      <c r="B56" s="37">
        <f>SUM(B57:B63)</f>
        <v>0</v>
      </c>
      <c r="C56" s="37">
        <f>SUM(C57:C63)</f>
        <v>0</v>
      </c>
      <c r="D56" s="37">
        <f t="shared" si="0"/>
        <v>0</v>
      </c>
      <c r="E56" s="37">
        <f>SUM(E57:E63)</f>
        <v>0</v>
      </c>
      <c r="F56" s="37">
        <f>SUM(F57:F63)</f>
        <v>0</v>
      </c>
      <c r="G56" s="37">
        <f t="shared" si="1"/>
        <v>0</v>
      </c>
      <c r="H56" s="5">
        <v>0</v>
      </c>
    </row>
    <row r="57" spans="1:8" ht="12.75" x14ac:dyDescent="0.2">
      <c r="A57" s="36" t="s">
        <v>127</v>
      </c>
      <c r="B57" s="19">
        <v>0</v>
      </c>
      <c r="C57" s="19">
        <v>0</v>
      </c>
      <c r="D57" s="19">
        <f t="shared" si="0"/>
        <v>0</v>
      </c>
      <c r="E57" s="19">
        <v>0</v>
      </c>
      <c r="F57" s="19">
        <v>0</v>
      </c>
      <c r="G57" s="19">
        <f t="shared" si="1"/>
        <v>0</v>
      </c>
      <c r="H57" s="3">
        <v>7100</v>
      </c>
    </row>
    <row r="58" spans="1:8" ht="12.75" x14ac:dyDescent="0.2">
      <c r="A58" s="36" t="s">
        <v>101</v>
      </c>
      <c r="B58" s="19">
        <v>0</v>
      </c>
      <c r="C58" s="19">
        <v>0</v>
      </c>
      <c r="D58" s="19">
        <f t="shared" si="0"/>
        <v>0</v>
      </c>
      <c r="E58" s="19">
        <v>0</v>
      </c>
      <c r="F58" s="19">
        <v>0</v>
      </c>
      <c r="G58" s="19">
        <f t="shared" si="1"/>
        <v>0</v>
      </c>
      <c r="H58" s="3">
        <v>7200</v>
      </c>
    </row>
    <row r="59" spans="1:8" ht="12.75" x14ac:dyDescent="0.2">
      <c r="A59" s="36" t="s">
        <v>102</v>
      </c>
      <c r="B59" s="19">
        <v>0</v>
      </c>
      <c r="C59" s="19">
        <v>0</v>
      </c>
      <c r="D59" s="19">
        <f t="shared" si="0"/>
        <v>0</v>
      </c>
      <c r="E59" s="19">
        <v>0</v>
      </c>
      <c r="F59" s="19">
        <v>0</v>
      </c>
      <c r="G59" s="19">
        <f t="shared" si="1"/>
        <v>0</v>
      </c>
      <c r="H59" s="3">
        <v>7300</v>
      </c>
    </row>
    <row r="60" spans="1:8" ht="12.75" x14ac:dyDescent="0.2">
      <c r="A60" s="36" t="s">
        <v>103</v>
      </c>
      <c r="B60" s="19">
        <v>0</v>
      </c>
      <c r="C60" s="19">
        <v>0</v>
      </c>
      <c r="D60" s="19">
        <f t="shared" si="0"/>
        <v>0</v>
      </c>
      <c r="E60" s="19">
        <v>0</v>
      </c>
      <c r="F60" s="19">
        <v>0</v>
      </c>
      <c r="G60" s="19">
        <f t="shared" si="1"/>
        <v>0</v>
      </c>
      <c r="H60" s="3">
        <v>7400</v>
      </c>
    </row>
    <row r="61" spans="1:8" ht="12.75" x14ac:dyDescent="0.2">
      <c r="A61" s="36" t="s">
        <v>104</v>
      </c>
      <c r="B61" s="19">
        <v>0</v>
      </c>
      <c r="C61" s="19">
        <v>0</v>
      </c>
      <c r="D61" s="19">
        <f t="shared" si="0"/>
        <v>0</v>
      </c>
      <c r="E61" s="19">
        <v>0</v>
      </c>
      <c r="F61" s="19">
        <v>0</v>
      </c>
      <c r="G61" s="19">
        <f t="shared" si="1"/>
        <v>0</v>
      </c>
      <c r="H61" s="3">
        <v>7500</v>
      </c>
    </row>
    <row r="62" spans="1:8" ht="12.75" x14ac:dyDescent="0.2">
      <c r="A62" s="36" t="s">
        <v>105</v>
      </c>
      <c r="B62" s="19">
        <v>0</v>
      </c>
      <c r="C62" s="19">
        <v>0</v>
      </c>
      <c r="D62" s="19">
        <f t="shared" si="0"/>
        <v>0</v>
      </c>
      <c r="E62" s="19">
        <v>0</v>
      </c>
      <c r="F62" s="19">
        <v>0</v>
      </c>
      <c r="G62" s="19">
        <f t="shared" si="1"/>
        <v>0</v>
      </c>
      <c r="H62" s="3">
        <v>7600</v>
      </c>
    </row>
    <row r="63" spans="1:8" ht="12.75" x14ac:dyDescent="0.2">
      <c r="A63" s="36" t="s">
        <v>106</v>
      </c>
      <c r="B63" s="19">
        <v>0</v>
      </c>
      <c r="C63" s="19">
        <v>0</v>
      </c>
      <c r="D63" s="19">
        <f t="shared" si="0"/>
        <v>0</v>
      </c>
      <c r="E63" s="19">
        <v>0</v>
      </c>
      <c r="F63" s="19">
        <v>0</v>
      </c>
      <c r="G63" s="19">
        <f t="shared" si="1"/>
        <v>0</v>
      </c>
      <c r="H63" s="3">
        <v>7900</v>
      </c>
    </row>
    <row r="64" spans="1:8" ht="12.75" x14ac:dyDescent="0.2">
      <c r="A64" s="34" t="s">
        <v>121</v>
      </c>
      <c r="B64" s="37">
        <f>SUM(B65:B67)</f>
        <v>0</v>
      </c>
      <c r="C64" s="37">
        <f>SUM(C65:C67)</f>
        <v>264000</v>
      </c>
      <c r="D64" s="37">
        <f t="shared" si="0"/>
        <v>264000</v>
      </c>
      <c r="E64" s="37">
        <f>SUM(E65:E67)</f>
        <v>114000</v>
      </c>
      <c r="F64" s="37">
        <f>SUM(F65:F67)</f>
        <v>114000</v>
      </c>
      <c r="G64" s="37">
        <f t="shared" si="1"/>
        <v>150000</v>
      </c>
      <c r="H64" s="5">
        <v>0</v>
      </c>
    </row>
    <row r="65" spans="1:8" ht="12.75" x14ac:dyDescent="0.2">
      <c r="A65" s="36" t="s">
        <v>36</v>
      </c>
      <c r="B65" s="19">
        <v>0</v>
      </c>
      <c r="C65" s="19">
        <v>0</v>
      </c>
      <c r="D65" s="19">
        <f t="shared" si="0"/>
        <v>0</v>
      </c>
      <c r="E65" s="19">
        <v>0</v>
      </c>
      <c r="F65" s="19">
        <v>0</v>
      </c>
      <c r="G65" s="19">
        <f t="shared" si="1"/>
        <v>0</v>
      </c>
      <c r="H65" s="3">
        <v>8100</v>
      </c>
    </row>
    <row r="66" spans="1:8" ht="12.75" x14ac:dyDescent="0.2">
      <c r="A66" s="36" t="s">
        <v>37</v>
      </c>
      <c r="B66" s="19">
        <v>0</v>
      </c>
      <c r="C66" s="19">
        <v>0</v>
      </c>
      <c r="D66" s="19">
        <f t="shared" si="0"/>
        <v>0</v>
      </c>
      <c r="E66" s="19">
        <v>0</v>
      </c>
      <c r="F66" s="19">
        <v>0</v>
      </c>
      <c r="G66" s="19">
        <f t="shared" si="1"/>
        <v>0</v>
      </c>
      <c r="H66" s="3">
        <v>8300</v>
      </c>
    </row>
    <row r="67" spans="1:8" ht="12.75" x14ac:dyDescent="0.2">
      <c r="A67" s="36" t="s">
        <v>38</v>
      </c>
      <c r="B67" s="19">
        <v>0</v>
      </c>
      <c r="C67" s="19">
        <v>264000</v>
      </c>
      <c r="D67" s="19">
        <f t="shared" si="0"/>
        <v>264000</v>
      </c>
      <c r="E67" s="19">
        <v>114000</v>
      </c>
      <c r="F67" s="19">
        <v>114000</v>
      </c>
      <c r="G67" s="19">
        <f t="shared" si="1"/>
        <v>150000</v>
      </c>
      <c r="H67" s="3">
        <v>8500</v>
      </c>
    </row>
    <row r="68" spans="1:8" ht="12.75" x14ac:dyDescent="0.2">
      <c r="A68" s="34" t="s">
        <v>60</v>
      </c>
      <c r="B68" s="37">
        <f>SUM(B69:B75)</f>
        <v>0</v>
      </c>
      <c r="C68" s="37">
        <f>SUM(C69:C75)</f>
        <v>0</v>
      </c>
      <c r="D68" s="37">
        <f t="shared" si="0"/>
        <v>0</v>
      </c>
      <c r="E68" s="37">
        <f>SUM(E69:E75)</f>
        <v>0</v>
      </c>
      <c r="F68" s="37">
        <f>SUM(F69:F75)</f>
        <v>0</v>
      </c>
      <c r="G68" s="37">
        <f t="shared" si="1"/>
        <v>0</v>
      </c>
      <c r="H68" s="5">
        <v>0</v>
      </c>
    </row>
    <row r="69" spans="1:8" ht="12.75" x14ac:dyDescent="0.2">
      <c r="A69" s="36" t="s">
        <v>107</v>
      </c>
      <c r="B69" s="19">
        <v>0</v>
      </c>
      <c r="C69" s="19">
        <v>0</v>
      </c>
      <c r="D69" s="19">
        <f t="shared" ref="D69:D75" si="2">B69+C69</f>
        <v>0</v>
      </c>
      <c r="E69" s="19">
        <v>0</v>
      </c>
      <c r="F69" s="19">
        <v>0</v>
      </c>
      <c r="G69" s="19">
        <f t="shared" ref="G69:G75" si="3">D69-E69</f>
        <v>0</v>
      </c>
      <c r="H69" s="3">
        <v>9100</v>
      </c>
    </row>
    <row r="70" spans="1:8" ht="12.75" x14ac:dyDescent="0.2">
      <c r="A70" s="36" t="s">
        <v>108</v>
      </c>
      <c r="B70" s="19">
        <v>0</v>
      </c>
      <c r="C70" s="19">
        <v>0</v>
      </c>
      <c r="D70" s="19">
        <f t="shared" si="2"/>
        <v>0</v>
      </c>
      <c r="E70" s="19">
        <v>0</v>
      </c>
      <c r="F70" s="19">
        <v>0</v>
      </c>
      <c r="G70" s="19">
        <f t="shared" si="3"/>
        <v>0</v>
      </c>
      <c r="H70" s="3">
        <v>9200</v>
      </c>
    </row>
    <row r="71" spans="1:8" ht="12.75" x14ac:dyDescent="0.2">
      <c r="A71" s="36" t="s">
        <v>109</v>
      </c>
      <c r="B71" s="19">
        <v>0</v>
      </c>
      <c r="C71" s="19">
        <v>0</v>
      </c>
      <c r="D71" s="19">
        <f t="shared" si="2"/>
        <v>0</v>
      </c>
      <c r="E71" s="19">
        <v>0</v>
      </c>
      <c r="F71" s="19">
        <v>0</v>
      </c>
      <c r="G71" s="19">
        <f t="shared" si="3"/>
        <v>0</v>
      </c>
      <c r="H71" s="3">
        <v>9300</v>
      </c>
    </row>
    <row r="72" spans="1:8" ht="12.75" x14ac:dyDescent="0.2">
      <c r="A72" s="36" t="s">
        <v>110</v>
      </c>
      <c r="B72" s="19">
        <v>0</v>
      </c>
      <c r="C72" s="19">
        <v>0</v>
      </c>
      <c r="D72" s="19">
        <f t="shared" si="2"/>
        <v>0</v>
      </c>
      <c r="E72" s="19">
        <v>0</v>
      </c>
      <c r="F72" s="19">
        <v>0</v>
      </c>
      <c r="G72" s="19">
        <f t="shared" si="3"/>
        <v>0</v>
      </c>
      <c r="H72" s="3">
        <v>9400</v>
      </c>
    </row>
    <row r="73" spans="1:8" ht="12.75" x14ac:dyDescent="0.2">
      <c r="A73" s="36" t="s">
        <v>111</v>
      </c>
      <c r="B73" s="19">
        <v>0</v>
      </c>
      <c r="C73" s="19">
        <v>0</v>
      </c>
      <c r="D73" s="19">
        <f t="shared" si="2"/>
        <v>0</v>
      </c>
      <c r="E73" s="19">
        <v>0</v>
      </c>
      <c r="F73" s="19">
        <v>0</v>
      </c>
      <c r="G73" s="19">
        <f t="shared" si="3"/>
        <v>0</v>
      </c>
      <c r="H73" s="3">
        <v>9500</v>
      </c>
    </row>
    <row r="74" spans="1:8" ht="12.75" x14ac:dyDescent="0.2">
      <c r="A74" s="36" t="s">
        <v>112</v>
      </c>
      <c r="B74" s="19">
        <v>0</v>
      </c>
      <c r="C74" s="19">
        <v>0</v>
      </c>
      <c r="D74" s="19">
        <f t="shared" si="2"/>
        <v>0</v>
      </c>
      <c r="E74" s="19">
        <v>0</v>
      </c>
      <c r="F74" s="19">
        <v>0</v>
      </c>
      <c r="G74" s="19">
        <f t="shared" si="3"/>
        <v>0</v>
      </c>
      <c r="H74" s="3">
        <v>9600</v>
      </c>
    </row>
    <row r="75" spans="1:8" ht="12.75" x14ac:dyDescent="0.2">
      <c r="A75" s="39" t="s">
        <v>113</v>
      </c>
      <c r="B75" s="40">
        <v>0</v>
      </c>
      <c r="C75" s="40">
        <v>0</v>
      </c>
      <c r="D75" s="40">
        <f t="shared" si="2"/>
        <v>0</v>
      </c>
      <c r="E75" s="40">
        <v>0</v>
      </c>
      <c r="F75" s="40">
        <v>0</v>
      </c>
      <c r="G75" s="40">
        <f t="shared" si="3"/>
        <v>0</v>
      </c>
      <c r="H75" s="3">
        <v>9900</v>
      </c>
    </row>
    <row r="76" spans="1:8" ht="12.75" x14ac:dyDescent="0.2">
      <c r="A76" s="41" t="s">
        <v>122</v>
      </c>
      <c r="B76" s="42">
        <f t="shared" ref="B76:G76" si="4">SUM(B4+B12+B22+B32+B42+B52+B56+B64+B68)</f>
        <v>279139308.19</v>
      </c>
      <c r="C76" s="42">
        <f t="shared" si="4"/>
        <v>82039851.409999996</v>
      </c>
      <c r="D76" s="42">
        <f t="shared" si="4"/>
        <v>361179159.59999996</v>
      </c>
      <c r="E76" s="42">
        <f t="shared" si="4"/>
        <v>163912908.75999999</v>
      </c>
      <c r="F76" s="42">
        <f t="shared" si="4"/>
        <v>154690192.77000001</v>
      </c>
      <c r="G76" s="42">
        <f t="shared" si="4"/>
        <v>197266250.83999997</v>
      </c>
    </row>
    <row r="77" spans="1:8" ht="12.75" x14ac:dyDescent="0.2">
      <c r="A77" s="20" t="s">
        <v>115</v>
      </c>
      <c r="B77" s="20"/>
      <c r="C77" s="20"/>
      <c r="D77" s="20"/>
      <c r="E77" s="20"/>
      <c r="F77" s="20"/>
      <c r="G77" s="20"/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31496062992125984" right="0.70866141732283472" top="0.35433070866141736" bottom="0.74803149606299213" header="0.31496062992125984" footer="0.31496062992125984"/>
  <pageSetup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showGridLines="0" tabSelected="1" workbookViewId="0">
      <selection activeCell="E8" sqref="E8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82.5" customHeight="1" x14ac:dyDescent="0.2">
      <c r="A1" s="75" t="s">
        <v>166</v>
      </c>
      <c r="B1" s="76"/>
      <c r="C1" s="76"/>
      <c r="D1" s="76"/>
      <c r="E1" s="76"/>
      <c r="F1" s="76"/>
      <c r="G1" s="77"/>
    </row>
    <row r="2" spans="1:7" ht="15.75" x14ac:dyDescent="0.2">
      <c r="A2" s="43"/>
      <c r="B2" s="75" t="s">
        <v>56</v>
      </c>
      <c r="C2" s="76"/>
      <c r="D2" s="76"/>
      <c r="E2" s="76"/>
      <c r="F2" s="77"/>
      <c r="G2" s="73" t="s">
        <v>55</v>
      </c>
    </row>
    <row r="3" spans="1:7" ht="24.95" customHeight="1" x14ac:dyDescent="0.2">
      <c r="A3" s="44" t="s">
        <v>50</v>
      </c>
      <c r="B3" s="45" t="s">
        <v>51</v>
      </c>
      <c r="C3" s="45" t="s">
        <v>114</v>
      </c>
      <c r="D3" s="45" t="s">
        <v>52</v>
      </c>
      <c r="E3" s="45" t="s">
        <v>53</v>
      </c>
      <c r="F3" s="45" t="s">
        <v>54</v>
      </c>
      <c r="G3" s="74"/>
    </row>
    <row r="4" spans="1:7" ht="15.75" x14ac:dyDescent="0.2">
      <c r="A4" s="46"/>
      <c r="B4" s="47"/>
      <c r="C4" s="47"/>
      <c r="D4" s="47"/>
      <c r="E4" s="47"/>
      <c r="F4" s="47"/>
      <c r="G4" s="47"/>
    </row>
    <row r="5" spans="1:7" ht="15.75" x14ac:dyDescent="0.25">
      <c r="A5" s="48" t="s">
        <v>15</v>
      </c>
      <c r="B5" s="49">
        <f t="shared" ref="B5:G5" si="0">SUM(B6:B13)</f>
        <v>170299983.14999998</v>
      </c>
      <c r="C5" s="49">
        <f t="shared" si="0"/>
        <v>15126013.509999998</v>
      </c>
      <c r="D5" s="49">
        <f t="shared" si="0"/>
        <v>185425996.66</v>
      </c>
      <c r="E5" s="49">
        <f t="shared" si="0"/>
        <v>95768129.680000007</v>
      </c>
      <c r="F5" s="49">
        <f t="shared" si="0"/>
        <v>95151784.480000004</v>
      </c>
      <c r="G5" s="49">
        <f t="shared" si="0"/>
        <v>89657866.979999989</v>
      </c>
    </row>
    <row r="6" spans="1:7" ht="15" x14ac:dyDescent="0.2">
      <c r="A6" s="50" t="s">
        <v>40</v>
      </c>
      <c r="B6" s="51">
        <v>27315565</v>
      </c>
      <c r="C6" s="51">
        <v>7729450.0800000001</v>
      </c>
      <c r="D6" s="51">
        <f>B6+C6</f>
        <v>35045015.079999998</v>
      </c>
      <c r="E6" s="51">
        <v>15316776.75</v>
      </c>
      <c r="F6" s="51">
        <v>15298693.789999999</v>
      </c>
      <c r="G6" s="51">
        <f>D6-E6</f>
        <v>19728238.329999998</v>
      </c>
    </row>
    <row r="7" spans="1:7" ht="15" x14ac:dyDescent="0.2">
      <c r="A7" s="50" t="s">
        <v>16</v>
      </c>
      <c r="B7" s="51">
        <v>526484.4</v>
      </c>
      <c r="C7" s="51">
        <v>0</v>
      </c>
      <c r="D7" s="51">
        <f t="shared" ref="D7:D13" si="1">B7+C7</f>
        <v>526484.4</v>
      </c>
      <c r="E7" s="51">
        <v>322756.96999999997</v>
      </c>
      <c r="F7" s="51">
        <v>321892.65000000002</v>
      </c>
      <c r="G7" s="51">
        <f t="shared" ref="G7:G13" si="2">D7-E7</f>
        <v>203727.43000000005</v>
      </c>
    </row>
    <row r="8" spans="1:7" ht="15" x14ac:dyDescent="0.2">
      <c r="A8" s="50" t="s">
        <v>116</v>
      </c>
      <c r="B8" s="51">
        <v>23534035.890000001</v>
      </c>
      <c r="C8" s="51">
        <v>2596783.19</v>
      </c>
      <c r="D8" s="51">
        <f t="shared" si="1"/>
        <v>26130819.080000002</v>
      </c>
      <c r="E8" s="51">
        <v>13141659.859999999</v>
      </c>
      <c r="F8" s="51">
        <v>13026823.09</v>
      </c>
      <c r="G8" s="51">
        <f t="shared" si="2"/>
        <v>12989159.220000003</v>
      </c>
    </row>
    <row r="9" spans="1:7" ht="15" x14ac:dyDescent="0.2">
      <c r="A9" s="50" t="s">
        <v>3</v>
      </c>
      <c r="B9" s="51">
        <v>0</v>
      </c>
      <c r="C9" s="51">
        <v>0</v>
      </c>
      <c r="D9" s="51">
        <f t="shared" si="1"/>
        <v>0</v>
      </c>
      <c r="E9" s="51">
        <v>0</v>
      </c>
      <c r="F9" s="51">
        <v>0</v>
      </c>
      <c r="G9" s="51">
        <f t="shared" si="2"/>
        <v>0</v>
      </c>
    </row>
    <row r="10" spans="1:7" ht="15" x14ac:dyDescent="0.2">
      <c r="A10" s="50" t="s">
        <v>22</v>
      </c>
      <c r="B10" s="51">
        <v>5686301.6699999999</v>
      </c>
      <c r="C10" s="51">
        <v>0</v>
      </c>
      <c r="D10" s="51">
        <f t="shared" si="1"/>
        <v>5686301.6699999999</v>
      </c>
      <c r="E10" s="51">
        <v>3311421.35</v>
      </c>
      <c r="F10" s="51">
        <v>3297393.84</v>
      </c>
      <c r="G10" s="51">
        <f t="shared" si="2"/>
        <v>2374880.3199999998</v>
      </c>
    </row>
    <row r="11" spans="1:7" ht="15" x14ac:dyDescent="0.2">
      <c r="A11" s="50" t="s">
        <v>17</v>
      </c>
      <c r="B11" s="51">
        <v>0</v>
      </c>
      <c r="C11" s="51">
        <v>0</v>
      </c>
      <c r="D11" s="51">
        <f t="shared" si="1"/>
        <v>0</v>
      </c>
      <c r="E11" s="51">
        <v>0</v>
      </c>
      <c r="F11" s="51">
        <v>0</v>
      </c>
      <c r="G11" s="51">
        <f t="shared" si="2"/>
        <v>0</v>
      </c>
    </row>
    <row r="12" spans="1:7" ht="15" x14ac:dyDescent="0.2">
      <c r="A12" s="50" t="s">
        <v>41</v>
      </c>
      <c r="B12" s="51">
        <v>71475352.390000001</v>
      </c>
      <c r="C12" s="51">
        <v>7057867.0599999996</v>
      </c>
      <c r="D12" s="51">
        <f t="shared" si="1"/>
        <v>78533219.450000003</v>
      </c>
      <c r="E12" s="51">
        <v>40779852.560000002</v>
      </c>
      <c r="F12" s="51">
        <v>40414289.659999996</v>
      </c>
      <c r="G12" s="51">
        <f t="shared" si="2"/>
        <v>37753366.890000001</v>
      </c>
    </row>
    <row r="13" spans="1:7" ht="15" x14ac:dyDescent="0.2">
      <c r="A13" s="50" t="s">
        <v>18</v>
      </c>
      <c r="B13" s="51">
        <v>41762243.799999997</v>
      </c>
      <c r="C13" s="51">
        <v>-2258086.8199999998</v>
      </c>
      <c r="D13" s="51">
        <f t="shared" si="1"/>
        <v>39504156.979999997</v>
      </c>
      <c r="E13" s="51">
        <v>22895662.190000001</v>
      </c>
      <c r="F13" s="51">
        <v>22792691.449999999</v>
      </c>
      <c r="G13" s="51">
        <f t="shared" si="2"/>
        <v>16608494.789999995</v>
      </c>
    </row>
    <row r="14" spans="1:7" ht="15" x14ac:dyDescent="0.2">
      <c r="A14" s="50"/>
      <c r="B14" s="51"/>
      <c r="C14" s="51"/>
      <c r="D14" s="51"/>
      <c r="E14" s="51"/>
      <c r="F14" s="51"/>
      <c r="G14" s="51"/>
    </row>
    <row r="15" spans="1:7" ht="15.75" x14ac:dyDescent="0.25">
      <c r="A15" s="48" t="s">
        <v>19</v>
      </c>
      <c r="B15" s="49">
        <f t="shared" ref="B15:G15" si="3">SUM(B16:B22)</f>
        <v>97528258.579999983</v>
      </c>
      <c r="C15" s="49">
        <f t="shared" si="3"/>
        <v>63536346.200000003</v>
      </c>
      <c r="D15" s="49">
        <f t="shared" si="3"/>
        <v>161064604.78</v>
      </c>
      <c r="E15" s="49">
        <f t="shared" si="3"/>
        <v>61789909.169999994</v>
      </c>
      <c r="F15" s="49">
        <f t="shared" si="3"/>
        <v>53239131.309999995</v>
      </c>
      <c r="G15" s="49">
        <f t="shared" si="3"/>
        <v>99274695.609999985</v>
      </c>
    </row>
    <row r="16" spans="1:7" ht="15" x14ac:dyDescent="0.2">
      <c r="A16" s="50" t="s">
        <v>42</v>
      </c>
      <c r="B16" s="51">
        <v>7882966.8399999999</v>
      </c>
      <c r="C16" s="51">
        <v>1217217.99</v>
      </c>
      <c r="D16" s="51">
        <f>B16+C16</f>
        <v>9100184.8300000001</v>
      </c>
      <c r="E16" s="51">
        <v>5546886.2300000004</v>
      </c>
      <c r="F16" s="51">
        <v>5172446.26</v>
      </c>
      <c r="G16" s="51">
        <f t="shared" ref="G16:G22" si="4">D16-E16</f>
        <v>3553298.5999999996</v>
      </c>
    </row>
    <row r="17" spans="1:7" ht="15" x14ac:dyDescent="0.2">
      <c r="A17" s="50" t="s">
        <v>27</v>
      </c>
      <c r="B17" s="51">
        <v>60627863.740000002</v>
      </c>
      <c r="C17" s="51">
        <v>60066313.579999998</v>
      </c>
      <c r="D17" s="51">
        <f t="shared" ref="D17:D22" si="5">B17+C17</f>
        <v>120694177.31999999</v>
      </c>
      <c r="E17" s="51">
        <v>36102501.259999998</v>
      </c>
      <c r="F17" s="51">
        <v>27939472.25</v>
      </c>
      <c r="G17" s="51">
        <f t="shared" si="4"/>
        <v>84591676.060000002</v>
      </c>
    </row>
    <row r="18" spans="1:7" ht="15" x14ac:dyDescent="0.2">
      <c r="A18" s="50" t="s">
        <v>20</v>
      </c>
      <c r="B18" s="51">
        <v>0</v>
      </c>
      <c r="C18" s="51">
        <v>0</v>
      </c>
      <c r="D18" s="51">
        <f t="shared" si="5"/>
        <v>0</v>
      </c>
      <c r="E18" s="51">
        <v>0</v>
      </c>
      <c r="F18" s="51">
        <v>0</v>
      </c>
      <c r="G18" s="51">
        <f t="shared" si="4"/>
        <v>0</v>
      </c>
    </row>
    <row r="19" spans="1:7" ht="15" x14ac:dyDescent="0.2">
      <c r="A19" s="50" t="s">
        <v>43</v>
      </c>
      <c r="B19" s="51">
        <v>10480736.630000001</v>
      </c>
      <c r="C19" s="51">
        <v>626500</v>
      </c>
      <c r="D19" s="51">
        <f t="shared" si="5"/>
        <v>11107236.630000001</v>
      </c>
      <c r="E19" s="51">
        <v>8440000</v>
      </c>
      <c r="F19" s="51">
        <v>8440000</v>
      </c>
      <c r="G19" s="51">
        <f t="shared" si="4"/>
        <v>2667236.6300000008</v>
      </c>
    </row>
    <row r="20" spans="1:7" ht="15" x14ac:dyDescent="0.2">
      <c r="A20" s="50" t="s">
        <v>44</v>
      </c>
      <c r="B20" s="51">
        <v>5613011.5</v>
      </c>
      <c r="C20" s="51">
        <v>-390000</v>
      </c>
      <c r="D20" s="51">
        <f t="shared" si="5"/>
        <v>5223011.5</v>
      </c>
      <c r="E20" s="51">
        <v>2935043.83</v>
      </c>
      <c r="F20" s="51">
        <v>2932437.03</v>
      </c>
      <c r="G20" s="51">
        <f t="shared" si="4"/>
        <v>2287967.67</v>
      </c>
    </row>
    <row r="21" spans="1:7" ht="15" x14ac:dyDescent="0.2">
      <c r="A21" s="50" t="s">
        <v>45</v>
      </c>
      <c r="B21" s="51">
        <v>11331726.880000001</v>
      </c>
      <c r="C21" s="51">
        <v>2020814.63</v>
      </c>
      <c r="D21" s="51">
        <f t="shared" si="5"/>
        <v>13352541.510000002</v>
      </c>
      <c r="E21" s="51">
        <v>8171177.71</v>
      </c>
      <c r="F21" s="51">
        <v>8167598.1900000004</v>
      </c>
      <c r="G21" s="51">
        <f t="shared" si="4"/>
        <v>5181363.8000000017</v>
      </c>
    </row>
    <row r="22" spans="1:7" ht="15" x14ac:dyDescent="0.2">
      <c r="A22" s="50" t="s">
        <v>4</v>
      </c>
      <c r="B22" s="51">
        <v>1591952.99</v>
      </c>
      <c r="C22" s="51">
        <v>-4500</v>
      </c>
      <c r="D22" s="51">
        <f t="shared" si="5"/>
        <v>1587452.99</v>
      </c>
      <c r="E22" s="51">
        <v>594300.14</v>
      </c>
      <c r="F22" s="51">
        <v>587177.57999999996</v>
      </c>
      <c r="G22" s="51">
        <f t="shared" si="4"/>
        <v>993152.85</v>
      </c>
    </row>
    <row r="23" spans="1:7" ht="15" x14ac:dyDescent="0.2">
      <c r="A23" s="50"/>
      <c r="B23" s="51"/>
      <c r="C23" s="51"/>
      <c r="D23" s="51"/>
      <c r="E23" s="51"/>
      <c r="F23" s="51"/>
      <c r="G23" s="51"/>
    </row>
    <row r="24" spans="1:7" ht="15.75" x14ac:dyDescent="0.25">
      <c r="A24" s="48" t="s">
        <v>46</v>
      </c>
      <c r="B24" s="49">
        <f t="shared" ref="B24:G24" si="6">SUM(B25:B33)</f>
        <v>11311066.460000001</v>
      </c>
      <c r="C24" s="49">
        <f t="shared" si="6"/>
        <v>3377491.7</v>
      </c>
      <c r="D24" s="49">
        <f t="shared" si="6"/>
        <v>14688558.16</v>
      </c>
      <c r="E24" s="49">
        <f t="shared" si="6"/>
        <v>6354869.9100000011</v>
      </c>
      <c r="F24" s="49">
        <f t="shared" si="6"/>
        <v>6299276.9800000004</v>
      </c>
      <c r="G24" s="49">
        <f t="shared" si="6"/>
        <v>8333688.2500000009</v>
      </c>
    </row>
    <row r="25" spans="1:7" ht="15" x14ac:dyDescent="0.2">
      <c r="A25" s="50" t="s">
        <v>28</v>
      </c>
      <c r="B25" s="51">
        <v>5147544.6900000004</v>
      </c>
      <c r="C25" s="51">
        <v>17666.7</v>
      </c>
      <c r="D25" s="51">
        <f>B25+C25</f>
        <v>5165211.3900000006</v>
      </c>
      <c r="E25" s="51">
        <v>1427818.12</v>
      </c>
      <c r="F25" s="51">
        <v>1419498.04</v>
      </c>
      <c r="G25" s="51">
        <f t="shared" ref="G25:G33" si="7">D25-E25</f>
        <v>3737393.2700000005</v>
      </c>
    </row>
    <row r="26" spans="1:7" ht="15" x14ac:dyDescent="0.2">
      <c r="A26" s="50" t="s">
        <v>23</v>
      </c>
      <c r="B26" s="51">
        <v>0</v>
      </c>
      <c r="C26" s="51">
        <v>2259825</v>
      </c>
      <c r="D26" s="51">
        <f t="shared" ref="D26:D33" si="8">B26+C26</f>
        <v>2259825</v>
      </c>
      <c r="E26" s="51">
        <v>2057280</v>
      </c>
      <c r="F26" s="51">
        <v>2057280</v>
      </c>
      <c r="G26" s="51">
        <f t="shared" si="7"/>
        <v>202545</v>
      </c>
    </row>
    <row r="27" spans="1:7" ht="15" x14ac:dyDescent="0.2">
      <c r="A27" s="50" t="s">
        <v>29</v>
      </c>
      <c r="B27" s="51">
        <v>0</v>
      </c>
      <c r="C27" s="51">
        <v>0</v>
      </c>
      <c r="D27" s="51">
        <f t="shared" si="8"/>
        <v>0</v>
      </c>
      <c r="E27" s="51">
        <v>0</v>
      </c>
      <c r="F27" s="51">
        <v>0</v>
      </c>
      <c r="G27" s="51">
        <f t="shared" si="7"/>
        <v>0</v>
      </c>
    </row>
    <row r="28" spans="1:7" ht="15" x14ac:dyDescent="0.2">
      <c r="A28" s="50" t="s">
        <v>47</v>
      </c>
      <c r="B28" s="51">
        <v>0</v>
      </c>
      <c r="C28" s="51">
        <v>0</v>
      </c>
      <c r="D28" s="51">
        <f t="shared" si="8"/>
        <v>0</v>
      </c>
      <c r="E28" s="51">
        <v>0</v>
      </c>
      <c r="F28" s="51">
        <v>0</v>
      </c>
      <c r="G28" s="51">
        <f t="shared" si="7"/>
        <v>0</v>
      </c>
    </row>
    <row r="29" spans="1:7" ht="15" x14ac:dyDescent="0.2">
      <c r="A29" s="50" t="s">
        <v>21</v>
      </c>
      <c r="B29" s="51">
        <v>0</v>
      </c>
      <c r="C29" s="51">
        <v>0</v>
      </c>
      <c r="D29" s="51">
        <f t="shared" si="8"/>
        <v>0</v>
      </c>
      <c r="E29" s="51">
        <v>0</v>
      </c>
      <c r="F29" s="51">
        <v>0</v>
      </c>
      <c r="G29" s="51">
        <f t="shared" si="7"/>
        <v>0</v>
      </c>
    </row>
    <row r="30" spans="1:7" ht="15" x14ac:dyDescent="0.2">
      <c r="A30" s="50" t="s">
        <v>5</v>
      </c>
      <c r="B30" s="51">
        <v>2594352.13</v>
      </c>
      <c r="C30" s="51">
        <v>0</v>
      </c>
      <c r="D30" s="51">
        <f t="shared" si="8"/>
        <v>2594352.13</v>
      </c>
      <c r="E30" s="51">
        <v>1107513.9099999999</v>
      </c>
      <c r="F30" s="51">
        <v>1105525.58</v>
      </c>
      <c r="G30" s="51">
        <f t="shared" si="7"/>
        <v>1486838.22</v>
      </c>
    </row>
    <row r="31" spans="1:7" ht="15" x14ac:dyDescent="0.2">
      <c r="A31" s="50" t="s">
        <v>6</v>
      </c>
      <c r="B31" s="51">
        <v>2122000</v>
      </c>
      <c r="C31" s="51">
        <v>1100000</v>
      </c>
      <c r="D31" s="51">
        <f t="shared" si="8"/>
        <v>3222000</v>
      </c>
      <c r="E31" s="51">
        <v>891436.52</v>
      </c>
      <c r="F31" s="51">
        <v>891436.52</v>
      </c>
      <c r="G31" s="51">
        <f t="shared" si="7"/>
        <v>2330563.48</v>
      </c>
    </row>
    <row r="32" spans="1:7" ht="15" x14ac:dyDescent="0.2">
      <c r="A32" s="50" t="s">
        <v>48</v>
      </c>
      <c r="B32" s="51">
        <v>1447169.64</v>
      </c>
      <c r="C32" s="51">
        <v>0</v>
      </c>
      <c r="D32" s="51">
        <f t="shared" si="8"/>
        <v>1447169.64</v>
      </c>
      <c r="E32" s="51">
        <v>870821.36</v>
      </c>
      <c r="F32" s="51">
        <v>825536.84</v>
      </c>
      <c r="G32" s="51">
        <f t="shared" si="7"/>
        <v>576348.27999999991</v>
      </c>
    </row>
    <row r="33" spans="1:7" ht="15" x14ac:dyDescent="0.2">
      <c r="A33" s="50" t="s">
        <v>30</v>
      </c>
      <c r="B33" s="51">
        <v>0</v>
      </c>
      <c r="C33" s="51">
        <v>0</v>
      </c>
      <c r="D33" s="51">
        <f t="shared" si="8"/>
        <v>0</v>
      </c>
      <c r="E33" s="51">
        <v>0</v>
      </c>
      <c r="F33" s="51">
        <v>0</v>
      </c>
      <c r="G33" s="51">
        <f t="shared" si="7"/>
        <v>0</v>
      </c>
    </row>
    <row r="34" spans="1:7" ht="15" x14ac:dyDescent="0.2">
      <c r="A34" s="50"/>
      <c r="B34" s="51"/>
      <c r="C34" s="51"/>
      <c r="D34" s="51"/>
      <c r="E34" s="51"/>
      <c r="F34" s="51"/>
      <c r="G34" s="51"/>
    </row>
    <row r="35" spans="1:7" ht="15.75" x14ac:dyDescent="0.25">
      <c r="A35" s="48" t="s">
        <v>31</v>
      </c>
      <c r="B35" s="49">
        <f t="shared" ref="B35:G35" si="9">SUM(B36:B39)</f>
        <v>0</v>
      </c>
      <c r="C35" s="49">
        <f t="shared" si="9"/>
        <v>0</v>
      </c>
      <c r="D35" s="49">
        <f t="shared" si="9"/>
        <v>0</v>
      </c>
      <c r="E35" s="49">
        <f t="shared" si="9"/>
        <v>0</v>
      </c>
      <c r="F35" s="49">
        <f t="shared" si="9"/>
        <v>0</v>
      </c>
      <c r="G35" s="49">
        <f t="shared" si="9"/>
        <v>0</v>
      </c>
    </row>
    <row r="36" spans="1:7" ht="30" x14ac:dyDescent="0.2">
      <c r="A36" s="50" t="s">
        <v>49</v>
      </c>
      <c r="B36" s="51">
        <v>0</v>
      </c>
      <c r="C36" s="51">
        <v>0</v>
      </c>
      <c r="D36" s="51">
        <f>B36+C36</f>
        <v>0</v>
      </c>
      <c r="E36" s="51">
        <v>0</v>
      </c>
      <c r="F36" s="51">
        <v>0</v>
      </c>
      <c r="G36" s="51">
        <f t="shared" ref="G36:G39" si="10">D36-E36</f>
        <v>0</v>
      </c>
    </row>
    <row r="37" spans="1:7" ht="11.25" customHeight="1" x14ac:dyDescent="0.2">
      <c r="A37" s="50" t="s">
        <v>24</v>
      </c>
      <c r="B37" s="51">
        <v>0</v>
      </c>
      <c r="C37" s="51">
        <v>0</v>
      </c>
      <c r="D37" s="51">
        <f t="shared" ref="D37:D39" si="11">B37+C37</f>
        <v>0</v>
      </c>
      <c r="E37" s="51">
        <v>0</v>
      </c>
      <c r="F37" s="51">
        <v>0</v>
      </c>
      <c r="G37" s="51">
        <f t="shared" si="10"/>
        <v>0</v>
      </c>
    </row>
    <row r="38" spans="1:7" ht="15" x14ac:dyDescent="0.2">
      <c r="A38" s="50" t="s">
        <v>32</v>
      </c>
      <c r="B38" s="51">
        <v>0</v>
      </c>
      <c r="C38" s="51">
        <v>0</v>
      </c>
      <c r="D38" s="51">
        <f t="shared" si="11"/>
        <v>0</v>
      </c>
      <c r="E38" s="51">
        <v>0</v>
      </c>
      <c r="F38" s="51">
        <v>0</v>
      </c>
      <c r="G38" s="51">
        <f t="shared" si="10"/>
        <v>0</v>
      </c>
    </row>
    <row r="39" spans="1:7" ht="15" x14ac:dyDescent="0.2">
      <c r="A39" s="50" t="s">
        <v>7</v>
      </c>
      <c r="B39" s="51">
        <v>0</v>
      </c>
      <c r="C39" s="51">
        <v>0</v>
      </c>
      <c r="D39" s="51">
        <f t="shared" si="11"/>
        <v>0</v>
      </c>
      <c r="E39" s="51">
        <v>0</v>
      </c>
      <c r="F39" s="51">
        <v>0</v>
      </c>
      <c r="G39" s="51">
        <f t="shared" si="10"/>
        <v>0</v>
      </c>
    </row>
    <row r="40" spans="1:7" ht="15" x14ac:dyDescent="0.2">
      <c r="A40" s="50"/>
      <c r="B40" s="51"/>
      <c r="C40" s="51"/>
      <c r="D40" s="51"/>
      <c r="E40" s="51"/>
      <c r="F40" s="51"/>
      <c r="G40" s="51"/>
    </row>
    <row r="41" spans="1:7" ht="15.75" x14ac:dyDescent="0.25">
      <c r="A41" s="52" t="s">
        <v>122</v>
      </c>
      <c r="B41" s="53">
        <f t="shared" ref="B41:G41" si="12">SUM(B35+B24+B15+B5)</f>
        <v>279139308.18999994</v>
      </c>
      <c r="C41" s="53">
        <f t="shared" si="12"/>
        <v>82039851.409999996</v>
      </c>
      <c r="D41" s="53">
        <f t="shared" si="12"/>
        <v>361179159.60000002</v>
      </c>
      <c r="E41" s="53">
        <f t="shared" si="12"/>
        <v>163912908.75999999</v>
      </c>
      <c r="F41" s="53">
        <f t="shared" si="12"/>
        <v>154690192.76999998</v>
      </c>
      <c r="G41" s="53">
        <f t="shared" si="12"/>
        <v>197266250.83999997</v>
      </c>
    </row>
    <row r="42" spans="1:7" ht="15" x14ac:dyDescent="0.2">
      <c r="A42" s="54"/>
      <c r="B42" s="54"/>
      <c r="C42" s="54"/>
      <c r="D42" s="54"/>
      <c r="E42" s="54"/>
      <c r="F42" s="54"/>
      <c r="G42" s="54"/>
    </row>
    <row r="43" spans="1:7" ht="15" x14ac:dyDescent="0.2">
      <c r="A43" s="54" t="s">
        <v>115</v>
      </c>
      <c r="B43" s="54"/>
      <c r="C43" s="54"/>
      <c r="D43" s="54"/>
      <c r="E43" s="54"/>
      <c r="F43" s="54"/>
      <c r="G43" s="54"/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31496062992125984" right="0.70866141732283472" top="0.94488188976377963" bottom="0.74803149606299213" header="0.31496062992125984" footer="0.31496062992125984"/>
  <pageSetup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2025-10-28T15:13:09Z</cp:lastPrinted>
  <dcterms:created xsi:type="dcterms:W3CDTF">2014-02-10T03:37:14Z</dcterms:created>
  <dcterms:modified xsi:type="dcterms:W3CDTF">2025-10-29T19:11:04Z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