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C6" i="5" l="1"/>
  <c r="D40" i="5"/>
  <c r="G40" i="5" s="1"/>
  <c r="D39" i="5"/>
  <c r="G39" i="5" s="1"/>
  <c r="D38" i="5"/>
  <c r="D36" i="5" s="1"/>
  <c r="D37" i="5"/>
  <c r="G37" i="5" s="1"/>
  <c r="F36" i="5"/>
  <c r="E36" i="5"/>
  <c r="C36" i="5"/>
  <c r="B36" i="5"/>
  <c r="B42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D25" i="5" s="1"/>
  <c r="D26" i="5"/>
  <c r="G26" i="5" s="1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7" i="5"/>
  <c r="G17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F6" i="5"/>
  <c r="E6" i="5"/>
  <c r="B6" i="5"/>
  <c r="D16" i="5" l="1"/>
  <c r="F42" i="5"/>
  <c r="E42" i="5"/>
  <c r="D6" i="5"/>
  <c r="C42" i="5"/>
  <c r="G7" i="5"/>
  <c r="G6" i="5" s="1"/>
  <c r="G18" i="5"/>
  <c r="G16" i="5" s="1"/>
  <c r="G27" i="5"/>
  <c r="G25" i="5" s="1"/>
  <c r="G38" i="5"/>
  <c r="G36" i="5" s="1"/>
  <c r="D6" i="8"/>
  <c r="G6" i="8"/>
  <c r="G16" i="8" s="1"/>
  <c r="D8" i="8"/>
  <c r="G8" i="8" s="1"/>
  <c r="D10" i="8"/>
  <c r="G10" i="8"/>
  <c r="D12" i="8"/>
  <c r="G12" i="8" s="1"/>
  <c r="D14" i="8"/>
  <c r="G14" i="8"/>
  <c r="B16" i="8"/>
  <c r="C16" i="8"/>
  <c r="E16" i="8"/>
  <c r="F16" i="8"/>
  <c r="D42" i="5" l="1"/>
  <c r="G42" i="5"/>
  <c r="D16" i="8"/>
  <c r="F39" i="4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B43" i="6"/>
  <c r="B33" i="6"/>
  <c r="B23" i="6"/>
  <c r="B13" i="6"/>
  <c r="B5" i="6"/>
  <c r="G53" i="6" l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<sst xmlns="http://schemas.openxmlformats.org/spreadsheetml/2006/main" count="203" uniqueCount="142">
  <si>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</si>
  <si>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</si>
  <si>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</si>
  <si>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</si>
  <si>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</si>
  <si>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</si>
  <si>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</si>
  <si>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</si>
  <si>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</si>
  <si>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</si>
  <si>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</si>
  <si>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</si>
  <si>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</si>
  <si>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</si>
  <si>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</si>
  <si>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</si>
  <si>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</si>
  <si>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</si>
  <si>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</si>
  <si>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</si>
  <si>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</si>
  <si>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</si>
  <si>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</si>
  <si>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</si>
  <si>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</si>
  <si>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</si>
  <si>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</si>
  <si>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</si>
  <si>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</si>
  <si>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</si>
  <si>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</si>
  <si>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</si>
  <si>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</si>
  <si>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</si>
  <si>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</si>
  <si>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</si>
  <si>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</si>
  <si>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</si>
  <si>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</si>
  <si>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</si>
  <si>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</si>
  <si>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</si>
  <si>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</si>
  <si>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</si>
  <si>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</si>
  <si>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</si>
  <si>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</si>
  <si>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</si>
  <si>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</si>
  <si>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</si>
  <si>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</si>
  <si>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</si>
  <si>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</si>
  <si>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</si>
  <si>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</si>
  <si>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</si>
  <si>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</si>
  <si>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</si>
  <si>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</si>
  <si>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</si>
  <si>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</si>
  <si>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</si>
  <si>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</si>
  <si>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</si>
  <si>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</si>
  <si>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</si>
  <si>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</si>
  <si>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</si>
  <si>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</si>
  <si>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</si>
  <si>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</si>
  <si>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</si>
  <si>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</si>
  <si>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</si>
  <si>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</si>
  <si>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</si>
  <si>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</si>
  <si>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</si>
  <si>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</si>
  <si>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</si>
  <si>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</si>
  <si>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</si>
  <si>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</si>
  <si>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</si>
  <si>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</si>
  <si>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</si>
  <si>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</si>
  <si>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</si>
  <si>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</si>
  <si>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</si>
  <si>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</si>
  <si>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</si>
  <si>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</si>
  <si>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</si>
  <si>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</si>
  <si>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</si>
  <si>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</si>
  <si>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</si>
  <si>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</si>
  <si>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</si>
  <si>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</si>
  <si>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</si>
  <si>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</si>
  <si>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</si>
  <si>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</si>
  <si>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</si>
  <si>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</si>
  <si>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</si>
  <si>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</si>
  <si>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</si>
  <si>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</si>
  <si>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</si>
  <si>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</si>
  <si>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</si>
  <si>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</si>
  <si>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</si>
  <si>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</si>
  <si>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</si>
  <si>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</si>
  <si>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</si>
  <si>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</si>
  <si>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</si>
  <si>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</si>
  <si>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</si>
  <si>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</si>
  <si>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</si>
  <si>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</si>
  <si>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</si>
  <si>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</si>
  <si>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</si>
  <si>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Uriangato, Gto.
Estado Analítico del Ejercicio del Presupuesto de Egresos
Clasificación por Objeto del Gasto (Capítulo y Concepto)
Del 1 de Enero al 31 de Diciembre de 2023</t>
  </si>
  <si>
    <t>Sistema Municipal de Agua Potable y Alcantarillado de Uriangato, Gto.
Estado Analítico del Ejercicio del Presupuesto de Egresos
Clasificación Económica (por Tipo de Gasto)
Del 1 de Enero al 31 de Diciembre de 2023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</si>
  <si>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</si>
  <si>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</si>
  <si>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</si>
  <si>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</si>
  <si>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</si>
  <si>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31 de Diciembre de 2023</t>
  </si>
  <si>
    <t>Sistema Municipal de Agua Potable y Alcantarillado de Uriangato, Gto.
Estado Analítico del Ejercicio del Presupuesto de Egresos
Clasificación Administrativa (Poderes)
Del 1 de Enero al 31 de Diciembre de 2023</t>
  </si>
  <si>
    <t>Sistema Municipal de Agua Potable y Alcantarillado de Uriangato, Gto.
Estado Analítico del Ejercicio del Presupuesto de Egresos
Clasificación Administrativa (Sector Paraestatal)
Del 1 de Enero al 31 de Diciembre de 2023</t>
  </si>
  <si>
    <t>Sistema Municipal de Agua Potable y Alcantarillado de Uriangato, Gto.
Estado Analítico del Ejercicio del Presupuesto de Egresos
Clasificación Funcional (Finalidad y Función)
Del 1 de Enero al 31 de Diciembre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</si>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</sst>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0" fontId="3" fillId="0" borderId="0" xfId="0" applyFont="1" applyBorder="1" applyProtection="1"/>
    <xf numFmtId="4" fontId="3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2" xfId="9" applyFont="1" applyFill="1" applyBorder="1" applyAlignment="1">
      <alignment horizontal="left" vertical="center" indent="1"/>
    </xf>
    <xf numFmtId="0" fontId="3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0" fillId="0" borderId="0" xfId="0" applyBorder="1" applyProtection="1">
      <protection locked="0"/>
    </xf>
    <xf numFmtId="0" fontId="7" fillId="2" borderId="5" xfId="9" applyFont="1" applyFill="1" applyBorder="1" applyAlignment="1">
      <alignment vertical="center"/>
    </xf>
    <xf numFmtId="0" fontId="7" fillId="2" borderId="2" xfId="9" applyFont="1" applyFill="1" applyBorder="1" applyAlignment="1">
      <alignment vertical="center"/>
    </xf>
    <xf numFmtId="0" fontId="3" fillId="0" borderId="11" xfId="0" applyFont="1" applyBorder="1" applyProtection="1"/>
    <xf numFmtId="0" fontId="3" fillId="0" borderId="3" xfId="0" applyFont="1" applyBorder="1" applyProtection="1"/>
    <xf numFmtId="0" fontId="7" fillId="2" borderId="12" xfId="9" applyNumberFormat="1" applyFont="1" applyFill="1" applyBorder="1" applyAlignment="1">
      <alignment horizontal="center" vertical="center" wrapText="1"/>
    </xf>
    <xf numFmtId="0" fontId="7" fillId="2" borderId="0" xfId="9" applyFont="1" applyFill="1" applyBorder="1" applyAlignment="1">
      <alignment vertical="center"/>
    </xf>
    <xf numFmtId="0" fontId="0" fillId="0" borderId="0" xfId="0" applyProtection="1">
      <protection locked="0"/>
    </xf>
    <xf numFmtId="4" fontId="3" fillId="0" borderId="12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7" fillId="0" borderId="8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C34" sqref="C3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5" t="s">
        <v>130</v>
      </c>
      <c r="B1" s="45"/>
      <c r="C1" s="45"/>
      <c r="D1" s="45"/>
      <c r="E1" s="45"/>
      <c r="F1" s="45"/>
      <c r="G1" s="46"/>
    </row>
    <row r="2" spans="1:8" x14ac:dyDescent="0.2">
      <c r="A2" s="30"/>
      <c r="B2" s="47" t="s">
        <v>59</v>
      </c>
      <c r="C2" s="45"/>
      <c r="D2" s="45"/>
      <c r="E2" s="45"/>
      <c r="F2" s="46"/>
      <c r="G2" s="48" t="s">
        <v>58</v>
      </c>
    </row>
    <row r="3" spans="1:8" ht="24.95" customHeight="1" x14ac:dyDescent="0.2">
      <c r="A3" s="38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9"/>
    </row>
    <row r="4" spans="1:8" x14ac:dyDescent="0.2">
      <c r="A4" s="29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8" x14ac:dyDescent="0.2">
      <c r="A5" s="20" t="s">
        <v>60</v>
      </c>
      <c r="B5" s="13">
        <f>SUM(B6:B12)</f>
        <v>17098601.32</v>
      </c>
      <c r="C5" s="13">
        <f>SUM(C6:C12)</f>
        <v>0</v>
      </c>
      <c r="D5" s="13">
        <f>B5+C5</f>
        <v>17098601.32</v>
      </c>
      <c r="E5" s="13">
        <f>SUM(E6:E12)</f>
        <v>16005597</v>
      </c>
      <c r="F5" s="13">
        <f>SUM(F6:F12)</f>
        <v>15675181.560000001</v>
      </c>
      <c r="G5" s="13">
        <f>D5-E5</f>
        <v>1093004.3200000003</v>
      </c>
    </row>
    <row r="6" spans="1:8" x14ac:dyDescent="0.2">
      <c r="A6" s="22" t="s">
        <v>64</v>
      </c>
      <c r="B6" s="6">
        <v>10771717.189999999</v>
      </c>
      <c r="C6" s="6">
        <v>0</v>
      </c>
      <c r="D6" s="6">
        <f t="shared" ref="D6:D69" si="0">B6+C6</f>
        <v>10771717.189999999</v>
      </c>
      <c r="E6" s="6">
        <v>10711020.810000001</v>
      </c>
      <c r="F6" s="6">
        <v>10711020.810000001</v>
      </c>
      <c r="G6" s="6">
        <f t="shared" ref="G6:G69" si="1">D6-E6</f>
        <v>60696.379999998957</v>
      </c>
      <c r="H6" s="10">
        <v>1100</v>
      </c>
    </row>
    <row r="7" spans="1:8" x14ac:dyDescent="0.2">
      <c r="A7" s="22" t="s">
        <v>65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0">
        <v>1200</v>
      </c>
    </row>
    <row r="8" spans="1:8" x14ac:dyDescent="0.2">
      <c r="A8" s="22" t="s">
        <v>66</v>
      </c>
      <c r="B8" s="6">
        <v>1967484.13</v>
      </c>
      <c r="C8" s="6">
        <v>0</v>
      </c>
      <c r="D8" s="6">
        <f t="shared" si="0"/>
        <v>1967484.13</v>
      </c>
      <c r="E8" s="6">
        <v>1745544.06</v>
      </c>
      <c r="F8" s="6">
        <v>1745544.06</v>
      </c>
      <c r="G8" s="6">
        <f t="shared" si="1"/>
        <v>221940.06999999983</v>
      </c>
      <c r="H8" s="10">
        <v>1300</v>
      </c>
    </row>
    <row r="9" spans="1:8" x14ac:dyDescent="0.2">
      <c r="A9" s="22" t="s">
        <v>33</v>
      </c>
      <c r="B9" s="6">
        <v>3050000</v>
      </c>
      <c r="C9" s="6">
        <v>0</v>
      </c>
      <c r="D9" s="6">
        <f t="shared" si="0"/>
        <v>3050000</v>
      </c>
      <c r="E9" s="6">
        <v>2584830.0299999998</v>
      </c>
      <c r="F9" s="6">
        <v>2254414.59</v>
      </c>
      <c r="G9" s="6">
        <f t="shared" si="1"/>
        <v>465169.9700000002</v>
      </c>
      <c r="H9" s="10">
        <v>1400</v>
      </c>
    </row>
    <row r="10" spans="1:8" x14ac:dyDescent="0.2">
      <c r="A10" s="22" t="s">
        <v>67</v>
      </c>
      <c r="B10" s="6">
        <v>1309400</v>
      </c>
      <c r="C10" s="6">
        <v>0</v>
      </c>
      <c r="D10" s="6">
        <f t="shared" si="0"/>
        <v>1309400</v>
      </c>
      <c r="E10" s="6">
        <v>964202.1</v>
      </c>
      <c r="F10" s="6">
        <v>964202.1</v>
      </c>
      <c r="G10" s="6">
        <f t="shared" si="1"/>
        <v>345197.9</v>
      </c>
      <c r="H10" s="10">
        <v>1500</v>
      </c>
    </row>
    <row r="11" spans="1:8" x14ac:dyDescent="0.2">
      <c r="A11" s="22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0">
        <v>1600</v>
      </c>
    </row>
    <row r="12" spans="1:8" x14ac:dyDescent="0.2">
      <c r="A12" s="22" t="s">
        <v>68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0">
        <v>1700</v>
      </c>
    </row>
    <row r="13" spans="1:8" x14ac:dyDescent="0.2">
      <c r="A13" s="20" t="s">
        <v>124</v>
      </c>
      <c r="B13" s="14">
        <f>SUM(B14:B22)</f>
        <v>7923500</v>
      </c>
      <c r="C13" s="14">
        <f>SUM(C14:C22)</f>
        <v>25500</v>
      </c>
      <c r="D13" s="14">
        <f t="shared" si="0"/>
        <v>7949000</v>
      </c>
      <c r="E13" s="14">
        <f>SUM(E14:E22)</f>
        <v>6803829.3800000018</v>
      </c>
      <c r="F13" s="14">
        <f>SUM(F14:F22)</f>
        <v>6803829.3800000018</v>
      </c>
      <c r="G13" s="14">
        <f t="shared" si="1"/>
        <v>1145170.6199999982</v>
      </c>
      <c r="H13" s="21">
        <v>0</v>
      </c>
    </row>
    <row r="14" spans="1:8" x14ac:dyDescent="0.2">
      <c r="A14" s="22" t="s">
        <v>69</v>
      </c>
      <c r="B14" s="6">
        <v>534500</v>
      </c>
      <c r="C14" s="6">
        <v>-33000</v>
      </c>
      <c r="D14" s="6">
        <f t="shared" si="0"/>
        <v>501500</v>
      </c>
      <c r="E14" s="6">
        <v>397251.08</v>
      </c>
      <c r="F14" s="6">
        <v>397251.08</v>
      </c>
      <c r="G14" s="6">
        <f t="shared" si="1"/>
        <v>104248.91999999998</v>
      </c>
      <c r="H14" s="10">
        <v>2100</v>
      </c>
    </row>
    <row r="15" spans="1:8" x14ac:dyDescent="0.2">
      <c r="A15" s="22" t="s">
        <v>70</v>
      </c>
      <c r="B15" s="6">
        <v>15000</v>
      </c>
      <c r="C15" s="6">
        <v>0</v>
      </c>
      <c r="D15" s="6">
        <f t="shared" si="0"/>
        <v>15000</v>
      </c>
      <c r="E15" s="6">
        <v>14368.6</v>
      </c>
      <c r="F15" s="6">
        <v>14368.6</v>
      </c>
      <c r="G15" s="6">
        <f t="shared" si="1"/>
        <v>631.39999999999964</v>
      </c>
      <c r="H15" s="10">
        <v>2200</v>
      </c>
    </row>
    <row r="16" spans="1:8" x14ac:dyDescent="0.2">
      <c r="A16" s="22" t="s">
        <v>71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0">
        <v>2300</v>
      </c>
    </row>
    <row r="17" spans="1:8" x14ac:dyDescent="0.2">
      <c r="A17" s="22" t="s">
        <v>72</v>
      </c>
      <c r="B17" s="6">
        <v>4130000</v>
      </c>
      <c r="C17" s="6">
        <v>175000</v>
      </c>
      <c r="D17" s="6">
        <f t="shared" si="0"/>
        <v>4305000</v>
      </c>
      <c r="E17" s="6">
        <v>3800260.47</v>
      </c>
      <c r="F17" s="6">
        <v>3800260.47</v>
      </c>
      <c r="G17" s="6">
        <f t="shared" si="1"/>
        <v>504739.5299999998</v>
      </c>
      <c r="H17" s="10">
        <v>2400</v>
      </c>
    </row>
    <row r="18" spans="1:8" x14ac:dyDescent="0.2">
      <c r="A18" s="22" t="s">
        <v>73</v>
      </c>
      <c r="B18" s="6">
        <v>681000</v>
      </c>
      <c r="C18" s="6">
        <v>100000</v>
      </c>
      <c r="D18" s="6">
        <f t="shared" si="0"/>
        <v>781000</v>
      </c>
      <c r="E18" s="6">
        <v>656795.81999999995</v>
      </c>
      <c r="F18" s="6">
        <v>656795.81999999995</v>
      </c>
      <c r="G18" s="6">
        <f t="shared" si="1"/>
        <v>124204.18000000005</v>
      </c>
      <c r="H18" s="10">
        <v>2500</v>
      </c>
    </row>
    <row r="19" spans="1:8" x14ac:dyDescent="0.2">
      <c r="A19" s="22" t="s">
        <v>74</v>
      </c>
      <c r="B19" s="6">
        <v>1020000</v>
      </c>
      <c r="C19" s="6">
        <v>186000</v>
      </c>
      <c r="D19" s="6">
        <f t="shared" si="0"/>
        <v>1206000</v>
      </c>
      <c r="E19" s="6">
        <v>1069632.73</v>
      </c>
      <c r="F19" s="6">
        <v>1069632.73</v>
      </c>
      <c r="G19" s="6">
        <f t="shared" si="1"/>
        <v>136367.27000000002</v>
      </c>
      <c r="H19" s="10">
        <v>2600</v>
      </c>
    </row>
    <row r="20" spans="1:8" x14ac:dyDescent="0.2">
      <c r="A20" s="22" t="s">
        <v>75</v>
      </c>
      <c r="B20" s="6">
        <v>221000</v>
      </c>
      <c r="C20" s="6">
        <v>42000</v>
      </c>
      <c r="D20" s="6">
        <f t="shared" si="0"/>
        <v>263000</v>
      </c>
      <c r="E20" s="6">
        <v>211550.19</v>
      </c>
      <c r="F20" s="6">
        <v>211550.19</v>
      </c>
      <c r="G20" s="6">
        <f t="shared" si="1"/>
        <v>51449.81</v>
      </c>
      <c r="H20" s="10">
        <v>2700</v>
      </c>
    </row>
    <row r="21" spans="1:8" x14ac:dyDescent="0.2">
      <c r="A21" s="22" t="s">
        <v>76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0">
        <v>2800</v>
      </c>
    </row>
    <row r="22" spans="1:8" x14ac:dyDescent="0.2">
      <c r="A22" s="22" t="s">
        <v>77</v>
      </c>
      <c r="B22" s="6">
        <v>1322000</v>
      </c>
      <c r="C22" s="6">
        <v>-444500</v>
      </c>
      <c r="D22" s="6">
        <f t="shared" si="0"/>
        <v>877500</v>
      </c>
      <c r="E22" s="6">
        <v>653970.49</v>
      </c>
      <c r="F22" s="6">
        <v>653970.49</v>
      </c>
      <c r="G22" s="6">
        <f t="shared" si="1"/>
        <v>223529.51</v>
      </c>
      <c r="H22" s="10">
        <v>2900</v>
      </c>
    </row>
    <row r="23" spans="1:8" x14ac:dyDescent="0.2">
      <c r="A23" s="20" t="s">
        <v>61</v>
      </c>
      <c r="B23" s="14">
        <f>SUM(B24:B32)</f>
        <v>24283500</v>
      </c>
      <c r="C23" s="14">
        <f>SUM(C24:C32)</f>
        <v>1268000</v>
      </c>
      <c r="D23" s="14">
        <f t="shared" si="0"/>
        <v>25551500</v>
      </c>
      <c r="E23" s="14">
        <f>SUM(E24:E32)</f>
        <v>24357438.780000001</v>
      </c>
      <c r="F23" s="14">
        <f>SUM(F24:F32)</f>
        <v>24357438.780000001</v>
      </c>
      <c r="G23" s="14">
        <f t="shared" si="1"/>
        <v>1194061.2199999988</v>
      </c>
      <c r="H23" s="21">
        <v>0</v>
      </c>
    </row>
    <row r="24" spans="1:8" x14ac:dyDescent="0.2">
      <c r="A24" s="22" t="s">
        <v>78</v>
      </c>
      <c r="B24" s="6">
        <v>14753000</v>
      </c>
      <c r="C24" s="6">
        <v>1649000</v>
      </c>
      <c r="D24" s="6">
        <f t="shared" si="0"/>
        <v>16402000</v>
      </c>
      <c r="E24" s="6">
        <v>16276054.050000001</v>
      </c>
      <c r="F24" s="6">
        <v>16276054.050000001</v>
      </c>
      <c r="G24" s="6">
        <f t="shared" si="1"/>
        <v>125945.94999999925</v>
      </c>
      <c r="H24" s="10">
        <v>3100</v>
      </c>
    </row>
    <row r="25" spans="1:8" x14ac:dyDescent="0.2">
      <c r="A25" s="22" t="s">
        <v>79</v>
      </c>
      <c r="B25" s="6">
        <v>111000</v>
      </c>
      <c r="C25" s="6">
        <v>150000</v>
      </c>
      <c r="D25" s="6">
        <f t="shared" si="0"/>
        <v>261000</v>
      </c>
      <c r="E25" s="6">
        <v>172341.5</v>
      </c>
      <c r="F25" s="6">
        <v>172341.5</v>
      </c>
      <c r="G25" s="6">
        <f t="shared" si="1"/>
        <v>88658.5</v>
      </c>
      <c r="H25" s="10">
        <v>3200</v>
      </c>
    </row>
    <row r="26" spans="1:8" x14ac:dyDescent="0.2">
      <c r="A26" s="22" t="s">
        <v>80</v>
      </c>
      <c r="B26" s="6">
        <v>1370500</v>
      </c>
      <c r="C26" s="6">
        <v>-597000</v>
      </c>
      <c r="D26" s="6">
        <f t="shared" si="0"/>
        <v>773500</v>
      </c>
      <c r="E26" s="6">
        <v>403318.31</v>
      </c>
      <c r="F26" s="6">
        <v>403318.31</v>
      </c>
      <c r="G26" s="6">
        <f t="shared" si="1"/>
        <v>370181.69</v>
      </c>
      <c r="H26" s="10">
        <v>3300</v>
      </c>
    </row>
    <row r="27" spans="1:8" x14ac:dyDescent="0.2">
      <c r="A27" s="22" t="s">
        <v>81</v>
      </c>
      <c r="B27" s="6">
        <v>195000</v>
      </c>
      <c r="C27" s="6">
        <v>43000</v>
      </c>
      <c r="D27" s="6">
        <f t="shared" si="0"/>
        <v>238000</v>
      </c>
      <c r="E27" s="6">
        <v>173951.17</v>
      </c>
      <c r="F27" s="6">
        <v>173951.17</v>
      </c>
      <c r="G27" s="6">
        <f t="shared" si="1"/>
        <v>64048.829999999987</v>
      </c>
      <c r="H27" s="10">
        <v>3400</v>
      </c>
    </row>
    <row r="28" spans="1:8" x14ac:dyDescent="0.2">
      <c r="A28" s="22" t="s">
        <v>82</v>
      </c>
      <c r="B28" s="6">
        <v>5800000</v>
      </c>
      <c r="C28" s="6">
        <v>113000</v>
      </c>
      <c r="D28" s="6">
        <f t="shared" si="0"/>
        <v>5913000</v>
      </c>
      <c r="E28" s="6">
        <v>5476204.2599999998</v>
      </c>
      <c r="F28" s="6">
        <v>5476204.2599999998</v>
      </c>
      <c r="G28" s="6">
        <f t="shared" si="1"/>
        <v>436795.74000000022</v>
      </c>
      <c r="H28" s="10">
        <v>3500</v>
      </c>
    </row>
    <row r="29" spans="1:8" x14ac:dyDescent="0.2">
      <c r="A29" s="22" t="s">
        <v>83</v>
      </c>
      <c r="B29" s="6">
        <v>17000</v>
      </c>
      <c r="C29" s="6">
        <v>0</v>
      </c>
      <c r="D29" s="6">
        <f t="shared" si="0"/>
        <v>17000</v>
      </c>
      <c r="E29" s="6">
        <v>12750</v>
      </c>
      <c r="F29" s="6">
        <v>12750</v>
      </c>
      <c r="G29" s="6">
        <f t="shared" si="1"/>
        <v>4250</v>
      </c>
      <c r="H29" s="10">
        <v>3600</v>
      </c>
    </row>
    <row r="30" spans="1:8" x14ac:dyDescent="0.2">
      <c r="A30" s="22" t="s">
        <v>84</v>
      </c>
      <c r="B30" s="6">
        <v>62000</v>
      </c>
      <c r="C30" s="6">
        <v>0</v>
      </c>
      <c r="D30" s="6">
        <f t="shared" si="0"/>
        <v>62000</v>
      </c>
      <c r="E30" s="6">
        <v>20321.189999999999</v>
      </c>
      <c r="F30" s="6">
        <v>20321.189999999999</v>
      </c>
      <c r="G30" s="6">
        <f t="shared" si="1"/>
        <v>41678.81</v>
      </c>
      <c r="H30" s="10">
        <v>3700</v>
      </c>
    </row>
    <row r="31" spans="1:8" x14ac:dyDescent="0.2">
      <c r="A31" s="22" t="s">
        <v>85</v>
      </c>
      <c r="B31" s="6">
        <v>70000</v>
      </c>
      <c r="C31" s="6">
        <v>0</v>
      </c>
      <c r="D31" s="6">
        <f t="shared" si="0"/>
        <v>70000</v>
      </c>
      <c r="E31" s="6">
        <v>54067.97</v>
      </c>
      <c r="F31" s="6">
        <v>54067.97</v>
      </c>
      <c r="G31" s="6">
        <f t="shared" si="1"/>
        <v>15932.029999999999</v>
      </c>
      <c r="H31" s="10">
        <v>3800</v>
      </c>
    </row>
    <row r="32" spans="1:8" x14ac:dyDescent="0.2">
      <c r="A32" s="22" t="s">
        <v>18</v>
      </c>
      <c r="B32" s="6">
        <v>1905000</v>
      </c>
      <c r="C32" s="6">
        <v>-90000</v>
      </c>
      <c r="D32" s="6">
        <f t="shared" si="0"/>
        <v>1815000</v>
      </c>
      <c r="E32" s="6">
        <v>1768430.33</v>
      </c>
      <c r="F32" s="6">
        <v>1768430.33</v>
      </c>
      <c r="G32" s="6">
        <f t="shared" si="1"/>
        <v>46569.669999999925</v>
      </c>
      <c r="H32" s="10">
        <v>3900</v>
      </c>
    </row>
    <row r="33" spans="1:8" x14ac:dyDescent="0.2">
      <c r="A33" s="20" t="s">
        <v>125</v>
      </c>
      <c r="B33" s="14">
        <f>SUM(B34:B42)</f>
        <v>0</v>
      </c>
      <c r="C33" s="14">
        <f>SUM(C34:C42)</f>
        <v>0</v>
      </c>
      <c r="D33" s="14">
        <f t="shared" si="0"/>
        <v>0</v>
      </c>
      <c r="E33" s="14">
        <f>SUM(E34:E42)</f>
        <v>0</v>
      </c>
      <c r="F33" s="14">
        <f>SUM(F34:F42)</f>
        <v>0</v>
      </c>
      <c r="G33" s="14">
        <f t="shared" si="1"/>
        <v>0</v>
      </c>
      <c r="H33" s="21">
        <v>0</v>
      </c>
    </row>
    <row r="34" spans="1:8" x14ac:dyDescent="0.2">
      <c r="A34" s="22" t="s">
        <v>86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0">
        <v>4100</v>
      </c>
    </row>
    <row r="35" spans="1:8" x14ac:dyDescent="0.2">
      <c r="A35" s="22" t="s">
        <v>87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0">
        <v>4200</v>
      </c>
    </row>
    <row r="36" spans="1:8" x14ac:dyDescent="0.2">
      <c r="A36" s="22" t="s">
        <v>88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0">
        <v>4300</v>
      </c>
    </row>
    <row r="37" spans="1:8" x14ac:dyDescent="0.2">
      <c r="A37" s="22" t="s">
        <v>89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10">
        <v>4400</v>
      </c>
    </row>
    <row r="38" spans="1:8" x14ac:dyDescent="0.2">
      <c r="A38" s="22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0">
        <v>4500</v>
      </c>
    </row>
    <row r="39" spans="1:8" x14ac:dyDescent="0.2">
      <c r="A39" s="22" t="s">
        <v>90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0">
        <v>4600</v>
      </c>
    </row>
    <row r="40" spans="1:8" x14ac:dyDescent="0.2">
      <c r="A40" s="22" t="s">
        <v>91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0">
        <v>4700</v>
      </c>
    </row>
    <row r="41" spans="1:8" x14ac:dyDescent="0.2">
      <c r="A41" s="22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0">
        <v>4800</v>
      </c>
    </row>
    <row r="42" spans="1:8" x14ac:dyDescent="0.2">
      <c r="A42" s="22" t="s">
        <v>92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0">
        <v>4900</v>
      </c>
    </row>
    <row r="43" spans="1:8" x14ac:dyDescent="0.2">
      <c r="A43" s="20" t="s">
        <v>126</v>
      </c>
      <c r="B43" s="14">
        <f>SUM(B44:B52)</f>
        <v>2221893.0700000003</v>
      </c>
      <c r="C43" s="14">
        <f>SUM(C44:C52)</f>
        <v>4178500</v>
      </c>
      <c r="D43" s="14">
        <f t="shared" si="0"/>
        <v>6400393.0700000003</v>
      </c>
      <c r="E43" s="14">
        <f>SUM(E44:E52)</f>
        <v>5388958.3100000005</v>
      </c>
      <c r="F43" s="14">
        <f>SUM(F44:F52)</f>
        <v>5388958.3100000005</v>
      </c>
      <c r="G43" s="14">
        <f t="shared" si="1"/>
        <v>1011434.7599999998</v>
      </c>
      <c r="H43" s="21">
        <v>0</v>
      </c>
    </row>
    <row r="44" spans="1:8" x14ac:dyDescent="0.2">
      <c r="A44" s="5" t="s">
        <v>93</v>
      </c>
      <c r="B44" s="6">
        <v>238000</v>
      </c>
      <c r="C44" s="6">
        <v>1277000</v>
      </c>
      <c r="D44" s="6">
        <f t="shared" si="0"/>
        <v>1515000</v>
      </c>
      <c r="E44" s="6">
        <v>1400173.8</v>
      </c>
      <c r="F44" s="6">
        <v>1400173.8</v>
      </c>
      <c r="G44" s="6">
        <f t="shared" si="1"/>
        <v>114826.19999999995</v>
      </c>
      <c r="H44" s="10">
        <v>5100</v>
      </c>
    </row>
    <row r="45" spans="1:8" x14ac:dyDescent="0.2">
      <c r="A45" s="22" t="s">
        <v>94</v>
      </c>
      <c r="B45" s="6">
        <v>14000</v>
      </c>
      <c r="C45" s="6">
        <v>-12000</v>
      </c>
      <c r="D45" s="6">
        <f t="shared" si="0"/>
        <v>2000</v>
      </c>
      <c r="E45" s="6">
        <v>0</v>
      </c>
      <c r="F45" s="6">
        <v>0</v>
      </c>
      <c r="G45" s="6">
        <f t="shared" si="1"/>
        <v>2000</v>
      </c>
      <c r="H45" s="10">
        <v>5200</v>
      </c>
    </row>
    <row r="46" spans="1:8" x14ac:dyDescent="0.2">
      <c r="A46" s="22" t="s">
        <v>95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0">
        <v>5300</v>
      </c>
    </row>
    <row r="47" spans="1:8" x14ac:dyDescent="0.2">
      <c r="A47" s="22" t="s">
        <v>96</v>
      </c>
      <c r="B47" s="6">
        <v>60000</v>
      </c>
      <c r="C47" s="6">
        <v>60000</v>
      </c>
      <c r="D47" s="6">
        <f t="shared" si="0"/>
        <v>120000</v>
      </c>
      <c r="E47" s="6">
        <v>99974.14</v>
      </c>
      <c r="F47" s="6">
        <v>99974.14</v>
      </c>
      <c r="G47" s="6">
        <f t="shared" si="1"/>
        <v>20025.86</v>
      </c>
      <c r="H47" s="10">
        <v>5400</v>
      </c>
    </row>
    <row r="48" spans="1:8" x14ac:dyDescent="0.2">
      <c r="A48" s="22" t="s">
        <v>97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0">
        <v>5500</v>
      </c>
    </row>
    <row r="49" spans="1:8" x14ac:dyDescent="0.2">
      <c r="A49" s="22" t="s">
        <v>98</v>
      </c>
      <c r="B49" s="6">
        <v>1909893.07</v>
      </c>
      <c r="C49" s="6">
        <v>2853500</v>
      </c>
      <c r="D49" s="6">
        <f t="shared" si="0"/>
        <v>4763393.07</v>
      </c>
      <c r="E49" s="6">
        <v>3888810.37</v>
      </c>
      <c r="F49" s="6">
        <v>3888810.37</v>
      </c>
      <c r="G49" s="6">
        <f t="shared" si="1"/>
        <v>874582.70000000019</v>
      </c>
      <c r="H49" s="10">
        <v>5600</v>
      </c>
    </row>
    <row r="50" spans="1:8" x14ac:dyDescent="0.2">
      <c r="A50" s="22" t="s">
        <v>99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0">
        <v>5700</v>
      </c>
    </row>
    <row r="51" spans="1:8" x14ac:dyDescent="0.2">
      <c r="A51" s="22" t="s">
        <v>100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0">
        <v>5800</v>
      </c>
    </row>
    <row r="52" spans="1:8" x14ac:dyDescent="0.2">
      <c r="A52" s="22" t="s">
        <v>101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0">
        <v>5900</v>
      </c>
    </row>
    <row r="53" spans="1:8" x14ac:dyDescent="0.2">
      <c r="A53" s="20" t="s">
        <v>62</v>
      </c>
      <c r="B53" s="14">
        <f>SUM(B54:B56)</f>
        <v>1561483.54</v>
      </c>
      <c r="C53" s="14">
        <f>SUM(C54:C56)</f>
        <v>428000</v>
      </c>
      <c r="D53" s="14">
        <f t="shared" si="0"/>
        <v>1989483.54</v>
      </c>
      <c r="E53" s="14">
        <f>SUM(E54:E56)</f>
        <v>1946422.45</v>
      </c>
      <c r="F53" s="14">
        <f>SUM(F54:F56)</f>
        <v>1946422.45</v>
      </c>
      <c r="G53" s="14">
        <f t="shared" si="1"/>
        <v>43061.090000000084</v>
      </c>
      <c r="H53" s="21">
        <v>0</v>
      </c>
    </row>
    <row r="54" spans="1:8" x14ac:dyDescent="0.2">
      <c r="A54" s="22" t="s">
        <v>102</v>
      </c>
      <c r="B54" s="6">
        <v>561483.54</v>
      </c>
      <c r="C54" s="6">
        <v>728000</v>
      </c>
      <c r="D54" s="6">
        <f t="shared" si="0"/>
        <v>1289483.54</v>
      </c>
      <c r="E54" s="6">
        <v>1288657.45</v>
      </c>
      <c r="F54" s="6">
        <v>1288657.45</v>
      </c>
      <c r="G54" s="6">
        <f t="shared" si="1"/>
        <v>826.09000000008382</v>
      </c>
      <c r="H54" s="10">
        <v>6100</v>
      </c>
    </row>
    <row r="55" spans="1:8" x14ac:dyDescent="0.2">
      <c r="A55" s="22" t="s">
        <v>103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0">
        <v>6200</v>
      </c>
    </row>
    <row r="56" spans="1:8" x14ac:dyDescent="0.2">
      <c r="A56" s="22" t="s">
        <v>104</v>
      </c>
      <c r="B56" s="6">
        <v>1000000</v>
      </c>
      <c r="C56" s="6">
        <v>-300000</v>
      </c>
      <c r="D56" s="6">
        <f t="shared" si="0"/>
        <v>700000</v>
      </c>
      <c r="E56" s="6">
        <v>657765</v>
      </c>
      <c r="F56" s="6">
        <v>657765</v>
      </c>
      <c r="G56" s="6">
        <f t="shared" si="1"/>
        <v>42235</v>
      </c>
      <c r="H56" s="10">
        <v>6300</v>
      </c>
    </row>
    <row r="57" spans="1:8" x14ac:dyDescent="0.2">
      <c r="A57" s="20" t="s">
        <v>127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21">
        <v>0</v>
      </c>
    </row>
    <row r="58" spans="1:8" x14ac:dyDescent="0.2">
      <c r="A58" s="22" t="s">
        <v>105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0">
        <v>7100</v>
      </c>
    </row>
    <row r="59" spans="1:8" x14ac:dyDescent="0.2">
      <c r="A59" s="22" t="s">
        <v>106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0">
        <v>7200</v>
      </c>
    </row>
    <row r="60" spans="1:8" x14ac:dyDescent="0.2">
      <c r="A60" s="22" t="s">
        <v>107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0">
        <v>7300</v>
      </c>
    </row>
    <row r="61" spans="1:8" x14ac:dyDescent="0.2">
      <c r="A61" s="22" t="s">
        <v>108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0">
        <v>7400</v>
      </c>
    </row>
    <row r="62" spans="1:8" x14ac:dyDescent="0.2">
      <c r="A62" s="22" t="s">
        <v>109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0">
        <v>7500</v>
      </c>
    </row>
    <row r="63" spans="1:8" x14ac:dyDescent="0.2">
      <c r="A63" s="22" t="s">
        <v>110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0">
        <v>7600</v>
      </c>
    </row>
    <row r="64" spans="1:8" x14ac:dyDescent="0.2">
      <c r="A64" s="22" t="s">
        <v>111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0">
        <v>7900</v>
      </c>
    </row>
    <row r="65" spans="1:8" x14ac:dyDescent="0.2">
      <c r="A65" s="20" t="s">
        <v>128</v>
      </c>
      <c r="B65" s="14">
        <f>SUM(B66:B68)</f>
        <v>4460000</v>
      </c>
      <c r="C65" s="14">
        <f>SUM(C66:C68)</f>
        <v>360401.08</v>
      </c>
      <c r="D65" s="14">
        <f t="shared" si="0"/>
        <v>4820401.08</v>
      </c>
      <c r="E65" s="14">
        <f>SUM(E66:E68)</f>
        <v>2661374.35</v>
      </c>
      <c r="F65" s="14">
        <f>SUM(F66:F68)</f>
        <v>2661374.35</v>
      </c>
      <c r="G65" s="14">
        <f t="shared" si="1"/>
        <v>2159026.73</v>
      </c>
      <c r="H65" s="21">
        <v>0</v>
      </c>
    </row>
    <row r="66" spans="1:8" x14ac:dyDescent="0.2">
      <c r="A66" s="22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0">
        <v>8100</v>
      </c>
    </row>
    <row r="67" spans="1:8" x14ac:dyDescent="0.2">
      <c r="A67" s="22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0">
        <v>8300</v>
      </c>
    </row>
    <row r="68" spans="1:8" x14ac:dyDescent="0.2">
      <c r="A68" s="22" t="s">
        <v>38</v>
      </c>
      <c r="B68" s="6">
        <v>4460000</v>
      </c>
      <c r="C68" s="6">
        <v>360401.08</v>
      </c>
      <c r="D68" s="6">
        <f t="shared" si="0"/>
        <v>4820401.08</v>
      </c>
      <c r="E68" s="6">
        <v>2661374.35</v>
      </c>
      <c r="F68" s="6">
        <v>2661374.35</v>
      </c>
      <c r="G68" s="6">
        <f t="shared" si="1"/>
        <v>2159026.73</v>
      </c>
      <c r="H68" s="10">
        <v>8500</v>
      </c>
    </row>
    <row r="69" spans="1:8" x14ac:dyDescent="0.2">
      <c r="A69" s="20" t="s">
        <v>63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21">
        <v>0</v>
      </c>
    </row>
    <row r="70" spans="1:8" x14ac:dyDescent="0.2">
      <c r="A70" s="22" t="s">
        <v>112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0">
        <v>9100</v>
      </c>
    </row>
    <row r="71" spans="1:8" x14ac:dyDescent="0.2">
      <c r="A71" s="22" t="s">
        <v>113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0">
        <v>9200</v>
      </c>
    </row>
    <row r="72" spans="1:8" x14ac:dyDescent="0.2">
      <c r="A72" s="22" t="s">
        <v>114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0">
        <v>9300</v>
      </c>
    </row>
    <row r="73" spans="1:8" x14ac:dyDescent="0.2">
      <c r="A73" s="22" t="s">
        <v>115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0">
        <v>9400</v>
      </c>
    </row>
    <row r="74" spans="1:8" x14ac:dyDescent="0.2">
      <c r="A74" s="22" t="s">
        <v>116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0">
        <v>9500</v>
      </c>
    </row>
    <row r="75" spans="1:8" x14ac:dyDescent="0.2">
      <c r="A75" s="22" t="s">
        <v>117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0">
        <v>9600</v>
      </c>
    </row>
    <row r="76" spans="1:8" x14ac:dyDescent="0.2">
      <c r="A76" s="23" t="s">
        <v>118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10">
        <v>9900</v>
      </c>
    </row>
    <row r="77" spans="1:8" x14ac:dyDescent="0.2">
      <c r="A77" s="11" t="s">
        <v>52</v>
      </c>
      <c r="B77" s="16">
        <f t="shared" ref="B77:G77" si="4">SUM(B5+B13+B23+B33+B43+B53+B57+B65+B69)</f>
        <v>57548977.93</v>
      </c>
      <c r="C77" s="16">
        <f t="shared" si="4"/>
        <v>6260401.0800000001</v>
      </c>
      <c r="D77" s="16">
        <f t="shared" si="4"/>
        <v>63809379.009999998</v>
      </c>
      <c r="E77" s="16">
        <f t="shared" si="4"/>
        <v>57163620.270000011</v>
      </c>
      <c r="F77" s="16">
        <f t="shared" si="4"/>
        <v>56833204.830000006</v>
      </c>
      <c r="G77" s="16">
        <f t="shared" si="4"/>
        <v>6645758.7399999965</v>
      </c>
      <c r="H77" s="28"/>
    </row>
    <row r="78" spans="1:8" x14ac:dyDescent="0.2">
      <c r="H78" s="28"/>
    </row>
    <row r="79" spans="1:8" x14ac:dyDescent="0.2">
      <c r="A79" s="1" t="s">
        <v>122</v>
      </c>
      <c r="H79" s="28"/>
    </row>
    <row r="80" spans="1:8" x14ac:dyDescent="0.2">
      <c r="H80" s="28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7" t="s">
        <v>131</v>
      </c>
      <c r="B1" s="45"/>
      <c r="C1" s="45"/>
      <c r="D1" s="45"/>
      <c r="E1" s="45"/>
      <c r="F1" s="45"/>
      <c r="G1" s="46"/>
    </row>
    <row r="2" spans="1:7" x14ac:dyDescent="0.2">
      <c r="A2" s="30"/>
      <c r="B2" s="47" t="s">
        <v>59</v>
      </c>
      <c r="C2" s="45"/>
      <c r="D2" s="45"/>
      <c r="E2" s="45"/>
      <c r="F2" s="46"/>
      <c r="G2" s="48" t="s">
        <v>58</v>
      </c>
    </row>
    <row r="3" spans="1:7" ht="24.95" customHeight="1" x14ac:dyDescent="0.2">
      <c r="A3" s="38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9"/>
    </row>
    <row r="4" spans="1:7" x14ac:dyDescent="0.2">
      <c r="A4" s="29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7" s="35" customFormat="1" x14ac:dyDescent="0.2">
      <c r="A5" s="34"/>
      <c r="B5" s="33"/>
      <c r="C5" s="33"/>
      <c r="D5" s="33"/>
      <c r="E5" s="33"/>
      <c r="F5" s="33"/>
      <c r="G5" s="33"/>
    </row>
    <row r="6" spans="1:7" x14ac:dyDescent="0.2">
      <c r="A6" s="7" t="s">
        <v>0</v>
      </c>
      <c r="B6" s="17">
        <v>49305601.32</v>
      </c>
      <c r="C6" s="17">
        <v>1293500</v>
      </c>
      <c r="D6" s="17">
        <f>B6+C6</f>
        <v>50599101.32</v>
      </c>
      <c r="E6" s="17">
        <v>47166865.159999996</v>
      </c>
      <c r="F6" s="17">
        <v>46836449.719999999</v>
      </c>
      <c r="G6" s="17">
        <f>D6-E6</f>
        <v>3432236.1600000039</v>
      </c>
    </row>
    <row r="7" spans="1:7" s="35" customFormat="1" x14ac:dyDescent="0.2">
      <c r="A7" s="7"/>
      <c r="B7" s="36"/>
      <c r="C7" s="36"/>
      <c r="D7" s="36"/>
      <c r="E7" s="36"/>
      <c r="F7" s="36"/>
      <c r="G7" s="36"/>
    </row>
    <row r="8" spans="1:7" x14ac:dyDescent="0.2">
      <c r="A8" s="7" t="s">
        <v>1</v>
      </c>
      <c r="B8" s="17">
        <v>8243376.6100000003</v>
      </c>
      <c r="C8" s="17">
        <v>4966901.08</v>
      </c>
      <c r="D8" s="17">
        <f>B8+C8</f>
        <v>13210277.690000001</v>
      </c>
      <c r="E8" s="17">
        <v>9996755.1099999994</v>
      </c>
      <c r="F8" s="17">
        <v>9996755.1099999994</v>
      </c>
      <c r="G8" s="17">
        <f>D8-E8</f>
        <v>3213522.5800000019</v>
      </c>
    </row>
    <row r="9" spans="1:7" s="35" customFormat="1" x14ac:dyDescent="0.2">
      <c r="A9" s="7"/>
      <c r="B9" s="36"/>
      <c r="C9" s="36"/>
      <c r="D9" s="36"/>
      <c r="E9" s="36"/>
      <c r="F9" s="36"/>
      <c r="G9" s="36"/>
    </row>
    <row r="10" spans="1:7" x14ac:dyDescent="0.2">
      <c r="A10" s="7" t="s">
        <v>2</v>
      </c>
      <c r="B10" s="17">
        <v>0</v>
      </c>
      <c r="C10" s="17">
        <v>0</v>
      </c>
      <c r="D10" s="17">
        <f>B10+C10</f>
        <v>0</v>
      </c>
      <c r="E10" s="17">
        <v>0</v>
      </c>
      <c r="F10" s="17">
        <v>0</v>
      </c>
      <c r="G10" s="17">
        <f>D10-E10</f>
        <v>0</v>
      </c>
    </row>
    <row r="11" spans="1:7" s="35" customFormat="1" x14ac:dyDescent="0.2">
      <c r="A11" s="7"/>
      <c r="B11" s="36"/>
      <c r="C11" s="36"/>
      <c r="D11" s="36"/>
      <c r="E11" s="36"/>
      <c r="F11" s="36"/>
      <c r="G11" s="36"/>
    </row>
    <row r="12" spans="1:7" x14ac:dyDescent="0.2">
      <c r="A12" s="7" t="s">
        <v>39</v>
      </c>
      <c r="B12" s="17">
        <v>0</v>
      </c>
      <c r="C12" s="17">
        <v>0</v>
      </c>
      <c r="D12" s="17">
        <f>B12+C12</f>
        <v>0</v>
      </c>
      <c r="E12" s="17">
        <v>0</v>
      </c>
      <c r="F12" s="17">
        <v>0</v>
      </c>
      <c r="G12" s="17">
        <f>D12-E12</f>
        <v>0</v>
      </c>
    </row>
    <row r="13" spans="1:7" s="35" customFormat="1" x14ac:dyDescent="0.2">
      <c r="A13" s="7"/>
      <c r="B13" s="36"/>
      <c r="C13" s="36"/>
      <c r="D13" s="36"/>
      <c r="E13" s="36"/>
      <c r="F13" s="36"/>
      <c r="G13" s="36"/>
    </row>
    <row r="14" spans="1:7" x14ac:dyDescent="0.2">
      <c r="A14" s="32" t="s">
        <v>36</v>
      </c>
      <c r="B14" s="36">
        <v>0</v>
      </c>
      <c r="C14" s="36">
        <v>0</v>
      </c>
      <c r="D14" s="36">
        <f>B14+C14</f>
        <v>0</v>
      </c>
      <c r="E14" s="36">
        <v>0</v>
      </c>
      <c r="F14" s="36">
        <v>0</v>
      </c>
      <c r="G14" s="36">
        <f>D14-E14</f>
        <v>0</v>
      </c>
    </row>
    <row r="15" spans="1:7" s="35" customFormat="1" x14ac:dyDescent="0.2">
      <c r="A15" s="31"/>
      <c r="B15" s="18"/>
      <c r="C15" s="18"/>
      <c r="D15" s="18"/>
      <c r="E15" s="18"/>
      <c r="F15" s="18"/>
      <c r="G15" s="18"/>
    </row>
    <row r="16" spans="1:7" x14ac:dyDescent="0.2">
      <c r="A16" s="11" t="s">
        <v>52</v>
      </c>
      <c r="B16" s="16">
        <f t="shared" ref="B16:G16" si="0">SUM(B6+B8+B10+B12+B14)</f>
        <v>57548977.93</v>
      </c>
      <c r="C16" s="16">
        <f t="shared" si="0"/>
        <v>6260401.0800000001</v>
      </c>
      <c r="D16" s="16">
        <f t="shared" si="0"/>
        <v>63809379.010000005</v>
      </c>
      <c r="E16" s="16">
        <f t="shared" si="0"/>
        <v>57163620.269999996</v>
      </c>
      <c r="F16" s="16">
        <f t="shared" si="0"/>
        <v>56833204.829999998</v>
      </c>
      <c r="G16" s="16">
        <f t="shared" si="0"/>
        <v>6645758.7400000058</v>
      </c>
    </row>
    <row r="18" spans="1:1" x14ac:dyDescent="0.2">
      <c r="A18" s="1" t="s">
        <v>122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opLeftCell="A19" workbookViewId="0">
      <selection activeCell="A41" sqref="A4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7" t="s">
        <v>137</v>
      </c>
      <c r="B1" s="45"/>
      <c r="C1" s="45"/>
      <c r="D1" s="45"/>
      <c r="E1" s="45"/>
      <c r="F1" s="45"/>
      <c r="G1" s="46"/>
    </row>
    <row r="2" spans="1:7" x14ac:dyDescent="0.2">
      <c r="A2" s="30"/>
      <c r="B2" s="47" t="s">
        <v>59</v>
      </c>
      <c r="C2" s="45"/>
      <c r="D2" s="45"/>
      <c r="E2" s="45"/>
      <c r="F2" s="46"/>
      <c r="G2" s="48" t="s">
        <v>58</v>
      </c>
    </row>
    <row r="3" spans="1:7" ht="24.95" customHeight="1" x14ac:dyDescent="0.2">
      <c r="A3" s="38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9"/>
    </row>
    <row r="4" spans="1:7" x14ac:dyDescent="0.2">
      <c r="A4" s="29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7" x14ac:dyDescent="0.2">
      <c r="A5" s="24"/>
      <c r="B5" s="8"/>
      <c r="C5" s="8"/>
      <c r="D5" s="8"/>
      <c r="E5" s="8"/>
      <c r="F5" s="8"/>
      <c r="G5" s="8"/>
    </row>
    <row r="6" spans="1:7" x14ac:dyDescent="0.2">
      <c r="A6" s="25" t="s">
        <v>132</v>
      </c>
      <c r="B6" s="6">
        <v>1363099.94</v>
      </c>
      <c r="C6" s="6">
        <v>7500</v>
      </c>
      <c r="D6" s="6">
        <f>B6+C6</f>
        <v>1370599.94</v>
      </c>
      <c r="E6" s="6">
        <v>1229510.97</v>
      </c>
      <c r="F6" s="6">
        <v>1206234.1399999999</v>
      </c>
      <c r="G6" s="6">
        <f>D6-E6</f>
        <v>141088.96999999997</v>
      </c>
    </row>
    <row r="7" spans="1:7" x14ac:dyDescent="0.2">
      <c r="A7" s="25" t="s">
        <v>133</v>
      </c>
      <c r="B7" s="6">
        <v>6616830.0099999998</v>
      </c>
      <c r="C7" s="6">
        <v>-381000</v>
      </c>
      <c r="D7" s="6">
        <f t="shared" ref="D7:D12" si="0">B7+C7</f>
        <v>6235830.0099999998</v>
      </c>
      <c r="E7" s="6">
        <v>5607019.1299999999</v>
      </c>
      <c r="F7" s="6">
        <v>5574196.5099999998</v>
      </c>
      <c r="G7" s="6">
        <f t="shared" ref="G7:G12" si="1">D7-E7</f>
        <v>628810.87999999989</v>
      </c>
    </row>
    <row r="8" spans="1:7" x14ac:dyDescent="0.2">
      <c r="A8" s="25" t="s">
        <v>134</v>
      </c>
      <c r="B8" s="6">
        <v>41291761.170000002</v>
      </c>
      <c r="C8" s="6">
        <v>6272401.0800000001</v>
      </c>
      <c r="D8" s="6">
        <f t="shared" si="0"/>
        <v>47564162.25</v>
      </c>
      <c r="E8" s="6">
        <v>42590692.009999998</v>
      </c>
      <c r="F8" s="6">
        <v>42437936.229999997</v>
      </c>
      <c r="G8" s="6">
        <f t="shared" si="1"/>
        <v>4973470.2400000021</v>
      </c>
    </row>
    <row r="9" spans="1:7" x14ac:dyDescent="0.2">
      <c r="A9" s="25" t="s">
        <v>135</v>
      </c>
      <c r="B9" s="6">
        <v>6795208.6500000004</v>
      </c>
      <c r="C9" s="6">
        <v>356000</v>
      </c>
      <c r="D9" s="6">
        <f t="shared" si="0"/>
        <v>7151208.6500000004</v>
      </c>
      <c r="E9" s="6">
        <v>6457027.9699999997</v>
      </c>
      <c r="F9" s="6">
        <v>6353520.8899999997</v>
      </c>
      <c r="G9" s="6">
        <f t="shared" si="1"/>
        <v>694180.68000000063</v>
      </c>
    </row>
    <row r="10" spans="1:7" x14ac:dyDescent="0.2">
      <c r="A10" s="25" t="s">
        <v>136</v>
      </c>
      <c r="B10" s="6">
        <v>1482078.16</v>
      </c>
      <c r="C10" s="6">
        <v>5500</v>
      </c>
      <c r="D10" s="6">
        <f t="shared" si="0"/>
        <v>1487578.16</v>
      </c>
      <c r="E10" s="6">
        <v>1279370.19</v>
      </c>
      <c r="F10" s="6">
        <v>1261317.06</v>
      </c>
      <c r="G10" s="6">
        <f t="shared" si="1"/>
        <v>208207.96999999997</v>
      </c>
    </row>
    <row r="11" spans="1:7" x14ac:dyDescent="0.2">
      <c r="A11" s="25" t="s">
        <v>50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5" t="s">
        <v>51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5"/>
      <c r="B13" s="6"/>
      <c r="C13" s="6"/>
      <c r="D13" s="6"/>
      <c r="E13" s="6"/>
      <c r="F13" s="6"/>
      <c r="G13" s="6"/>
    </row>
    <row r="14" spans="1:7" x14ac:dyDescent="0.2">
      <c r="A14" s="12" t="s">
        <v>52</v>
      </c>
      <c r="B14" s="19">
        <f t="shared" ref="B14:G14" si="2">SUM(B6:B13)</f>
        <v>57548977.93</v>
      </c>
      <c r="C14" s="19">
        <f t="shared" si="2"/>
        <v>6260401.0800000001</v>
      </c>
      <c r="D14" s="19">
        <f t="shared" si="2"/>
        <v>63809379.009999998</v>
      </c>
      <c r="E14" s="19">
        <f t="shared" si="2"/>
        <v>57163620.269999996</v>
      </c>
      <c r="F14" s="19">
        <f t="shared" si="2"/>
        <v>56833204.829999998</v>
      </c>
      <c r="G14" s="19">
        <f t="shared" si="2"/>
        <v>6645758.7400000021</v>
      </c>
    </row>
    <row r="17" spans="1:7" ht="45" customHeight="1" x14ac:dyDescent="0.2">
      <c r="A17" s="47" t="s">
        <v>138</v>
      </c>
      <c r="B17" s="45"/>
      <c r="C17" s="45"/>
      <c r="D17" s="45"/>
      <c r="E17" s="45"/>
      <c r="F17" s="45"/>
      <c r="G17" s="46"/>
    </row>
    <row r="18" spans="1:7" x14ac:dyDescent="0.2">
      <c r="A18" s="50" t="s">
        <v>53</v>
      </c>
      <c r="B18" s="47" t="s">
        <v>59</v>
      </c>
      <c r="C18" s="45"/>
      <c r="D18" s="45"/>
      <c r="E18" s="45"/>
      <c r="F18" s="46"/>
      <c r="G18" s="48" t="s">
        <v>58</v>
      </c>
    </row>
    <row r="19" spans="1:7" ht="22.5" x14ac:dyDescent="0.2">
      <c r="A19" s="51"/>
      <c r="B19" s="3" t="s">
        <v>54</v>
      </c>
      <c r="C19" s="3" t="s">
        <v>119</v>
      </c>
      <c r="D19" s="3" t="s">
        <v>55</v>
      </c>
      <c r="E19" s="3" t="s">
        <v>56</v>
      </c>
      <c r="F19" s="3" t="s">
        <v>57</v>
      </c>
      <c r="G19" s="49"/>
    </row>
    <row r="20" spans="1:7" x14ac:dyDescent="0.2">
      <c r="A20" s="52"/>
      <c r="B20" s="4">
        <v>1</v>
      </c>
      <c r="C20" s="4">
        <v>2</v>
      </c>
      <c r="D20" s="4" t="s">
        <v>120</v>
      </c>
      <c r="E20" s="4">
        <v>4</v>
      </c>
      <c r="F20" s="4">
        <v>5</v>
      </c>
      <c r="G20" s="4" t="s">
        <v>121</v>
      </c>
    </row>
    <row r="21" spans="1:7" x14ac:dyDescent="0.2">
      <c r="A21" s="26" t="s">
        <v>8</v>
      </c>
      <c r="B21" s="6">
        <v>0</v>
      </c>
      <c r="C21" s="6">
        <v>0</v>
      </c>
      <c r="D21" s="6">
        <f>B21+C21</f>
        <v>0</v>
      </c>
      <c r="E21" s="6">
        <v>0</v>
      </c>
      <c r="F21" s="6">
        <v>0</v>
      </c>
      <c r="G21" s="6">
        <f>D21-E21</f>
        <v>0</v>
      </c>
    </row>
    <row r="22" spans="1:7" x14ac:dyDescent="0.2">
      <c r="A22" s="26" t="s">
        <v>9</v>
      </c>
      <c r="B22" s="6">
        <v>0</v>
      </c>
      <c r="C22" s="6">
        <v>0</v>
      </c>
      <c r="D22" s="6">
        <f t="shared" ref="D22:D24" si="3">B22+C22</f>
        <v>0</v>
      </c>
      <c r="E22" s="6">
        <v>0</v>
      </c>
      <c r="F22" s="6">
        <v>0</v>
      </c>
      <c r="G22" s="6">
        <f t="shared" ref="G22:G24" si="4">D22-E22</f>
        <v>0</v>
      </c>
    </row>
    <row r="23" spans="1:7" x14ac:dyDescent="0.2">
      <c r="A23" s="26" t="s">
        <v>10</v>
      </c>
      <c r="B23" s="6">
        <v>0</v>
      </c>
      <c r="C23" s="6">
        <v>0</v>
      </c>
      <c r="D23" s="6">
        <f t="shared" si="3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6" t="s">
        <v>123</v>
      </c>
      <c r="B24" s="6">
        <v>0</v>
      </c>
      <c r="C24" s="6">
        <v>0</v>
      </c>
      <c r="D24" s="6">
        <f t="shared" si="3"/>
        <v>0</v>
      </c>
      <c r="E24" s="6">
        <v>0</v>
      </c>
      <c r="F24" s="6">
        <v>0</v>
      </c>
      <c r="G24" s="6">
        <f t="shared" si="4"/>
        <v>0</v>
      </c>
    </row>
    <row r="25" spans="1:7" x14ac:dyDescent="0.2">
      <c r="A25" s="12" t="s">
        <v>52</v>
      </c>
      <c r="B25" s="19">
        <f t="shared" ref="B25:G25" si="5">SUM(B21:B24)</f>
        <v>0</v>
      </c>
      <c r="C25" s="19">
        <f t="shared" si="5"/>
        <v>0</v>
      </c>
      <c r="D25" s="19">
        <f t="shared" si="5"/>
        <v>0</v>
      </c>
      <c r="E25" s="19">
        <f t="shared" si="5"/>
        <v>0</v>
      </c>
      <c r="F25" s="19">
        <f t="shared" si="5"/>
        <v>0</v>
      </c>
      <c r="G25" s="19">
        <f t="shared" si="5"/>
        <v>0</v>
      </c>
    </row>
    <row r="28" spans="1:7" ht="45" customHeight="1" x14ac:dyDescent="0.2">
      <c r="A28" s="47" t="s">
        <v>139</v>
      </c>
      <c r="B28" s="45"/>
      <c r="C28" s="45"/>
      <c r="D28" s="45"/>
      <c r="E28" s="45"/>
      <c r="F28" s="45"/>
      <c r="G28" s="46"/>
    </row>
    <row r="29" spans="1:7" x14ac:dyDescent="0.2">
      <c r="A29" s="50" t="s">
        <v>53</v>
      </c>
      <c r="B29" s="47" t="s">
        <v>59</v>
      </c>
      <c r="C29" s="45"/>
      <c r="D29" s="45"/>
      <c r="E29" s="45"/>
      <c r="F29" s="46"/>
      <c r="G29" s="48" t="s">
        <v>58</v>
      </c>
    </row>
    <row r="30" spans="1:7" ht="22.5" x14ac:dyDescent="0.2">
      <c r="A30" s="51"/>
      <c r="B30" s="3" t="s">
        <v>54</v>
      </c>
      <c r="C30" s="3" t="s">
        <v>119</v>
      </c>
      <c r="D30" s="3" t="s">
        <v>55</v>
      </c>
      <c r="E30" s="3" t="s">
        <v>56</v>
      </c>
      <c r="F30" s="3" t="s">
        <v>57</v>
      </c>
      <c r="G30" s="49"/>
    </row>
    <row r="31" spans="1:7" x14ac:dyDescent="0.2">
      <c r="A31" s="52"/>
      <c r="B31" s="4">
        <v>1</v>
      </c>
      <c r="C31" s="4">
        <v>2</v>
      </c>
      <c r="D31" s="4" t="s">
        <v>120</v>
      </c>
      <c r="E31" s="4">
        <v>4</v>
      </c>
      <c r="F31" s="4">
        <v>5</v>
      </c>
      <c r="G31" s="4" t="s">
        <v>121</v>
      </c>
    </row>
    <row r="32" spans="1:7" x14ac:dyDescent="0.2">
      <c r="A32" s="27" t="s">
        <v>12</v>
      </c>
      <c r="B32" s="6">
        <v>57548977.93</v>
      </c>
      <c r="C32" s="6">
        <v>6260401.0800000001</v>
      </c>
      <c r="D32" s="6">
        <f t="shared" ref="D32:D38" si="6">B32+C32</f>
        <v>63809379.009999998</v>
      </c>
      <c r="E32" s="6">
        <v>57163620.270000003</v>
      </c>
      <c r="F32" s="6">
        <v>56833204.829999998</v>
      </c>
      <c r="G32" s="6">
        <f t="shared" ref="G32:G38" si="7">D32-E32</f>
        <v>6645758.7399999946</v>
      </c>
    </row>
    <row r="33" spans="1:7" x14ac:dyDescent="0.2">
      <c r="A33" s="27" t="s">
        <v>11</v>
      </c>
      <c r="B33" s="6">
        <v>0</v>
      </c>
      <c r="C33" s="6">
        <v>0</v>
      </c>
      <c r="D33" s="6">
        <f t="shared" si="6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7" t="s">
        <v>13</v>
      </c>
      <c r="B34" s="6">
        <v>0</v>
      </c>
      <c r="C34" s="6">
        <v>0</v>
      </c>
      <c r="D34" s="6">
        <f t="shared" si="6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7" t="s">
        <v>25</v>
      </c>
      <c r="B35" s="6">
        <v>0</v>
      </c>
      <c r="C35" s="6">
        <v>0</v>
      </c>
      <c r="D35" s="6">
        <f t="shared" si="6"/>
        <v>0</v>
      </c>
      <c r="E35" s="6">
        <v>0</v>
      </c>
      <c r="F35" s="6">
        <v>0</v>
      </c>
      <c r="G35" s="6">
        <f t="shared" si="7"/>
        <v>0</v>
      </c>
    </row>
    <row r="36" spans="1:7" ht="11.25" customHeight="1" x14ac:dyDescent="0.2">
      <c r="A36" s="27" t="s">
        <v>26</v>
      </c>
      <c r="B36" s="6">
        <v>0</v>
      </c>
      <c r="C36" s="6">
        <v>0</v>
      </c>
      <c r="D36" s="6">
        <f t="shared" si="6"/>
        <v>0</v>
      </c>
      <c r="E36" s="6">
        <v>0</v>
      </c>
      <c r="F36" s="6">
        <v>0</v>
      </c>
      <c r="G36" s="6">
        <f t="shared" si="7"/>
        <v>0</v>
      </c>
    </row>
    <row r="37" spans="1:7" x14ac:dyDescent="0.2">
      <c r="A37" s="27" t="s">
        <v>129</v>
      </c>
      <c r="B37" s="6">
        <v>0</v>
      </c>
      <c r="C37" s="6">
        <v>0</v>
      </c>
      <c r="D37" s="6">
        <f t="shared" si="6"/>
        <v>0</v>
      </c>
      <c r="E37" s="6">
        <v>0</v>
      </c>
      <c r="F37" s="6">
        <v>0</v>
      </c>
      <c r="G37" s="6">
        <f t="shared" si="7"/>
        <v>0</v>
      </c>
    </row>
    <row r="38" spans="1:7" x14ac:dyDescent="0.2">
      <c r="A38" s="27" t="s">
        <v>14</v>
      </c>
      <c r="B38" s="6">
        <v>0</v>
      </c>
      <c r="C38" s="6">
        <v>0</v>
      </c>
      <c r="D38" s="6">
        <f t="shared" si="6"/>
        <v>0</v>
      </c>
      <c r="E38" s="6">
        <v>0</v>
      </c>
      <c r="F38" s="6">
        <v>0</v>
      </c>
      <c r="G38" s="6">
        <f t="shared" si="7"/>
        <v>0</v>
      </c>
    </row>
    <row r="39" spans="1:7" x14ac:dyDescent="0.2">
      <c r="A39" s="12" t="s">
        <v>52</v>
      </c>
      <c r="B39" s="19">
        <f t="shared" ref="B39:G39" si="8">SUM(B32:B38)</f>
        <v>57548977.93</v>
      </c>
      <c r="C39" s="19">
        <f t="shared" si="8"/>
        <v>6260401.0800000001</v>
      </c>
      <c r="D39" s="19">
        <f t="shared" si="8"/>
        <v>63809379.009999998</v>
      </c>
      <c r="E39" s="19">
        <f t="shared" si="8"/>
        <v>57163620.270000003</v>
      </c>
      <c r="F39" s="19">
        <f t="shared" si="8"/>
        <v>56833204.829999998</v>
      </c>
      <c r="G39" s="19">
        <f t="shared" si="8"/>
        <v>6645758.7399999946</v>
      </c>
    </row>
    <row r="41" spans="1:7" x14ac:dyDescent="0.2">
      <c r="A41" s="1" t="s">
        <v>122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17:G17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activeCell="A9" sqref="A9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47" t="s">
        <v>140</v>
      </c>
      <c r="B1" s="45"/>
      <c r="C1" s="45"/>
      <c r="D1" s="45"/>
      <c r="E1" s="45"/>
      <c r="F1" s="45"/>
      <c r="G1" s="46"/>
    </row>
    <row r="2" spans="1:7" x14ac:dyDescent="0.2">
      <c r="A2" s="29"/>
      <c r="B2" s="47" t="s">
        <v>59</v>
      </c>
      <c r="C2" s="45"/>
      <c r="D2" s="45"/>
      <c r="E2" s="45"/>
      <c r="F2" s="46"/>
      <c r="G2" s="48" t="s">
        <v>58</v>
      </c>
    </row>
    <row r="3" spans="1:7" ht="24.95" customHeight="1" x14ac:dyDescent="0.2">
      <c r="A3" s="37" t="s">
        <v>53</v>
      </c>
      <c r="B3" s="3" t="s">
        <v>54</v>
      </c>
      <c r="C3" s="3" t="s">
        <v>119</v>
      </c>
      <c r="D3" s="3" t="s">
        <v>55</v>
      </c>
      <c r="E3" s="3" t="s">
        <v>56</v>
      </c>
      <c r="F3" s="3" t="s">
        <v>57</v>
      </c>
      <c r="G3" s="49"/>
    </row>
    <row r="4" spans="1:7" x14ac:dyDescent="0.2">
      <c r="A4" s="29"/>
      <c r="B4" s="4">
        <v>1</v>
      </c>
      <c r="C4" s="4">
        <v>2</v>
      </c>
      <c r="D4" s="4" t="s">
        <v>120</v>
      </c>
      <c r="E4" s="4">
        <v>4</v>
      </c>
      <c r="F4" s="4">
        <v>5</v>
      </c>
      <c r="G4" s="4" t="s">
        <v>121</v>
      </c>
    </row>
    <row r="5" spans="1:7" s="9" customFormat="1" x14ac:dyDescent="0.2">
      <c r="A5" s="39"/>
      <c r="B5" s="44"/>
      <c r="C5" s="44"/>
      <c r="D5" s="44"/>
      <c r="E5" s="44"/>
      <c r="F5" s="44"/>
      <c r="G5" s="44"/>
    </row>
    <row r="6" spans="1:7" x14ac:dyDescent="0.2">
      <c r="A6" s="40" t="s">
        <v>15</v>
      </c>
      <c r="B6" s="14">
        <f t="shared" ref="B6:G6" si="0">SUM(B7:B14)</f>
        <v>1482078.16</v>
      </c>
      <c r="C6" s="14">
        <f t="shared" si="0"/>
        <v>5500</v>
      </c>
      <c r="D6" s="14">
        <f t="shared" si="0"/>
        <v>1487578.16</v>
      </c>
      <c r="E6" s="14">
        <f t="shared" si="0"/>
        <v>1279370.19</v>
      </c>
      <c r="F6" s="14">
        <f t="shared" si="0"/>
        <v>1261317.06</v>
      </c>
      <c r="G6" s="14">
        <f t="shared" si="0"/>
        <v>208207.96999999997</v>
      </c>
    </row>
    <row r="7" spans="1:7" x14ac:dyDescent="0.2">
      <c r="A7" s="41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41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41" t="s">
        <v>141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41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41" t="s">
        <v>22</v>
      </c>
      <c r="B11" s="6">
        <v>1482078.16</v>
      </c>
      <c r="C11" s="6">
        <v>5500</v>
      </c>
      <c r="D11" s="6">
        <f t="shared" si="1"/>
        <v>1487578.16</v>
      </c>
      <c r="E11" s="6">
        <v>1279370.19</v>
      </c>
      <c r="F11" s="6">
        <v>1261317.06</v>
      </c>
      <c r="G11" s="6">
        <f t="shared" si="2"/>
        <v>208207.96999999997</v>
      </c>
    </row>
    <row r="12" spans="1:7" x14ac:dyDescent="0.2">
      <c r="A12" s="41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41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41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42"/>
      <c r="B15" s="6"/>
      <c r="C15" s="6"/>
      <c r="D15" s="6"/>
      <c r="E15" s="6"/>
      <c r="F15" s="6"/>
      <c r="G15" s="6"/>
    </row>
    <row r="16" spans="1:7" x14ac:dyDescent="0.2">
      <c r="A16" s="40" t="s">
        <v>19</v>
      </c>
      <c r="B16" s="14">
        <f t="shared" ref="B16:G16" si="3">SUM(B17:B23)</f>
        <v>56066899.770000003</v>
      </c>
      <c r="C16" s="14">
        <f t="shared" si="3"/>
        <v>6254901.0800000001</v>
      </c>
      <c r="D16" s="14">
        <f t="shared" si="3"/>
        <v>62321800.850000001</v>
      </c>
      <c r="E16" s="14">
        <f t="shared" si="3"/>
        <v>55884250.079999998</v>
      </c>
      <c r="F16" s="14">
        <f t="shared" si="3"/>
        <v>55571887.770000003</v>
      </c>
      <c r="G16" s="14">
        <f t="shared" si="3"/>
        <v>6437550.7700000033</v>
      </c>
    </row>
    <row r="17" spans="1:7" x14ac:dyDescent="0.2">
      <c r="A17" s="41" t="s">
        <v>42</v>
      </c>
      <c r="B17" s="6">
        <v>56066899.770000003</v>
      </c>
      <c r="C17" s="6">
        <v>6254901.0800000001</v>
      </c>
      <c r="D17" s="6">
        <f>B17+C17</f>
        <v>62321800.850000001</v>
      </c>
      <c r="E17" s="6">
        <v>55884250.079999998</v>
      </c>
      <c r="F17" s="6">
        <v>55571887.770000003</v>
      </c>
      <c r="G17" s="6">
        <f t="shared" ref="G17:G23" si="4">D17-E17</f>
        <v>6437550.7700000033</v>
      </c>
    </row>
    <row r="18" spans="1:7" x14ac:dyDescent="0.2">
      <c r="A18" s="41" t="s">
        <v>27</v>
      </c>
      <c r="B18" s="6">
        <v>0</v>
      </c>
      <c r="C18" s="6">
        <v>0</v>
      </c>
      <c r="D18" s="6">
        <f t="shared" ref="D18:D23" si="5">B18+C18</f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41" t="s">
        <v>20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41" t="s">
        <v>43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41" t="s">
        <v>44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41" t="s">
        <v>45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41" t="s">
        <v>4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42"/>
      <c r="B24" s="6"/>
      <c r="C24" s="6"/>
      <c r="D24" s="6"/>
      <c r="E24" s="6"/>
      <c r="F24" s="6"/>
      <c r="G24" s="6"/>
    </row>
    <row r="25" spans="1:7" x14ac:dyDescent="0.2">
      <c r="A25" s="40" t="s">
        <v>46</v>
      </c>
      <c r="B25" s="14">
        <f t="shared" ref="B25:G25" si="6">SUM(B26:B34)</f>
        <v>0</v>
      </c>
      <c r="C25" s="14">
        <f t="shared" si="6"/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</row>
    <row r="26" spans="1:7" x14ac:dyDescent="0.2">
      <c r="A26" s="41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41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41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41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41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41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41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41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41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ht="11.25" customHeight="1" x14ac:dyDescent="0.2">
      <c r="A35" s="42"/>
      <c r="B35" s="6"/>
      <c r="C35" s="6"/>
      <c r="D35" s="6"/>
      <c r="E35" s="6"/>
      <c r="F35" s="6"/>
      <c r="G35" s="6"/>
    </row>
    <row r="36" spans="1:7" x14ac:dyDescent="0.2">
      <c r="A36" s="40" t="s">
        <v>31</v>
      </c>
      <c r="B36" s="14">
        <f t="shared" ref="B36:G36" si="9">SUM(B37:B40)</f>
        <v>0</v>
      </c>
      <c r="C36" s="14">
        <f t="shared" si="9"/>
        <v>0</v>
      </c>
      <c r="D36" s="14">
        <f t="shared" si="9"/>
        <v>0</v>
      </c>
      <c r="E36" s="14">
        <f t="shared" si="9"/>
        <v>0</v>
      </c>
      <c r="F36" s="14">
        <f t="shared" si="9"/>
        <v>0</v>
      </c>
      <c r="G36" s="14">
        <f t="shared" si="9"/>
        <v>0</v>
      </c>
    </row>
    <row r="37" spans="1:7" x14ac:dyDescent="0.2">
      <c r="A37" s="41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41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41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41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42"/>
      <c r="B41" s="6"/>
      <c r="C41" s="6"/>
      <c r="D41" s="6"/>
      <c r="E41" s="6"/>
      <c r="F41" s="6"/>
      <c r="G41" s="6"/>
    </row>
    <row r="42" spans="1:7" x14ac:dyDescent="0.2">
      <c r="A42" s="43" t="s">
        <v>52</v>
      </c>
      <c r="B42" s="19">
        <f t="shared" ref="B42:G42" si="12">SUM(B36+B25+B16+B6)</f>
        <v>57548977.93</v>
      </c>
      <c r="C42" s="19">
        <f t="shared" si="12"/>
        <v>6260401.0800000001</v>
      </c>
      <c r="D42" s="19">
        <f t="shared" si="12"/>
        <v>63809379.009999998</v>
      </c>
      <c r="E42" s="19">
        <f t="shared" si="12"/>
        <v>57163620.269999996</v>
      </c>
      <c r="F42" s="19">
        <f t="shared" si="12"/>
        <v>56833204.830000006</v>
      </c>
      <c r="G42" s="19">
        <f t="shared" si="12"/>
        <v>6645758.740000003</v>
      </c>
    </row>
    <row r="44" spans="1:7" x14ac:dyDescent="0.2">
      <c r="A44" s="35" t="s">
        <v>122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2024-01-30T22:33:12Z</cp:lastPrinted>
  <dcterms:created xsi:type="dcterms:W3CDTF">2014-02-10T03:37:14Z</dcterms:created>
  <dcterms:modified xsi:type="dcterms:W3CDTF">2024-01-31T15:47:00Z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