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siret\4TO TRIMESTRE\"/>
    </mc:Choice>
  </mc:AlternateContent>
  <bookViews>
    <workbookView xWindow="0" yWindow="0" windowWidth="13065" windowHeight="3735" tabRatio="885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  <definedName name="_xlnm.Print_Area" localSheetId="0">CA!$A$1:$G$62</definedName>
    <definedName name="_xlnm.Print_Area" localSheetId="3">CFG!$A$1:$G$54</definedName>
    <definedName name="_xlnm.Print_Area" localSheetId="2">COG!$A$1:$G$94</definedName>
    <definedName name="_xlnm.Print_Area" localSheetId="1">CTG!$A$2:$G$28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6" i="8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6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6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<sst xmlns="http://schemas.openxmlformats.org/spreadsheetml/2006/main" count="205" uniqueCount="140">
  <si>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</si>
  <si>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</si>
  <si>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</si>
  <si>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</si>
  <si>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</si>
  <si>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</si>
  <si>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</si>
  <si>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</si>
  <si>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</si>
  <si>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</si>
  <si>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</si>
  <si>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</si>
  <si>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</si>
  <si>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</si>
  <si>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</si>
  <si>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</si>
  <si>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</si>
  <si>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</si>
  <si>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</si>
  <si>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</si>
  <si>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</si>
  <si>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</si>
  <si>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</si>
  <si>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</si>
  <si>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</si>
  <si>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</si>
  <si>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</si>
  <si>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</si>
  <si>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</si>
  <si>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</si>
  <si>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</si>
  <si>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</si>
  <si>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</si>
  <si>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</si>
  <si>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</si>
  <si>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</si>
  <si>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</si>
  <si>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</si>
  <si>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</si>
  <si>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</si>
  <si>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</si>
  <si>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</si>
  <si>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</si>
  <si>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</si>
  <si>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</si>
  <si>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</si>
  <si>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</si>
  <si>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</si>
  <si>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</si>
  <si>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</si>
  <si>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</si>
  <si>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</si>
  <si>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</si>
  <si>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</si>
  <si>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</si>
  <si>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</si>
  <si>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</si>
  <si>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</si>
  <si>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</si>
  <si>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</si>
  <si>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</si>
  <si>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</si>
  <si>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</si>
  <si>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</si>
  <si>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</si>
  <si>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</si>
  <si>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</si>
  <si>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</si>
  <si>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</si>
  <si>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</si>
  <si>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</si>
  <si>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</si>
  <si>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</si>
  <si>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</si>
  <si>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</si>
  <si>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</si>
  <si>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</si>
  <si>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</si>
  <si>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</si>
  <si>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</si>
  <si>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</si>
  <si>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</si>
  <si>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</si>
  <si>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</si>
  <si>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</si>
  <si>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</si>
  <si>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</si>
  <si>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</si>
  <si>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</si>
  <si>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</si>
  <si>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</si>
  <si>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</si>
  <si>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</si>
  <si>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</si>
  <si>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</si>
  <si>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</si>
  <si>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</si>
  <si>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</si>
  <si>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</si>
  <si>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</si>
  <si>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</si>
  <si>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</si>
  <si>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</si>
  <si>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</si>
  <si>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</si>
  <si>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</si>
  <si>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</si>
  <si>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</si>
  <si>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</si>
  <si>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</si>
  <si>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</si>
  <si>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</si>
  <si>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</si>
  <si>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</si>
  <si>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</si>
  <si>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</si>
  <si>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</si>
  <si>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</si>
  <si>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</si>
  <si>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</si>
  <si>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</si>
  <si>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</si>
  <si>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</si>
  <si>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</si>
  <si>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</si>
  <si>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</si>
  <si>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</si>
  <si>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</si>
  <si>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</si>
  <si>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Comisión Municipal del Deporte y Atención a la Juventud del Municipio de Uriangato, Guanajuato.
Estado Analítico del Ejercicio del Presupuesto de Egresos
Clasificación por Objeto del Gasto (Capítulo y Concepto)
Del 1 de Enero al 31 de Diciembre de 2025
(Cifras en Pesos)</t>
  </si>
  <si>
    <t>Comisión Municipal del Deporte y Atención a la Juventud del Municipio de Uriangato, Guanajuato.
Estado Analítico del Ejercicio del Presupuesto de Egresos
Clasificación Económica (por Tipo de Gasto)
Del 1 de Enero al 31 de Diciembre de 2025
(Cifras en Pesos)</t>
  </si>
  <si>
    <t>31120M41F010000 DIRECCION DE CONTABILIDA</t>
  </si>
  <si>
    <t>31120M41F020000 DIRECCION DE RECURSOS MA</t>
  </si>
  <si>
    <t>31120M41F030000 DIRECCION GENERAL DE ACT</t>
  </si>
  <si>
    <t>Comisión Municipal del Deporte y Atención a la Juventud del Municipio de Uriangato, Guanajuato.
Estado Analítico del Ejercicio del Presupuesto de Egresos
Clasificación Administrativa
Del 1 de Enero al 31 de Diciembre de 2025
(Cifras en Pesos)</t>
  </si>
  <si>
    <t>Comisión Municipal del Deporte y Atención a la Juventud del Municipio de Uriangato, Guanajuato.
Estado Analítico del Ejercicio del Presupuesto de Egresos
Clasificación Funcional (Finalidad y Función)
Del 1 de Enero al 31 de Diciembre de 2025
(Cifras en Pesos)</t>
  </si>
  <si>
    <t xml:space="preserve">                LGE. RICARDO ALBERTO GUZMAN MENDEZ</t>
  </si>
  <si>
    <t xml:space="preserve">L.C. KAREN JENIFER CHAVEZ TENORIO </t>
  </si>
  <si>
    <t xml:space="preserve">                           DIRECTOR DE COMUDAJ </t>
  </si>
  <si>
    <t>JEFE DEL AREA ADM Y CONTABLE COMUDAJ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</si>
</sst>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6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0" borderId="0" xfId="8" applyFont="1" applyAlignment="1" applyProtection="1">
      <alignment vertical="top" wrapText="1"/>
      <protection locked="0"/>
    </xf>
    <xf numFmtId="4" fontId="6" fillId="0" borderId="0" xfId="8" applyNumberFormat="1" applyFont="1" applyAlignment="1" applyProtection="1">
      <alignment vertical="top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 wrapText="1"/>
      <protection locked="0"/>
    </xf>
    <xf numFmtId="0" fontId="0" fillId="0" borderId="4" xfId="0" applyBorder="1" applyProtection="1">
      <protection locked="0"/>
    </xf>
    <xf numFmtId="0" fontId="0" fillId="0" borderId="0" xfId="0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8"/>
  <sheetViews>
    <sheetView showGridLines="0" tabSelected="1" topLeftCell="A49" workbookViewId="0">
      <selection sqref="A1:G62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4" t="s">
        <v>134</v>
      </c>
      <c r="B1" s="35"/>
      <c r="C1" s="35"/>
      <c r="D1" s="35"/>
      <c r="E1" s="35"/>
      <c r="F1" s="35"/>
      <c r="G1" s="36"/>
    </row>
    <row r="2" spans="1:7" x14ac:dyDescent="0.2">
      <c r="A2" s="19"/>
      <c r="B2" s="37" t="s">
        <v>57</v>
      </c>
      <c r="C2" s="38"/>
      <c r="D2" s="38"/>
      <c r="E2" s="38"/>
      <c r="F2" s="39"/>
      <c r="G2" s="32" t="s">
        <v>56</v>
      </c>
    </row>
    <row r="3" spans="1:7" ht="24.95" customHeight="1" x14ac:dyDescent="0.2">
      <c r="A3" s="18" t="s">
        <v>51</v>
      </c>
      <c r="B3" s="2" t="s">
        <v>52</v>
      </c>
      <c r="C3" s="2" t="s">
        <v>115</v>
      </c>
      <c r="D3" s="2" t="s">
        <v>53</v>
      </c>
      <c r="E3" s="2" t="s">
        <v>54</v>
      </c>
      <c r="F3" s="2" t="s">
        <v>55</v>
      </c>
      <c r="G3" s="3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131</v>
      </c>
      <c r="B5" s="23">
        <v>530500</v>
      </c>
      <c r="C5" s="23">
        <v>61939.6</v>
      </c>
      <c r="D5" s="23">
        <f>B5+C5</f>
        <v>592439.6</v>
      </c>
      <c r="E5" s="23">
        <v>583268.84</v>
      </c>
      <c r="F5" s="23">
        <v>583268.84</v>
      </c>
      <c r="G5" s="23">
        <f>D5-E5</f>
        <v>9170.7600000000093</v>
      </c>
    </row>
    <row r="6" spans="1:7" x14ac:dyDescent="0.2">
      <c r="A6" s="14" t="s">
        <v>132</v>
      </c>
      <c r="B6" s="23">
        <v>121500</v>
      </c>
      <c r="C6" s="23">
        <v>109798.72</v>
      </c>
      <c r="D6" s="23">
        <f t="shared" ref="D6:D11" si="0">B6+C6</f>
        <v>231298.72</v>
      </c>
      <c r="E6" s="23">
        <v>230454.54</v>
      </c>
      <c r="F6" s="23">
        <v>230454.54</v>
      </c>
      <c r="G6" s="23">
        <f t="shared" ref="G6:G11" si="1">D6-E6</f>
        <v>844.17999999999302</v>
      </c>
    </row>
    <row r="7" spans="1:7" x14ac:dyDescent="0.2">
      <c r="A7" s="14" t="s">
        <v>133</v>
      </c>
      <c r="B7" s="23">
        <v>6236309.5800000001</v>
      </c>
      <c r="C7" s="23">
        <v>1008832.57</v>
      </c>
      <c r="D7" s="23">
        <f t="shared" si="0"/>
        <v>7245142.1500000004</v>
      </c>
      <c r="E7" s="23">
        <v>6567315.0099999998</v>
      </c>
      <c r="F7" s="23">
        <v>6567315.0099999998</v>
      </c>
      <c r="G7" s="23">
        <f t="shared" si="1"/>
        <v>677827.1400000006</v>
      </c>
    </row>
    <row r="8" spans="1:7" x14ac:dyDescent="0.2">
      <c r="A8" s="14" t="s">
        <v>50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</row>
    <row r="9" spans="1:7" x14ac:dyDescent="0.2">
      <c r="A9" s="14"/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3">
        <f t="shared" si="1"/>
        <v>0</v>
      </c>
    </row>
    <row r="10" spans="1:7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">
      <c r="A14" s="31" t="s">
        <v>123</v>
      </c>
      <c r="B14" s="24">
        <f t="shared" ref="B14:G14" si="4">SUM(B5:B13)</f>
        <v>6888309.5800000001</v>
      </c>
      <c r="C14" s="24">
        <f t="shared" si="4"/>
        <v>1180570.8899999999</v>
      </c>
      <c r="D14" s="24">
        <f t="shared" si="4"/>
        <v>8068880.4700000007</v>
      </c>
      <c r="E14" s="24">
        <f t="shared" si="4"/>
        <v>7381038.3899999997</v>
      </c>
      <c r="F14" s="24">
        <f t="shared" si="4"/>
        <v>7381038.3899999997</v>
      </c>
      <c r="G14" s="24">
        <f t="shared" si="4"/>
        <v>687842.08000000054</v>
      </c>
    </row>
    <row r="16" spans="1:7" ht="55.35" customHeight="1" x14ac:dyDescent="0.2">
      <c r="A16" s="34" t="s">
        <v>134</v>
      </c>
      <c r="B16" s="35"/>
      <c r="C16" s="35"/>
      <c r="D16" s="35"/>
      <c r="E16" s="35"/>
      <c r="F16" s="35"/>
      <c r="G16" s="36"/>
    </row>
    <row r="17" spans="1:7" x14ac:dyDescent="0.2">
      <c r="A17" s="19"/>
      <c r="B17" s="37" t="s">
        <v>57</v>
      </c>
      <c r="C17" s="38"/>
      <c r="D17" s="38"/>
      <c r="E17" s="38"/>
      <c r="F17" s="39"/>
      <c r="G17" s="32" t="s">
        <v>56</v>
      </c>
    </row>
    <row r="18" spans="1:7" ht="22.5" x14ac:dyDescent="0.2">
      <c r="A18" s="18" t="s">
        <v>51</v>
      </c>
      <c r="B18" s="2" t="s">
        <v>52</v>
      </c>
      <c r="C18" s="2" t="s">
        <v>115</v>
      </c>
      <c r="D18" s="2" t="s">
        <v>53</v>
      </c>
      <c r="E18" s="2" t="s">
        <v>54</v>
      </c>
      <c r="F18" s="2" t="s">
        <v>55</v>
      </c>
      <c r="G18" s="33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124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x14ac:dyDescent="0.2">
      <c r="A25" s="8" t="s">
        <v>123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5" customHeight="1" x14ac:dyDescent="0.2">
      <c r="A28" s="37" t="s">
        <v>134</v>
      </c>
      <c r="B28" s="38"/>
      <c r="C28" s="38"/>
      <c r="D28" s="38"/>
      <c r="E28" s="38"/>
      <c r="F28" s="38"/>
      <c r="G28" s="39"/>
    </row>
    <row r="29" spans="1:7" x14ac:dyDescent="0.2">
      <c r="A29" s="19"/>
      <c r="B29" s="37" t="s">
        <v>57</v>
      </c>
      <c r="C29" s="38"/>
      <c r="D29" s="38"/>
      <c r="E29" s="38"/>
      <c r="F29" s="39"/>
      <c r="G29" s="32" t="s">
        <v>56</v>
      </c>
    </row>
    <row r="30" spans="1:7" ht="22.5" x14ac:dyDescent="0.2">
      <c r="A30" s="18" t="s">
        <v>51</v>
      </c>
      <c r="B30" s="2" t="s">
        <v>52</v>
      </c>
      <c r="C30" s="2" t="s">
        <v>115</v>
      </c>
      <c r="D30" s="2" t="s">
        <v>53</v>
      </c>
      <c r="E30" s="2" t="s">
        <v>54</v>
      </c>
      <c r="F30" s="2" t="s">
        <v>55</v>
      </c>
      <c r="G30" s="33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2.5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2.5" x14ac:dyDescent="0.2">
      <c r="A42" s="16" t="s">
        <v>125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126</v>
      </c>
      <c r="B46" s="23">
        <v>6888309.5800000001</v>
      </c>
      <c r="C46" s="23">
        <v>1180570.8899999999</v>
      </c>
      <c r="D46" s="23">
        <f t="shared" ref="D46" si="12">B46+C46</f>
        <v>8068880.4699999997</v>
      </c>
      <c r="E46" s="23">
        <v>7381038.3899999997</v>
      </c>
      <c r="F46" s="23">
        <v>7381038.3899999997</v>
      </c>
      <c r="G46" s="23">
        <f t="shared" ref="G46" si="13">D46-E46</f>
        <v>687842.08000000007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123</v>
      </c>
      <c r="B48" s="24">
        <f t="shared" ref="B48:G48" si="14">SUM(B32:B46)</f>
        <v>6888309.5800000001</v>
      </c>
      <c r="C48" s="24">
        <f t="shared" si="14"/>
        <v>1180570.8899999999</v>
      </c>
      <c r="D48" s="24">
        <f t="shared" si="14"/>
        <v>8068880.4699999997</v>
      </c>
      <c r="E48" s="24">
        <f t="shared" si="14"/>
        <v>7381038.3899999997</v>
      </c>
      <c r="F48" s="24">
        <f t="shared" si="14"/>
        <v>7381038.3899999997</v>
      </c>
      <c r="G48" s="24">
        <f t="shared" si="14"/>
        <v>687842.08000000007</v>
      </c>
    </row>
    <row r="50" spans="1:5" x14ac:dyDescent="0.2">
      <c r="A50" s="1" t="s">
        <v>116</v>
      </c>
    </row>
    <row r="55" spans="1:5" x14ac:dyDescent="0.2">
      <c r="A55" s="44"/>
      <c r="C55" s="44"/>
      <c r="D55" s="44"/>
      <c r="E55" s="44"/>
    </row>
    <row r="56" spans="1:5" x14ac:dyDescent="0.2">
      <c r="A56" s="40" t="s">
        <v>136</v>
      </c>
      <c r="B56" s="41"/>
      <c r="C56" s="41" t="s">
        <v>137</v>
      </c>
      <c r="D56" s="42"/>
    </row>
    <row r="57" spans="1:5" x14ac:dyDescent="0.2">
      <c r="A57" s="40" t="s">
        <v>138</v>
      </c>
      <c r="B57" s="41"/>
      <c r="C57" s="41" t="s">
        <v>139</v>
      </c>
      <c r="D57" s="42"/>
    </row>
    <row r="58" spans="1:5" x14ac:dyDescent="0.2">
      <c r="A58" s="43"/>
      <c r="B58" s="43"/>
      <c r="C58" s="43"/>
      <c r="D58" s="42"/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7"/>
  <sheetViews>
    <sheetView showGridLines="0" zoomScaleNormal="100" workbookViewId="0">
      <selection activeCell="A2" sqref="A2:G28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2" spans="1:7" ht="50.1" customHeight="1" x14ac:dyDescent="0.2">
      <c r="A2" s="37" t="s">
        <v>130</v>
      </c>
      <c r="B2" s="38"/>
      <c r="C2" s="38"/>
      <c r="D2" s="38"/>
      <c r="E2" s="38"/>
      <c r="F2" s="38"/>
      <c r="G2" s="39"/>
    </row>
    <row r="3" spans="1:7" x14ac:dyDescent="0.2">
      <c r="A3" s="19"/>
      <c r="B3" s="37" t="s">
        <v>57</v>
      </c>
      <c r="C3" s="38"/>
      <c r="D3" s="38"/>
      <c r="E3" s="38"/>
      <c r="F3" s="39"/>
      <c r="G3" s="32" t="s">
        <v>56</v>
      </c>
    </row>
    <row r="4" spans="1:7" ht="24.95" customHeight="1" x14ac:dyDescent="0.2">
      <c r="A4" s="18" t="s">
        <v>51</v>
      </c>
      <c r="B4" s="2" t="s">
        <v>52</v>
      </c>
      <c r="C4" s="2" t="s">
        <v>115</v>
      </c>
      <c r="D4" s="2" t="s">
        <v>53</v>
      </c>
      <c r="E4" s="2" t="s">
        <v>54</v>
      </c>
      <c r="F4" s="2" t="s">
        <v>55</v>
      </c>
      <c r="G4" s="33"/>
    </row>
    <row r="5" spans="1:7" x14ac:dyDescent="0.2">
      <c r="A5" s="20"/>
      <c r="B5" s="21"/>
      <c r="C5" s="21"/>
      <c r="D5" s="21"/>
      <c r="E5" s="21"/>
      <c r="F5" s="21"/>
      <c r="G5" s="21"/>
    </row>
    <row r="6" spans="1:7" x14ac:dyDescent="0.2">
      <c r="A6" s="29" t="s">
        <v>0</v>
      </c>
      <c r="B6" s="23">
        <v>6863309.5800000001</v>
      </c>
      <c r="C6" s="23">
        <v>1135220.8899999999</v>
      </c>
      <c r="D6" s="23">
        <f>B6+C6</f>
        <v>7998530.4699999997</v>
      </c>
      <c r="E6" s="23">
        <v>7310688.3899999997</v>
      </c>
      <c r="F6" s="23">
        <v>7310688.3899999997</v>
      </c>
      <c r="G6" s="23">
        <f>D6-E6</f>
        <v>687842.08000000007</v>
      </c>
    </row>
    <row r="7" spans="1:7" x14ac:dyDescent="0.2">
      <c r="A7" s="29"/>
      <c r="B7" s="23"/>
      <c r="C7" s="23"/>
      <c r="D7" s="23"/>
      <c r="E7" s="23"/>
      <c r="F7" s="23"/>
      <c r="G7" s="23"/>
    </row>
    <row r="8" spans="1:7" x14ac:dyDescent="0.2">
      <c r="A8" s="29" t="s">
        <v>1</v>
      </c>
      <c r="B8" s="23">
        <v>25000</v>
      </c>
      <c r="C8" s="23">
        <v>45350</v>
      </c>
      <c r="D8" s="23">
        <f>B8+C8</f>
        <v>70350</v>
      </c>
      <c r="E8" s="23">
        <v>70350</v>
      </c>
      <c r="F8" s="23">
        <v>70350</v>
      </c>
      <c r="G8" s="23">
        <f>D8-E8</f>
        <v>0</v>
      </c>
    </row>
    <row r="9" spans="1:7" x14ac:dyDescent="0.2">
      <c r="A9" s="29"/>
      <c r="B9" s="23"/>
      <c r="C9" s="23"/>
      <c r="D9" s="23"/>
      <c r="E9" s="23"/>
      <c r="F9" s="23"/>
      <c r="G9" s="23"/>
    </row>
    <row r="10" spans="1:7" x14ac:dyDescent="0.2">
      <c r="A10" s="29" t="s">
        <v>2</v>
      </c>
      <c r="B10" s="23">
        <v>0</v>
      </c>
      <c r="C10" s="23">
        <v>0</v>
      </c>
      <c r="D10" s="23">
        <f>B10+C10</f>
        <v>0</v>
      </c>
      <c r="E10" s="23">
        <v>0</v>
      </c>
      <c r="F10" s="23">
        <v>0</v>
      </c>
      <c r="G10" s="23">
        <f>D10-E10</f>
        <v>0</v>
      </c>
    </row>
    <row r="11" spans="1:7" x14ac:dyDescent="0.2">
      <c r="A11" s="29"/>
      <c r="B11" s="23"/>
      <c r="C11" s="23"/>
      <c r="D11" s="23"/>
      <c r="E11" s="23"/>
      <c r="F11" s="23"/>
      <c r="G11" s="23"/>
    </row>
    <row r="12" spans="1:7" x14ac:dyDescent="0.2">
      <c r="A12" s="29" t="s">
        <v>39</v>
      </c>
      <c r="B12" s="23">
        <v>0</v>
      </c>
      <c r="C12" s="23">
        <v>0</v>
      </c>
      <c r="D12" s="23">
        <f>B12+C12</f>
        <v>0</v>
      </c>
      <c r="E12" s="23">
        <v>0</v>
      </c>
      <c r="F12" s="23">
        <v>0</v>
      </c>
      <c r="G12" s="23">
        <f>D12-E12</f>
        <v>0</v>
      </c>
    </row>
    <row r="13" spans="1:7" x14ac:dyDescent="0.2">
      <c r="A13" s="29"/>
      <c r="B13" s="23"/>
      <c r="C13" s="23"/>
      <c r="D13" s="23"/>
      <c r="E13" s="23"/>
      <c r="F13" s="23"/>
      <c r="G13" s="23"/>
    </row>
    <row r="14" spans="1:7" x14ac:dyDescent="0.2">
      <c r="A14" s="30" t="s">
        <v>36</v>
      </c>
      <c r="B14" s="23">
        <v>0</v>
      </c>
      <c r="C14" s="23">
        <v>0</v>
      </c>
      <c r="D14" s="23">
        <f>B14+C14</f>
        <v>0</v>
      </c>
      <c r="E14" s="23">
        <v>0</v>
      </c>
      <c r="F14" s="23">
        <v>0</v>
      </c>
      <c r="G14" s="23">
        <f>D14-E14</f>
        <v>0</v>
      </c>
    </row>
    <row r="15" spans="1:7" x14ac:dyDescent="0.2">
      <c r="A15" s="22"/>
      <c r="B15" s="25"/>
      <c r="C15" s="25"/>
      <c r="D15" s="25"/>
      <c r="E15" s="25"/>
      <c r="F15" s="25"/>
      <c r="G15" s="25"/>
    </row>
    <row r="16" spans="1:7" x14ac:dyDescent="0.2">
      <c r="A16" s="7" t="s">
        <v>123</v>
      </c>
      <c r="B16" s="26">
        <f t="shared" ref="B16:G16" si="0">SUM(B6+B8+B10+B12+B14)</f>
        <v>6888309.5800000001</v>
      </c>
      <c r="C16" s="26">
        <f t="shared" si="0"/>
        <v>1180570.8899999999</v>
      </c>
      <c r="D16" s="26">
        <f t="shared" si="0"/>
        <v>8068880.4699999997</v>
      </c>
      <c r="E16" s="26">
        <f t="shared" si="0"/>
        <v>7381038.3899999997</v>
      </c>
      <c r="F16" s="26">
        <f t="shared" si="0"/>
        <v>7381038.3899999997</v>
      </c>
      <c r="G16" s="26">
        <f t="shared" si="0"/>
        <v>687842.08000000007</v>
      </c>
    </row>
    <row r="19" spans="1:5" x14ac:dyDescent="0.2">
      <c r="A19" s="1" t="s">
        <v>116</v>
      </c>
    </row>
    <row r="23" spans="1:5" x14ac:dyDescent="0.2">
      <c r="C23" s="45"/>
      <c r="D23" s="45"/>
      <c r="E23" s="45"/>
    </row>
    <row r="24" spans="1:5" x14ac:dyDescent="0.2">
      <c r="A24" s="44"/>
      <c r="C24" s="44"/>
      <c r="D24" s="44"/>
      <c r="E24" s="44"/>
    </row>
    <row r="25" spans="1:5" x14ac:dyDescent="0.2">
      <c r="A25" s="40" t="s">
        <v>136</v>
      </c>
      <c r="B25" s="41"/>
      <c r="C25" s="41" t="s">
        <v>137</v>
      </c>
      <c r="D25" s="42"/>
    </row>
    <row r="26" spans="1:5" x14ac:dyDescent="0.2">
      <c r="A26" s="40" t="s">
        <v>138</v>
      </c>
      <c r="B26" s="41"/>
      <c r="C26" s="41" t="s">
        <v>139</v>
      </c>
      <c r="D26" s="42"/>
    </row>
    <row r="27" spans="1:5" x14ac:dyDescent="0.2">
      <c r="A27" s="43"/>
      <c r="B27" s="43"/>
      <c r="C27" s="43"/>
      <c r="D27" s="42"/>
    </row>
  </sheetData>
  <sheetProtection formatCells="0" formatColumns="0" formatRows="0" autoFilter="0"/>
  <mergeCells count="3">
    <mergeCell ref="G3:G4"/>
    <mergeCell ref="A2:G2"/>
    <mergeCell ref="B3:F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0"/>
  <sheetViews>
    <sheetView showGridLines="0" topLeftCell="A58" workbookViewId="0">
      <selection sqref="A1:G94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8" t="s">
        <v>129</v>
      </c>
      <c r="B1" s="38"/>
      <c r="C1" s="38"/>
      <c r="D1" s="38"/>
      <c r="E1" s="38"/>
      <c r="F1" s="38"/>
      <c r="G1" s="39"/>
    </row>
    <row r="2" spans="1:8" x14ac:dyDescent="0.2">
      <c r="A2" s="19"/>
      <c r="B2" s="37" t="s">
        <v>57</v>
      </c>
      <c r="C2" s="38"/>
      <c r="D2" s="38"/>
      <c r="E2" s="38"/>
      <c r="F2" s="39"/>
      <c r="G2" s="32" t="s">
        <v>56</v>
      </c>
    </row>
    <row r="3" spans="1:8" ht="24.95" customHeight="1" x14ac:dyDescent="0.2">
      <c r="A3" s="18" t="s">
        <v>51</v>
      </c>
      <c r="B3" s="2" t="s">
        <v>52</v>
      </c>
      <c r="C3" s="2" t="s">
        <v>115</v>
      </c>
      <c r="D3" s="2" t="s">
        <v>53</v>
      </c>
      <c r="E3" s="2" t="s">
        <v>54</v>
      </c>
      <c r="F3" s="2" t="s">
        <v>55</v>
      </c>
      <c r="G3" s="33"/>
    </row>
    <row r="4" spans="1:8" x14ac:dyDescent="0.2">
      <c r="A4" s="9" t="s">
        <v>58</v>
      </c>
      <c r="B4" s="27">
        <f>SUM(B5:B11)</f>
        <v>4690841.1900000004</v>
      </c>
      <c r="C4" s="27">
        <f>SUM(C5:C11)</f>
        <v>99530.21</v>
      </c>
      <c r="D4" s="27">
        <f>B4+C4</f>
        <v>4790371.4000000004</v>
      </c>
      <c r="E4" s="27">
        <f>SUM(E5:E11)</f>
        <v>4676902.0199999996</v>
      </c>
      <c r="F4" s="27">
        <f>SUM(F5:F11)</f>
        <v>4676902.01</v>
      </c>
      <c r="G4" s="27">
        <f>D4-E4</f>
        <v>113469.38000000082</v>
      </c>
    </row>
    <row r="5" spans="1:8" x14ac:dyDescent="0.2">
      <c r="A5" s="11" t="s">
        <v>62</v>
      </c>
      <c r="B5" s="23">
        <v>3407339.22</v>
      </c>
      <c r="C5" s="23">
        <v>0</v>
      </c>
      <c r="D5" s="23">
        <f t="shared" ref="D5:D68" si="0">B5+C5</f>
        <v>3407339.22</v>
      </c>
      <c r="E5" s="23">
        <v>3310021.14</v>
      </c>
      <c r="F5" s="23">
        <v>3310021.14</v>
      </c>
      <c r="G5" s="23">
        <f t="shared" ref="G5:G68" si="1">D5-E5</f>
        <v>97318.080000000075</v>
      </c>
      <c r="H5" s="6">
        <v>1100</v>
      </c>
    </row>
    <row r="6" spans="1:8" x14ac:dyDescent="0.2">
      <c r="A6" s="11" t="s">
        <v>63</v>
      </c>
      <c r="B6" s="23">
        <v>31000</v>
      </c>
      <c r="C6" s="23">
        <v>26392</v>
      </c>
      <c r="D6" s="23">
        <f t="shared" si="0"/>
        <v>57392</v>
      </c>
      <c r="E6" s="23">
        <v>56312</v>
      </c>
      <c r="F6" s="23">
        <v>56311.99</v>
      </c>
      <c r="G6" s="23">
        <f t="shared" si="1"/>
        <v>1080</v>
      </c>
      <c r="H6" s="6">
        <v>1200</v>
      </c>
    </row>
    <row r="7" spans="1:8" x14ac:dyDescent="0.2">
      <c r="A7" s="11" t="s">
        <v>64</v>
      </c>
      <c r="B7" s="23">
        <v>625006.68999999994</v>
      </c>
      <c r="C7" s="23">
        <v>73138.210000000006</v>
      </c>
      <c r="D7" s="23">
        <f t="shared" si="0"/>
        <v>698144.89999999991</v>
      </c>
      <c r="E7" s="23">
        <v>697144.9</v>
      </c>
      <c r="F7" s="23">
        <v>697144.9</v>
      </c>
      <c r="G7" s="23">
        <f t="shared" si="1"/>
        <v>999.99999999988358</v>
      </c>
      <c r="H7" s="6">
        <v>1300</v>
      </c>
    </row>
    <row r="8" spans="1:8" x14ac:dyDescent="0.2">
      <c r="A8" s="11" t="s">
        <v>33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  <c r="H8" s="6">
        <v>1400</v>
      </c>
    </row>
    <row r="9" spans="1:8" x14ac:dyDescent="0.2">
      <c r="A9" s="11" t="s">
        <v>65</v>
      </c>
      <c r="B9" s="23">
        <v>627495.28</v>
      </c>
      <c r="C9" s="23">
        <v>0</v>
      </c>
      <c r="D9" s="23">
        <f t="shared" si="0"/>
        <v>627495.28</v>
      </c>
      <c r="E9" s="23">
        <v>613423.98</v>
      </c>
      <c r="F9" s="23">
        <v>613423.98</v>
      </c>
      <c r="G9" s="23">
        <f t="shared" si="1"/>
        <v>14071.300000000047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66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118</v>
      </c>
      <c r="B12" s="28">
        <f>SUM(B13:B21)</f>
        <v>907044.77</v>
      </c>
      <c r="C12" s="28">
        <f>SUM(C13:C21)</f>
        <v>51107.85</v>
      </c>
      <c r="D12" s="28">
        <f t="shared" si="0"/>
        <v>958152.62</v>
      </c>
      <c r="E12" s="28">
        <f>SUM(E13:E21)</f>
        <v>957025.33000000007</v>
      </c>
      <c r="F12" s="28">
        <f>SUM(F13:F21)</f>
        <v>957025.33000000007</v>
      </c>
      <c r="G12" s="28">
        <f t="shared" si="1"/>
        <v>1127.2899999999208</v>
      </c>
      <c r="H12" s="10">
        <v>0</v>
      </c>
    </row>
    <row r="13" spans="1:8" x14ac:dyDescent="0.2">
      <c r="A13" s="11" t="s">
        <v>67</v>
      </c>
      <c r="B13" s="23">
        <v>109000</v>
      </c>
      <c r="C13" s="23">
        <v>40413.599999999999</v>
      </c>
      <c r="D13" s="23">
        <f t="shared" si="0"/>
        <v>149413.6</v>
      </c>
      <c r="E13" s="23">
        <v>149358.84</v>
      </c>
      <c r="F13" s="23">
        <v>149358.84</v>
      </c>
      <c r="G13" s="23">
        <f t="shared" si="1"/>
        <v>54.760000000009313</v>
      </c>
      <c r="H13" s="6">
        <v>2100</v>
      </c>
    </row>
    <row r="14" spans="1:8" x14ac:dyDescent="0.2">
      <c r="A14" s="11" t="s">
        <v>68</v>
      </c>
      <c r="B14" s="23">
        <v>17500</v>
      </c>
      <c r="C14" s="23">
        <v>-2500</v>
      </c>
      <c r="D14" s="23">
        <f t="shared" si="0"/>
        <v>15000</v>
      </c>
      <c r="E14" s="23">
        <v>14772.32</v>
      </c>
      <c r="F14" s="23">
        <v>14772.32</v>
      </c>
      <c r="G14" s="23">
        <f t="shared" si="1"/>
        <v>227.68000000000029</v>
      </c>
      <c r="H14" s="6">
        <v>2200</v>
      </c>
    </row>
    <row r="15" spans="1:8" x14ac:dyDescent="0.2">
      <c r="A15" s="11" t="s">
        <v>69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70</v>
      </c>
      <c r="B16" s="23">
        <v>121500</v>
      </c>
      <c r="C16" s="23">
        <v>109798.72</v>
      </c>
      <c r="D16" s="23">
        <f t="shared" si="0"/>
        <v>231298.72</v>
      </c>
      <c r="E16" s="23">
        <v>230454.54</v>
      </c>
      <c r="F16" s="23">
        <v>230454.54</v>
      </c>
      <c r="G16" s="23">
        <f t="shared" si="1"/>
        <v>844.17999999999302</v>
      </c>
      <c r="H16" s="6">
        <v>2400</v>
      </c>
    </row>
    <row r="17" spans="1:8" x14ac:dyDescent="0.2">
      <c r="A17" s="11" t="s">
        <v>71</v>
      </c>
      <c r="B17" s="23">
        <v>65000</v>
      </c>
      <c r="C17" s="23">
        <v>-43639.1</v>
      </c>
      <c r="D17" s="23">
        <f t="shared" si="0"/>
        <v>21360.9</v>
      </c>
      <c r="E17" s="23">
        <v>21360.9</v>
      </c>
      <c r="F17" s="23">
        <v>21360.9</v>
      </c>
      <c r="G17" s="23">
        <f t="shared" si="1"/>
        <v>0</v>
      </c>
      <c r="H17" s="6">
        <v>2500</v>
      </c>
    </row>
    <row r="18" spans="1:8" x14ac:dyDescent="0.2">
      <c r="A18" s="11" t="s">
        <v>72</v>
      </c>
      <c r="B18" s="23">
        <v>412044.77</v>
      </c>
      <c r="C18" s="23">
        <v>-506.16</v>
      </c>
      <c r="D18" s="23">
        <f t="shared" si="0"/>
        <v>411538.61000000004</v>
      </c>
      <c r="E18" s="23">
        <v>411537.94</v>
      </c>
      <c r="F18" s="23">
        <v>411537.94</v>
      </c>
      <c r="G18" s="23">
        <f t="shared" si="1"/>
        <v>0.67000000004190952</v>
      </c>
      <c r="H18" s="6">
        <v>2600</v>
      </c>
    </row>
    <row r="19" spans="1:8" x14ac:dyDescent="0.2">
      <c r="A19" s="11" t="s">
        <v>73</v>
      </c>
      <c r="B19" s="23">
        <v>95000</v>
      </c>
      <c r="C19" s="23">
        <v>-40854</v>
      </c>
      <c r="D19" s="23">
        <f t="shared" si="0"/>
        <v>54146</v>
      </c>
      <c r="E19" s="23">
        <v>54146</v>
      </c>
      <c r="F19" s="23">
        <v>54146</v>
      </c>
      <c r="G19" s="23">
        <f t="shared" si="1"/>
        <v>0</v>
      </c>
      <c r="H19" s="6">
        <v>2700</v>
      </c>
    </row>
    <row r="20" spans="1:8" x14ac:dyDescent="0.2">
      <c r="A20" s="11" t="s">
        <v>74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75</v>
      </c>
      <c r="B21" s="23">
        <v>87000</v>
      </c>
      <c r="C21" s="23">
        <v>-11605.21</v>
      </c>
      <c r="D21" s="23">
        <f t="shared" si="0"/>
        <v>75394.790000000008</v>
      </c>
      <c r="E21" s="23">
        <v>75394.789999999994</v>
      </c>
      <c r="F21" s="23">
        <v>75394.789999999994</v>
      </c>
      <c r="G21" s="23">
        <f t="shared" si="1"/>
        <v>0</v>
      </c>
      <c r="H21" s="6">
        <v>2900</v>
      </c>
    </row>
    <row r="22" spans="1:8" x14ac:dyDescent="0.2">
      <c r="A22" s="9" t="s">
        <v>59</v>
      </c>
      <c r="B22" s="28">
        <f>SUM(B23:B31)</f>
        <v>1234423.6200000001</v>
      </c>
      <c r="C22" s="28">
        <f>SUM(C23:C31)</f>
        <v>1010482.83</v>
      </c>
      <c r="D22" s="28">
        <f t="shared" si="0"/>
        <v>2244906.4500000002</v>
      </c>
      <c r="E22" s="28">
        <f>SUM(E23:E31)</f>
        <v>1671661.04</v>
      </c>
      <c r="F22" s="28">
        <f>SUM(F23:F31)</f>
        <v>1671661.05</v>
      </c>
      <c r="G22" s="28">
        <f t="shared" si="1"/>
        <v>573245.41000000015</v>
      </c>
      <c r="H22" s="10">
        <v>0</v>
      </c>
    </row>
    <row r="23" spans="1:8" x14ac:dyDescent="0.2">
      <c r="A23" s="11" t="s">
        <v>76</v>
      </c>
      <c r="B23" s="23">
        <v>351500</v>
      </c>
      <c r="C23" s="23">
        <v>-21466</v>
      </c>
      <c r="D23" s="23">
        <f t="shared" si="0"/>
        <v>330034</v>
      </c>
      <c r="E23" s="23">
        <v>328612</v>
      </c>
      <c r="F23" s="23">
        <v>328612</v>
      </c>
      <c r="G23" s="23">
        <f t="shared" si="1"/>
        <v>1422</v>
      </c>
      <c r="H23" s="6">
        <v>3100</v>
      </c>
    </row>
    <row r="24" spans="1:8" x14ac:dyDescent="0.2">
      <c r="A24" s="11" t="s">
        <v>77</v>
      </c>
      <c r="B24" s="23">
        <v>18000</v>
      </c>
      <c r="C24" s="23">
        <v>-5399.99</v>
      </c>
      <c r="D24" s="23">
        <f t="shared" si="0"/>
        <v>12600.01</v>
      </c>
      <c r="E24" s="23">
        <v>12600.01</v>
      </c>
      <c r="F24" s="23">
        <v>12600.01</v>
      </c>
      <c r="G24" s="23">
        <f t="shared" si="1"/>
        <v>0</v>
      </c>
      <c r="H24" s="6">
        <v>3200</v>
      </c>
    </row>
    <row r="25" spans="1:8" x14ac:dyDescent="0.2">
      <c r="A25" s="11" t="s">
        <v>78</v>
      </c>
      <c r="B25" s="23">
        <v>484150</v>
      </c>
      <c r="C25" s="23">
        <v>24303.11</v>
      </c>
      <c r="D25" s="23">
        <f t="shared" si="0"/>
        <v>508453.11</v>
      </c>
      <c r="E25" s="23">
        <v>504333.11</v>
      </c>
      <c r="F25" s="23">
        <v>504333.11</v>
      </c>
      <c r="G25" s="23">
        <f t="shared" si="1"/>
        <v>4120</v>
      </c>
      <c r="H25" s="6">
        <v>3300</v>
      </c>
    </row>
    <row r="26" spans="1:8" x14ac:dyDescent="0.2">
      <c r="A26" s="11" t="s">
        <v>79</v>
      </c>
      <c r="B26" s="23">
        <v>30000</v>
      </c>
      <c r="C26" s="23">
        <v>3070.78</v>
      </c>
      <c r="D26" s="23">
        <f t="shared" si="0"/>
        <v>33070.78</v>
      </c>
      <c r="E26" s="23">
        <v>33070.1</v>
      </c>
      <c r="F26" s="23">
        <v>33070.1</v>
      </c>
      <c r="G26" s="23">
        <f t="shared" si="1"/>
        <v>0.68000000000029104</v>
      </c>
      <c r="H26" s="6">
        <v>3400</v>
      </c>
    </row>
    <row r="27" spans="1:8" x14ac:dyDescent="0.2">
      <c r="A27" s="11" t="s">
        <v>80</v>
      </c>
      <c r="B27" s="23">
        <v>62000</v>
      </c>
      <c r="C27" s="23">
        <v>129006.58</v>
      </c>
      <c r="D27" s="23">
        <f t="shared" si="0"/>
        <v>191006.58000000002</v>
      </c>
      <c r="E27" s="23">
        <v>191006.58</v>
      </c>
      <c r="F27" s="23">
        <v>191006.58</v>
      </c>
      <c r="G27" s="23">
        <f t="shared" si="1"/>
        <v>0</v>
      </c>
      <c r="H27" s="6">
        <v>3500</v>
      </c>
    </row>
    <row r="28" spans="1:8" x14ac:dyDescent="0.2">
      <c r="A28" s="11" t="s">
        <v>127</v>
      </c>
      <c r="B28" s="23">
        <v>1000</v>
      </c>
      <c r="C28" s="23">
        <v>-1000</v>
      </c>
      <c r="D28" s="23">
        <f t="shared" si="0"/>
        <v>0</v>
      </c>
      <c r="E28" s="23">
        <v>0</v>
      </c>
      <c r="F28" s="23">
        <v>0</v>
      </c>
      <c r="G28" s="23">
        <f t="shared" si="1"/>
        <v>0</v>
      </c>
      <c r="H28" s="6">
        <v>3600</v>
      </c>
    </row>
    <row r="29" spans="1:8" x14ac:dyDescent="0.2">
      <c r="A29" s="11" t="s">
        <v>81</v>
      </c>
      <c r="B29" s="23">
        <v>30000</v>
      </c>
      <c r="C29" s="23">
        <v>-4523</v>
      </c>
      <c r="D29" s="23">
        <f t="shared" si="0"/>
        <v>25477</v>
      </c>
      <c r="E29" s="23">
        <v>24597</v>
      </c>
      <c r="F29" s="23">
        <v>24597</v>
      </c>
      <c r="G29" s="23">
        <f t="shared" si="1"/>
        <v>880</v>
      </c>
      <c r="H29" s="6">
        <v>3700</v>
      </c>
    </row>
    <row r="30" spans="1:8" x14ac:dyDescent="0.2">
      <c r="A30" s="11" t="s">
        <v>82</v>
      </c>
      <c r="B30" s="23">
        <v>184773.62</v>
      </c>
      <c r="C30" s="23">
        <v>833905.35</v>
      </c>
      <c r="D30" s="23">
        <f t="shared" si="0"/>
        <v>1018678.97</v>
      </c>
      <c r="E30" s="23">
        <v>459550.24</v>
      </c>
      <c r="F30" s="23">
        <v>459550.25</v>
      </c>
      <c r="G30" s="23">
        <f t="shared" si="1"/>
        <v>559128.73</v>
      </c>
      <c r="H30" s="6">
        <v>3800</v>
      </c>
    </row>
    <row r="31" spans="1:8" x14ac:dyDescent="0.2">
      <c r="A31" s="11" t="s">
        <v>18</v>
      </c>
      <c r="B31" s="23">
        <v>73000</v>
      </c>
      <c r="C31" s="23">
        <v>52586</v>
      </c>
      <c r="D31" s="23">
        <f t="shared" si="0"/>
        <v>125586</v>
      </c>
      <c r="E31" s="23">
        <v>117892</v>
      </c>
      <c r="F31" s="23">
        <v>117892</v>
      </c>
      <c r="G31" s="23">
        <f t="shared" si="1"/>
        <v>7694</v>
      </c>
      <c r="H31" s="6">
        <v>3900</v>
      </c>
    </row>
    <row r="32" spans="1:8" x14ac:dyDescent="0.2">
      <c r="A32" s="9" t="s">
        <v>119</v>
      </c>
      <c r="B32" s="28">
        <f>SUM(B33:B41)</f>
        <v>31000</v>
      </c>
      <c r="C32" s="28">
        <f>SUM(C33:C41)</f>
        <v>-25900</v>
      </c>
      <c r="D32" s="28">
        <f t="shared" si="0"/>
        <v>5100</v>
      </c>
      <c r="E32" s="28">
        <f>SUM(E33:E41)</f>
        <v>5100</v>
      </c>
      <c r="F32" s="28">
        <f>SUM(F33:F41)</f>
        <v>5100</v>
      </c>
      <c r="G32" s="28">
        <f t="shared" si="1"/>
        <v>0</v>
      </c>
      <c r="H32" s="10">
        <v>0</v>
      </c>
    </row>
    <row r="33" spans="1:8" x14ac:dyDescent="0.2">
      <c r="A33" s="11" t="s">
        <v>83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84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85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86</v>
      </c>
      <c r="B36" s="23">
        <v>31000</v>
      </c>
      <c r="C36" s="23">
        <v>-25900</v>
      </c>
      <c r="D36" s="23">
        <f t="shared" si="0"/>
        <v>5100</v>
      </c>
      <c r="E36" s="23">
        <v>5100</v>
      </c>
      <c r="F36" s="23">
        <v>5100</v>
      </c>
      <c r="G36" s="23">
        <f t="shared" si="1"/>
        <v>0</v>
      </c>
      <c r="H36" s="6">
        <v>4400</v>
      </c>
    </row>
    <row r="37" spans="1:8" x14ac:dyDescent="0.2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>
        <v>4500</v>
      </c>
    </row>
    <row r="38" spans="1:8" x14ac:dyDescent="0.2">
      <c r="A38" s="11" t="s">
        <v>87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88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89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120</v>
      </c>
      <c r="B42" s="28">
        <f>SUM(B43:B51)</f>
        <v>25000</v>
      </c>
      <c r="C42" s="28">
        <f>SUM(C43:C51)</f>
        <v>45350</v>
      </c>
      <c r="D42" s="28">
        <f t="shared" si="0"/>
        <v>70350</v>
      </c>
      <c r="E42" s="28">
        <f>SUM(E43:E51)</f>
        <v>70350</v>
      </c>
      <c r="F42" s="28">
        <f>SUM(F43:F51)</f>
        <v>70350</v>
      </c>
      <c r="G42" s="28">
        <f t="shared" si="1"/>
        <v>0</v>
      </c>
      <c r="H42" s="10">
        <v>0</v>
      </c>
    </row>
    <row r="43" spans="1:8" x14ac:dyDescent="0.2">
      <c r="A43" s="3" t="s">
        <v>90</v>
      </c>
      <c r="B43" s="23">
        <v>1000</v>
      </c>
      <c r="C43" s="23">
        <v>9650</v>
      </c>
      <c r="D43" s="23">
        <f t="shared" si="0"/>
        <v>10650</v>
      </c>
      <c r="E43" s="23">
        <v>10650</v>
      </c>
      <c r="F43" s="23">
        <v>10650</v>
      </c>
      <c r="G43" s="23">
        <f t="shared" si="1"/>
        <v>0</v>
      </c>
      <c r="H43" s="6">
        <v>5100</v>
      </c>
    </row>
    <row r="44" spans="1:8" x14ac:dyDescent="0.2">
      <c r="A44" s="11" t="s">
        <v>91</v>
      </c>
      <c r="B44" s="23">
        <v>2000</v>
      </c>
      <c r="C44" s="23">
        <v>-2000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>
        <v>5200</v>
      </c>
    </row>
    <row r="45" spans="1:8" x14ac:dyDescent="0.2">
      <c r="A45" s="11" t="s">
        <v>92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93</v>
      </c>
      <c r="B46" s="23">
        <v>1000</v>
      </c>
      <c r="C46" s="23">
        <v>-1000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94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95</v>
      </c>
      <c r="B48" s="23">
        <v>21000</v>
      </c>
      <c r="C48" s="23">
        <v>38700</v>
      </c>
      <c r="D48" s="23">
        <f t="shared" si="0"/>
        <v>59700</v>
      </c>
      <c r="E48" s="23">
        <v>59700</v>
      </c>
      <c r="F48" s="23">
        <v>59700</v>
      </c>
      <c r="G48" s="23">
        <f t="shared" si="1"/>
        <v>0</v>
      </c>
      <c r="H48" s="6">
        <v>5600</v>
      </c>
    </row>
    <row r="49" spans="1:8" x14ac:dyDescent="0.2">
      <c r="A49" s="11" t="s">
        <v>96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97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98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60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99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100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101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121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128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102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103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104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105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106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107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122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61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108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109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110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111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112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113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114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123</v>
      </c>
      <c r="B76" s="26">
        <f t="shared" ref="B76:G76" si="4">SUM(B4+B12+B22+B32+B42+B52+B56+B64+B68)</f>
        <v>6888309.580000001</v>
      </c>
      <c r="C76" s="26">
        <f t="shared" si="4"/>
        <v>1180570.8899999999</v>
      </c>
      <c r="D76" s="26">
        <f t="shared" si="4"/>
        <v>8068880.4700000007</v>
      </c>
      <c r="E76" s="26">
        <f t="shared" si="4"/>
        <v>7381038.3899999997</v>
      </c>
      <c r="F76" s="26">
        <f t="shared" si="4"/>
        <v>7381038.3899999997</v>
      </c>
      <c r="G76" s="26">
        <f t="shared" si="4"/>
        <v>687842.08000000089</v>
      </c>
    </row>
    <row r="78" spans="1:8" x14ac:dyDescent="0.2">
      <c r="A78" s="1" t="s">
        <v>116</v>
      </c>
    </row>
    <row r="87" spans="1:4" x14ac:dyDescent="0.2">
      <c r="A87" s="44"/>
      <c r="C87" s="44"/>
      <c r="D87" s="44"/>
    </row>
    <row r="88" spans="1:4" x14ac:dyDescent="0.2">
      <c r="A88" s="40" t="s">
        <v>136</v>
      </c>
      <c r="B88" s="41"/>
      <c r="C88" s="41" t="s">
        <v>137</v>
      </c>
      <c r="D88" s="42"/>
    </row>
    <row r="89" spans="1:4" x14ac:dyDescent="0.2">
      <c r="A89" s="40" t="s">
        <v>138</v>
      </c>
      <c r="B89" s="41"/>
      <c r="C89" s="41" t="s">
        <v>139</v>
      </c>
      <c r="D89" s="42"/>
    </row>
    <row r="90" spans="1:4" x14ac:dyDescent="0.2">
      <c r="A90" s="43"/>
      <c r="B90" s="43"/>
      <c r="C90" s="43"/>
      <c r="D90" s="42"/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showGridLines="0" topLeftCell="A10" workbookViewId="0">
      <selection sqref="A1:G54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135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57</v>
      </c>
      <c r="C2" s="38"/>
      <c r="D2" s="38"/>
      <c r="E2" s="38"/>
      <c r="F2" s="39"/>
      <c r="G2" s="32" t="s">
        <v>56</v>
      </c>
    </row>
    <row r="3" spans="1:7" ht="24.95" customHeight="1" x14ac:dyDescent="0.2">
      <c r="A3" s="18" t="s">
        <v>51</v>
      </c>
      <c r="B3" s="2" t="s">
        <v>52</v>
      </c>
      <c r="C3" s="2" t="s">
        <v>115</v>
      </c>
      <c r="D3" s="2" t="s">
        <v>53</v>
      </c>
      <c r="E3" s="2" t="s">
        <v>54</v>
      </c>
      <c r="F3" s="2" t="s">
        <v>55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0</v>
      </c>
      <c r="C5" s="28">
        <f t="shared" si="0"/>
        <v>0</v>
      </c>
      <c r="D5" s="28">
        <f t="shared" si="0"/>
        <v>0</v>
      </c>
      <c r="E5" s="28">
        <f t="shared" si="0"/>
        <v>0</v>
      </c>
      <c r="F5" s="28">
        <f t="shared" si="0"/>
        <v>0</v>
      </c>
      <c r="G5" s="28">
        <f t="shared" si="0"/>
        <v>0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117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0</v>
      </c>
      <c r="C10" s="23">
        <v>0</v>
      </c>
      <c r="D10" s="23">
        <f t="shared" si="1"/>
        <v>0</v>
      </c>
      <c r="E10" s="23">
        <v>0</v>
      </c>
      <c r="F10" s="23">
        <v>0</v>
      </c>
      <c r="G10" s="23">
        <f t="shared" si="2"/>
        <v>0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6888309.5800000001</v>
      </c>
      <c r="C15" s="28">
        <f t="shared" si="3"/>
        <v>1180570.8899999999</v>
      </c>
      <c r="D15" s="28">
        <f t="shared" si="3"/>
        <v>8068880.4699999997</v>
      </c>
      <c r="E15" s="28">
        <f t="shared" si="3"/>
        <v>7381038.3899999997</v>
      </c>
      <c r="F15" s="28">
        <f t="shared" si="3"/>
        <v>7381038.3899999997</v>
      </c>
      <c r="G15" s="28">
        <f t="shared" si="3"/>
        <v>687842.08000000007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6888309.5800000001</v>
      </c>
      <c r="C19" s="23">
        <v>1180570.8899999999</v>
      </c>
      <c r="D19" s="23">
        <f t="shared" si="5"/>
        <v>8068880.4699999997</v>
      </c>
      <c r="E19" s="23">
        <v>7381038.3899999997</v>
      </c>
      <c r="F19" s="23">
        <v>7381038.3899999997</v>
      </c>
      <c r="G19" s="23">
        <f t="shared" si="4"/>
        <v>687842.08000000007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4"/>
        <v>0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123</v>
      </c>
      <c r="B41" s="24">
        <f t="shared" ref="B41:G41" si="12">SUM(B35+B24+B15+B5)</f>
        <v>6888309.5800000001</v>
      </c>
      <c r="C41" s="24">
        <f t="shared" si="12"/>
        <v>1180570.8899999999</v>
      </c>
      <c r="D41" s="24">
        <f t="shared" si="12"/>
        <v>8068880.4699999997</v>
      </c>
      <c r="E41" s="24">
        <f t="shared" si="12"/>
        <v>7381038.3899999997</v>
      </c>
      <c r="F41" s="24">
        <f t="shared" si="12"/>
        <v>7381038.3899999997</v>
      </c>
      <c r="G41" s="24">
        <f t="shared" si="12"/>
        <v>687842.08000000007</v>
      </c>
    </row>
    <row r="43" spans="1:7" x14ac:dyDescent="0.2">
      <c r="A43" s="1" t="s">
        <v>116</v>
      </c>
    </row>
    <row r="51" spans="1:4" x14ac:dyDescent="0.2">
      <c r="A51" s="40" t="s">
        <v>136</v>
      </c>
      <c r="B51" s="41"/>
      <c r="C51" s="41" t="s">
        <v>137</v>
      </c>
      <c r="D51" s="42"/>
    </row>
    <row r="52" spans="1:4" x14ac:dyDescent="0.2">
      <c r="A52" s="40" t="s">
        <v>138</v>
      </c>
      <c r="B52" s="41"/>
      <c r="C52" s="41" t="s">
        <v>139</v>
      </c>
      <c r="D52" s="42"/>
    </row>
    <row r="53" spans="1:4" x14ac:dyDescent="0.2">
      <c r="A53" s="43"/>
      <c r="B53" s="43"/>
      <c r="C53" s="43"/>
      <c r="D53" s="42"/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CA</vt:lpstr>
      <vt:lpstr>CTG</vt:lpstr>
      <vt:lpstr>COG</vt:lpstr>
      <vt:lpstr>CFG</vt:lpstr>
      <vt:lpstr>CA!Área_de_impresión</vt:lpstr>
      <vt:lpstr>CFG!Área_de_impresión</vt:lpstr>
      <vt:lpstr>COG!Área_de_impresión</vt:lpstr>
      <vt:lpstr>CTG!Área_de_impresión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2026-01-23T18:32:13Z</cp:lastPrinted>
  <dcterms:created xsi:type="dcterms:W3CDTF">2014-02-10T03:37:14Z</dcterms:created>
  <dcterms:modified xsi:type="dcterms:W3CDTF">2026-01-23T18:46:45Z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