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C5F1D511-8787-47AC-82E1-1942432A0E94}" xr6:coauthVersionLast="47" xr6:coauthVersionMax="47" xr10:uidLastSave="{00000000-0000-0000-0000-000000000000}"/>
  <bookViews>
    <workbookView xWindow="-120" yWindow="-120" windowWidth="29040" windowHeight="15840" xr2:uid="{C5127FC9-85AC-48CA-9653-9C02EC2E8897}"/>
  </bookViews>
  <sheets>
    <sheet name="Formato 1" sheetId="4" r:id="rId1"/>
    <sheet name="Formato 2" sheetId="5" r:id="rId2"/>
    <sheet name="Formato 3" sheetId="6" r:id="rId3"/>
    <sheet name="Formato 4" sheetId="7" r:id="rId4"/>
    <sheet name="Formato 5" sheetId="8" r:id="rId5"/>
    <sheet name="Formato F6A" sheetId="9" r:id="rId6"/>
    <sheet name="Formato F6B" sheetId="10" r:id="rId7"/>
    <sheet name="Formato F6C" sheetId="11" r:id="rId8"/>
    <sheet name="Formato F6D" sheetId="12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F6A'!$A$1:$G$160</definedName>
    <definedName name="_xlnm.Print_Area" localSheetId="7">'Formato F6C'!$A$1:$G$78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2" l="1"/>
  <c r="D10" i="12"/>
  <c r="D9" i="12" s="1"/>
  <c r="G10" i="12"/>
  <c r="D11" i="12"/>
  <c r="G11" i="12" s="1"/>
  <c r="B12" i="12"/>
  <c r="B9" i="12" s="1"/>
  <c r="B33" i="12" s="1"/>
  <c r="C12" i="12"/>
  <c r="C9" i="12" s="1"/>
  <c r="C33" i="12" s="1"/>
  <c r="E12" i="12"/>
  <c r="F12" i="12"/>
  <c r="F9" i="12" s="1"/>
  <c r="F33" i="12" s="1"/>
  <c r="D13" i="12"/>
  <c r="D12" i="12" s="1"/>
  <c r="D14" i="12"/>
  <c r="G14" i="12"/>
  <c r="D15" i="12"/>
  <c r="G15" i="12" s="1"/>
  <c r="B16" i="12"/>
  <c r="C16" i="12"/>
  <c r="E16" i="12"/>
  <c r="F16" i="12"/>
  <c r="D17" i="12"/>
  <c r="D16" i="12" s="1"/>
  <c r="D18" i="12"/>
  <c r="G18" i="12"/>
  <c r="D19" i="12"/>
  <c r="G19" i="12" s="1"/>
  <c r="B21" i="12"/>
  <c r="C21" i="12"/>
  <c r="F21" i="12"/>
  <c r="D22" i="12"/>
  <c r="G22" i="12"/>
  <c r="D23" i="12"/>
  <c r="G23" i="12"/>
  <c r="B24" i="12"/>
  <c r="C24" i="12"/>
  <c r="E24" i="12"/>
  <c r="E21" i="12" s="1"/>
  <c r="E33" i="12" s="1"/>
  <c r="F24" i="12"/>
  <c r="D25" i="12"/>
  <c r="D24" i="12" s="1"/>
  <c r="G25" i="12"/>
  <c r="G24" i="12" s="1"/>
  <c r="D26" i="12"/>
  <c r="G26" i="12"/>
  <c r="D27" i="12"/>
  <c r="G27" i="12"/>
  <c r="B28" i="12"/>
  <c r="C28" i="12"/>
  <c r="E28" i="12"/>
  <c r="F28" i="12"/>
  <c r="D29" i="12"/>
  <c r="D28" i="12" s="1"/>
  <c r="G29" i="12"/>
  <c r="D30" i="12"/>
  <c r="G30" i="12" s="1"/>
  <c r="D31" i="12"/>
  <c r="G31" i="12"/>
  <c r="B10" i="11"/>
  <c r="B9" i="11" s="1"/>
  <c r="C10" i="11"/>
  <c r="C9" i="11" s="1"/>
  <c r="E10" i="11"/>
  <c r="F10" i="11"/>
  <c r="F9" i="11" s="1"/>
  <c r="D11" i="11"/>
  <c r="D10" i="11" s="1"/>
  <c r="G11" i="11"/>
  <c r="D12" i="11"/>
  <c r="G12" i="11"/>
  <c r="G10" i="11" s="1"/>
  <c r="D13" i="11"/>
  <c r="G13" i="11"/>
  <c r="D14" i="11"/>
  <c r="G14" i="11"/>
  <c r="D15" i="11"/>
  <c r="G15" i="11"/>
  <c r="D16" i="11"/>
  <c r="G16" i="11"/>
  <c r="D17" i="11"/>
  <c r="G17" i="11"/>
  <c r="D18" i="11"/>
  <c r="G18" i="11"/>
  <c r="B19" i="11"/>
  <c r="C19" i="11"/>
  <c r="E19" i="11"/>
  <c r="E9" i="11" s="1"/>
  <c r="F19" i="11"/>
  <c r="D20" i="11"/>
  <c r="D19" i="11" s="1"/>
  <c r="G20" i="11"/>
  <c r="G19" i="11" s="1"/>
  <c r="D21" i="11"/>
  <c r="G21" i="11"/>
  <c r="D22" i="11"/>
  <c r="G22" i="11"/>
  <c r="D23" i="11"/>
  <c r="G23" i="11"/>
  <c r="D24" i="11"/>
  <c r="G24" i="11"/>
  <c r="D25" i="11"/>
  <c r="G25" i="11"/>
  <c r="D26" i="11"/>
  <c r="G26" i="11"/>
  <c r="B27" i="11"/>
  <c r="C27" i="11"/>
  <c r="E27" i="11"/>
  <c r="F27" i="11"/>
  <c r="D28" i="11"/>
  <c r="D27" i="11" s="1"/>
  <c r="G28" i="11"/>
  <c r="G27" i="11" s="1"/>
  <c r="D29" i="11"/>
  <c r="G29" i="11"/>
  <c r="D30" i="11"/>
  <c r="G30" i="11"/>
  <c r="D31" i="11"/>
  <c r="G31" i="11"/>
  <c r="D32" i="11"/>
  <c r="G32" i="11"/>
  <c r="D33" i="11"/>
  <c r="G33" i="11"/>
  <c r="D34" i="11"/>
  <c r="G34" i="11"/>
  <c r="D35" i="11"/>
  <c r="G35" i="11"/>
  <c r="D36" i="11"/>
  <c r="G36" i="11"/>
  <c r="B37" i="11"/>
  <c r="C37" i="11"/>
  <c r="E37" i="11"/>
  <c r="F37" i="11"/>
  <c r="D38" i="11"/>
  <c r="D37" i="11" s="1"/>
  <c r="G38" i="11"/>
  <c r="G37" i="11" s="1"/>
  <c r="D39" i="11"/>
  <c r="G39" i="11"/>
  <c r="D40" i="11"/>
  <c r="G40" i="11"/>
  <c r="D41" i="11"/>
  <c r="G41" i="11"/>
  <c r="B44" i="11"/>
  <c r="C44" i="11"/>
  <c r="E44" i="11"/>
  <c r="E43" i="11" s="1"/>
  <c r="F44" i="11"/>
  <c r="D45" i="11"/>
  <c r="D44" i="11" s="1"/>
  <c r="G45" i="11"/>
  <c r="G44" i="11" s="1"/>
  <c r="D46" i="11"/>
  <c r="G46" i="11"/>
  <c r="D47" i="11"/>
  <c r="G47" i="11"/>
  <c r="D48" i="11"/>
  <c r="G48" i="11"/>
  <c r="D49" i="11"/>
  <c r="G49" i="11"/>
  <c r="D50" i="11"/>
  <c r="G50" i="11"/>
  <c r="D51" i="11"/>
  <c r="G51" i="11"/>
  <c r="D52" i="11"/>
  <c r="G52" i="11"/>
  <c r="B53" i="11"/>
  <c r="B43" i="11" s="1"/>
  <c r="C53" i="11"/>
  <c r="C43" i="11" s="1"/>
  <c r="E53" i="11"/>
  <c r="F53" i="11"/>
  <c r="F43" i="11" s="1"/>
  <c r="D54" i="11"/>
  <c r="D53" i="11" s="1"/>
  <c r="G54" i="11"/>
  <c r="D55" i="11"/>
  <c r="G55" i="11"/>
  <c r="G53" i="11" s="1"/>
  <c r="D56" i="11"/>
  <c r="G56" i="11"/>
  <c r="D57" i="11"/>
  <c r="G57" i="11"/>
  <c r="D58" i="11"/>
  <c r="G58" i="11"/>
  <c r="D59" i="11"/>
  <c r="G59" i="11"/>
  <c r="D60" i="11"/>
  <c r="G60" i="11"/>
  <c r="B61" i="11"/>
  <c r="C61" i="11"/>
  <c r="E61" i="11"/>
  <c r="F61" i="11"/>
  <c r="D62" i="11"/>
  <c r="D61" i="11" s="1"/>
  <c r="G62" i="11"/>
  <c r="D63" i="11"/>
  <c r="G63" i="11"/>
  <c r="G61" i="11" s="1"/>
  <c r="D64" i="11"/>
  <c r="G64" i="11"/>
  <c r="D65" i="11"/>
  <c r="G65" i="11"/>
  <c r="D66" i="11"/>
  <c r="G66" i="11"/>
  <c r="D67" i="11"/>
  <c r="G67" i="11"/>
  <c r="D68" i="11"/>
  <c r="G68" i="11"/>
  <c r="D69" i="11"/>
  <c r="G69" i="11"/>
  <c r="D70" i="11"/>
  <c r="G70" i="11"/>
  <c r="B71" i="11"/>
  <c r="C71" i="11"/>
  <c r="E71" i="11"/>
  <c r="F71" i="11"/>
  <c r="D72" i="11"/>
  <c r="D71" i="11" s="1"/>
  <c r="G72" i="11"/>
  <c r="D73" i="11"/>
  <c r="G73" i="11"/>
  <c r="G71" i="11" s="1"/>
  <c r="D74" i="11"/>
  <c r="G74" i="11"/>
  <c r="D75" i="11"/>
  <c r="G75" i="11"/>
  <c r="B9" i="10"/>
  <c r="C9" i="10"/>
  <c r="E9" i="10"/>
  <c r="E29" i="10" s="1"/>
  <c r="F9" i="10"/>
  <c r="D10" i="10"/>
  <c r="D9" i="10" s="1"/>
  <c r="G10" i="10"/>
  <c r="G9" i="10" s="1"/>
  <c r="D11" i="10"/>
  <c r="G11" i="10"/>
  <c r="D12" i="10"/>
  <c r="G12" i="10"/>
  <c r="D13" i="10"/>
  <c r="G13" i="10"/>
  <c r="D14" i="10"/>
  <c r="G14" i="10"/>
  <c r="D15" i="10"/>
  <c r="G15" i="10"/>
  <c r="D16" i="10"/>
  <c r="G16" i="10"/>
  <c r="D17" i="10"/>
  <c r="G17" i="10"/>
  <c r="B19" i="10"/>
  <c r="C19" i="10"/>
  <c r="E19" i="10"/>
  <c r="F19" i="10"/>
  <c r="D20" i="10"/>
  <c r="D19" i="10" s="1"/>
  <c r="G20" i="10"/>
  <c r="D21" i="10"/>
  <c r="G21" i="10"/>
  <c r="G19" i="10" s="1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B29" i="10"/>
  <c r="D29" i="10" s="1"/>
  <c r="G29" i="10" s="1"/>
  <c r="C29" i="10"/>
  <c r="F29" i="10"/>
  <c r="B10" i="9"/>
  <c r="B9" i="9" s="1"/>
  <c r="C10" i="9"/>
  <c r="C9" i="9" s="1"/>
  <c r="E10" i="9"/>
  <c r="F10" i="9"/>
  <c r="F9" i="9" s="1"/>
  <c r="F159" i="9" s="1"/>
  <c r="D11" i="9"/>
  <c r="D10" i="9" s="1"/>
  <c r="D12" i="9"/>
  <c r="G12" i="9"/>
  <c r="D13" i="9"/>
  <c r="G13" i="9" s="1"/>
  <c r="D14" i="9"/>
  <c r="G14" i="9"/>
  <c r="D15" i="9"/>
  <c r="G15" i="9" s="1"/>
  <c r="D16" i="9"/>
  <c r="G16" i="9"/>
  <c r="D17" i="9"/>
  <c r="G17" i="9" s="1"/>
  <c r="B18" i="9"/>
  <c r="C18" i="9"/>
  <c r="E18" i="9"/>
  <c r="F18" i="9"/>
  <c r="D19" i="9"/>
  <c r="D18" i="9" s="1"/>
  <c r="D20" i="9"/>
  <c r="G20" i="9"/>
  <c r="D21" i="9"/>
  <c r="G21" i="9" s="1"/>
  <c r="D22" i="9"/>
  <c r="G22" i="9"/>
  <c r="D23" i="9"/>
  <c r="G23" i="9" s="1"/>
  <c r="D24" i="9"/>
  <c r="G24" i="9"/>
  <c r="D25" i="9"/>
  <c r="G25" i="9" s="1"/>
  <c r="D26" i="9"/>
  <c r="G26" i="9"/>
  <c r="D27" i="9"/>
  <c r="G27" i="9" s="1"/>
  <c r="B28" i="9"/>
  <c r="C28" i="9"/>
  <c r="E28" i="9"/>
  <c r="F28" i="9"/>
  <c r="D29" i="9"/>
  <c r="D28" i="9" s="1"/>
  <c r="D30" i="9"/>
  <c r="G30" i="9"/>
  <c r="D31" i="9"/>
  <c r="G31" i="9" s="1"/>
  <c r="D32" i="9"/>
  <c r="G32" i="9"/>
  <c r="D33" i="9"/>
  <c r="G33" i="9" s="1"/>
  <c r="D34" i="9"/>
  <c r="G34" i="9"/>
  <c r="D35" i="9"/>
  <c r="G35" i="9" s="1"/>
  <c r="D36" i="9"/>
  <c r="G36" i="9"/>
  <c r="D37" i="9"/>
  <c r="G37" i="9" s="1"/>
  <c r="B38" i="9"/>
  <c r="C38" i="9"/>
  <c r="E38" i="9"/>
  <c r="F38" i="9"/>
  <c r="D39" i="9"/>
  <c r="D38" i="9" s="1"/>
  <c r="D40" i="9"/>
  <c r="G40" i="9"/>
  <c r="D41" i="9"/>
  <c r="G41" i="9" s="1"/>
  <c r="D42" i="9"/>
  <c r="G42" i="9"/>
  <c r="D43" i="9"/>
  <c r="G43" i="9" s="1"/>
  <c r="D44" i="9"/>
  <c r="G44" i="9"/>
  <c r="D45" i="9"/>
  <c r="G45" i="9" s="1"/>
  <c r="D46" i="9"/>
  <c r="G46" i="9"/>
  <c r="D47" i="9"/>
  <c r="G47" i="9" s="1"/>
  <c r="B48" i="9"/>
  <c r="C48" i="9"/>
  <c r="E48" i="9"/>
  <c r="F48" i="9"/>
  <c r="D49" i="9"/>
  <c r="D48" i="9" s="1"/>
  <c r="D50" i="9"/>
  <c r="G50" i="9"/>
  <c r="D51" i="9"/>
  <c r="G51" i="9" s="1"/>
  <c r="D52" i="9"/>
  <c r="G52" i="9"/>
  <c r="D53" i="9"/>
  <c r="G53" i="9" s="1"/>
  <c r="D54" i="9"/>
  <c r="G54" i="9"/>
  <c r="D55" i="9"/>
  <c r="G55" i="9" s="1"/>
  <c r="D56" i="9"/>
  <c r="G56" i="9"/>
  <c r="D57" i="9"/>
  <c r="G57" i="9" s="1"/>
  <c r="B58" i="9"/>
  <c r="C58" i="9"/>
  <c r="E58" i="9"/>
  <c r="F58" i="9"/>
  <c r="D59" i="9"/>
  <c r="D58" i="9" s="1"/>
  <c r="D60" i="9"/>
  <c r="G60" i="9"/>
  <c r="D61" i="9"/>
  <c r="G61" i="9" s="1"/>
  <c r="B62" i="9"/>
  <c r="C62" i="9"/>
  <c r="E62" i="9"/>
  <c r="F62" i="9"/>
  <c r="D63" i="9"/>
  <c r="D62" i="9" s="1"/>
  <c r="G63" i="9"/>
  <c r="D64" i="9"/>
  <c r="G64" i="9"/>
  <c r="G62" i="9" s="1"/>
  <c r="D65" i="9"/>
  <c r="G65" i="9"/>
  <c r="D66" i="9"/>
  <c r="G66" i="9"/>
  <c r="D67" i="9"/>
  <c r="G67" i="9"/>
  <c r="D68" i="9"/>
  <c r="G68" i="9"/>
  <c r="D69" i="9"/>
  <c r="G69" i="9"/>
  <c r="D70" i="9"/>
  <c r="G70" i="9"/>
  <c r="B71" i="9"/>
  <c r="C71" i="9"/>
  <c r="E71" i="9"/>
  <c r="E9" i="9" s="1"/>
  <c r="F71" i="9"/>
  <c r="D72" i="9"/>
  <c r="D71" i="9" s="1"/>
  <c r="G72" i="9"/>
  <c r="G71" i="9" s="1"/>
  <c r="D73" i="9"/>
  <c r="G73" i="9"/>
  <c r="D74" i="9"/>
  <c r="G74" i="9"/>
  <c r="B75" i="9"/>
  <c r="C75" i="9"/>
  <c r="E75" i="9"/>
  <c r="F75" i="9"/>
  <c r="D76" i="9"/>
  <c r="D75" i="9" s="1"/>
  <c r="G76" i="9"/>
  <c r="G75" i="9" s="1"/>
  <c r="D77" i="9"/>
  <c r="G77" i="9"/>
  <c r="D78" i="9"/>
  <c r="G78" i="9"/>
  <c r="D79" i="9"/>
  <c r="G79" i="9"/>
  <c r="D80" i="9"/>
  <c r="G80" i="9"/>
  <c r="D81" i="9"/>
  <c r="G81" i="9"/>
  <c r="D82" i="9"/>
  <c r="G82" i="9"/>
  <c r="B85" i="9"/>
  <c r="B84" i="9" s="1"/>
  <c r="C85" i="9"/>
  <c r="C84" i="9" s="1"/>
  <c r="E85" i="9"/>
  <c r="F85" i="9"/>
  <c r="F84" i="9" s="1"/>
  <c r="D86" i="9"/>
  <c r="D85" i="9" s="1"/>
  <c r="G86" i="9"/>
  <c r="D87" i="9"/>
  <c r="G87" i="9"/>
  <c r="G85" i="9" s="1"/>
  <c r="D88" i="9"/>
  <c r="G88" i="9"/>
  <c r="D89" i="9"/>
  <c r="G89" i="9"/>
  <c r="D90" i="9"/>
  <c r="G90" i="9"/>
  <c r="D91" i="9"/>
  <c r="G91" i="9"/>
  <c r="D92" i="9"/>
  <c r="G92" i="9"/>
  <c r="B93" i="9"/>
  <c r="C93" i="9"/>
  <c r="E93" i="9"/>
  <c r="F93" i="9"/>
  <c r="D94" i="9"/>
  <c r="D93" i="9" s="1"/>
  <c r="G94" i="9"/>
  <c r="D95" i="9"/>
  <c r="G95" i="9"/>
  <c r="G93" i="9" s="1"/>
  <c r="D96" i="9"/>
  <c r="G96" i="9"/>
  <c r="D97" i="9"/>
  <c r="G97" i="9"/>
  <c r="D98" i="9"/>
  <c r="G98" i="9"/>
  <c r="D99" i="9"/>
  <c r="G99" i="9"/>
  <c r="D100" i="9"/>
  <c r="G100" i="9"/>
  <c r="D101" i="9"/>
  <c r="G101" i="9"/>
  <c r="D102" i="9"/>
  <c r="G102" i="9"/>
  <c r="B103" i="9"/>
  <c r="C103" i="9"/>
  <c r="E103" i="9"/>
  <c r="F103" i="9"/>
  <c r="D104" i="9"/>
  <c r="D103" i="9" s="1"/>
  <c r="G104" i="9"/>
  <c r="D105" i="9"/>
  <c r="G105" i="9"/>
  <c r="G103" i="9" s="1"/>
  <c r="D106" i="9"/>
  <c r="G106" i="9"/>
  <c r="D107" i="9"/>
  <c r="G107" i="9"/>
  <c r="D108" i="9"/>
  <c r="G108" i="9"/>
  <c r="D109" i="9"/>
  <c r="G109" i="9"/>
  <c r="D110" i="9"/>
  <c r="G110" i="9"/>
  <c r="D111" i="9"/>
  <c r="G111" i="9"/>
  <c r="D112" i="9"/>
  <c r="G112" i="9"/>
  <c r="B113" i="9"/>
  <c r="C113" i="9"/>
  <c r="E113" i="9"/>
  <c r="F113" i="9"/>
  <c r="D114" i="9"/>
  <c r="D113" i="9" s="1"/>
  <c r="G114" i="9"/>
  <c r="D115" i="9"/>
  <c r="G115" i="9"/>
  <c r="G113" i="9" s="1"/>
  <c r="D116" i="9"/>
  <c r="G116" i="9"/>
  <c r="D117" i="9"/>
  <c r="G117" i="9"/>
  <c r="D118" i="9"/>
  <c r="G118" i="9"/>
  <c r="D119" i="9"/>
  <c r="G119" i="9"/>
  <c r="D120" i="9"/>
  <c r="G120" i="9"/>
  <c r="D121" i="9"/>
  <c r="G121" i="9"/>
  <c r="D122" i="9"/>
  <c r="G122" i="9"/>
  <c r="B123" i="9"/>
  <c r="C123" i="9"/>
  <c r="E123" i="9"/>
  <c r="F123" i="9"/>
  <c r="D124" i="9"/>
  <c r="D123" i="9" s="1"/>
  <c r="D125" i="9"/>
  <c r="G125" i="9"/>
  <c r="D126" i="9"/>
  <c r="G126" i="9"/>
  <c r="D127" i="9"/>
  <c r="G127" i="9"/>
  <c r="D128" i="9"/>
  <c r="G128" i="9"/>
  <c r="D129" i="9"/>
  <c r="G129" i="9"/>
  <c r="D130" i="9"/>
  <c r="G130" i="9" s="1"/>
  <c r="D131" i="9"/>
  <c r="G131" i="9"/>
  <c r="D132" i="9"/>
  <c r="G132" i="9" s="1"/>
  <c r="B133" i="9"/>
  <c r="C133" i="9"/>
  <c r="E133" i="9"/>
  <c r="F133" i="9"/>
  <c r="D134" i="9"/>
  <c r="D133" i="9" s="1"/>
  <c r="D135" i="9"/>
  <c r="G135" i="9"/>
  <c r="D136" i="9"/>
  <c r="G136" i="9" s="1"/>
  <c r="B137" i="9"/>
  <c r="C137" i="9"/>
  <c r="E137" i="9"/>
  <c r="F137" i="9"/>
  <c r="D138" i="9"/>
  <c r="D137" i="9" s="1"/>
  <c r="G138" i="9"/>
  <c r="D139" i="9"/>
  <c r="G139" i="9"/>
  <c r="D140" i="9"/>
  <c r="G140" i="9"/>
  <c r="D141" i="9"/>
  <c r="G141" i="9"/>
  <c r="D142" i="9"/>
  <c r="G142" i="9"/>
  <c r="D143" i="9"/>
  <c r="G143" i="9"/>
  <c r="D144" i="9"/>
  <c r="G144" i="9"/>
  <c r="D145" i="9"/>
  <c r="G145" i="9"/>
  <c r="G137" i="9" s="1"/>
  <c r="B146" i="9"/>
  <c r="C146" i="9"/>
  <c r="E146" i="9"/>
  <c r="E84" i="9" s="1"/>
  <c r="F146" i="9"/>
  <c r="D147" i="9"/>
  <c r="D146" i="9" s="1"/>
  <c r="G147" i="9"/>
  <c r="G146" i="9" s="1"/>
  <c r="D148" i="9"/>
  <c r="G148" i="9"/>
  <c r="D149" i="9"/>
  <c r="G149" i="9"/>
  <c r="B150" i="9"/>
  <c r="C150" i="9"/>
  <c r="E150" i="9"/>
  <c r="F150" i="9"/>
  <c r="D151" i="9"/>
  <c r="D150" i="9" s="1"/>
  <c r="G151" i="9"/>
  <c r="G150" i="9" s="1"/>
  <c r="D152" i="9"/>
  <c r="G152" i="9"/>
  <c r="D153" i="9"/>
  <c r="G153" i="9"/>
  <c r="D154" i="9"/>
  <c r="G154" i="9"/>
  <c r="D155" i="9"/>
  <c r="G155" i="9"/>
  <c r="D156" i="9"/>
  <c r="G156" i="9"/>
  <c r="D157" i="9"/>
  <c r="G157" i="9"/>
  <c r="D9" i="8"/>
  <c r="G9" i="8"/>
  <c r="D10" i="8"/>
  <c r="G10" i="8"/>
  <c r="D11" i="8"/>
  <c r="G11" i="8"/>
  <c r="D12" i="8"/>
  <c r="G12" i="8"/>
  <c r="D13" i="8"/>
  <c r="G13" i="8"/>
  <c r="D14" i="8"/>
  <c r="G14" i="8"/>
  <c r="D15" i="8"/>
  <c r="G15" i="8"/>
  <c r="B16" i="8"/>
  <c r="C16" i="8"/>
  <c r="E16" i="8"/>
  <c r="F16" i="8"/>
  <c r="G16" i="8"/>
  <c r="D17" i="8"/>
  <c r="D16" i="8" s="1"/>
  <c r="G17" i="8"/>
  <c r="D18" i="8"/>
  <c r="G18" i="8"/>
  <c r="D19" i="8"/>
  <c r="G19" i="8"/>
  <c r="D20" i="8"/>
  <c r="G20" i="8"/>
  <c r="D21" i="8"/>
  <c r="G21" i="8"/>
  <c r="D22" i="8"/>
  <c r="G22" i="8"/>
  <c r="D23" i="8"/>
  <c r="G23" i="8"/>
  <c r="D24" i="8"/>
  <c r="G24" i="8"/>
  <c r="D25" i="8"/>
  <c r="G25" i="8"/>
  <c r="D26" i="8"/>
  <c r="G26" i="8"/>
  <c r="D27" i="8"/>
  <c r="G27" i="8"/>
  <c r="B28" i="8"/>
  <c r="C28" i="8"/>
  <c r="E28" i="8"/>
  <c r="F28" i="8"/>
  <c r="G28" i="8"/>
  <c r="D29" i="8"/>
  <c r="D28" i="8" s="1"/>
  <c r="G29" i="8"/>
  <c r="D30" i="8"/>
  <c r="G30" i="8"/>
  <c r="D31" i="8"/>
  <c r="G31" i="8"/>
  <c r="D32" i="8"/>
  <c r="G32" i="8"/>
  <c r="D33" i="8"/>
  <c r="G33" i="8"/>
  <c r="D34" i="8"/>
  <c r="G34" i="8"/>
  <c r="B35" i="8"/>
  <c r="C35" i="8"/>
  <c r="D35" i="8"/>
  <c r="E35" i="8"/>
  <c r="E41" i="8" s="1"/>
  <c r="E70" i="8" s="1"/>
  <c r="F35" i="8"/>
  <c r="G35" i="8" s="1"/>
  <c r="G41" i="8" s="1"/>
  <c r="G70" i="8" s="1"/>
  <c r="D36" i="8"/>
  <c r="G36" i="8"/>
  <c r="B37" i="8"/>
  <c r="C37" i="8"/>
  <c r="E37" i="8"/>
  <c r="F37" i="8"/>
  <c r="G37" i="8"/>
  <c r="D38" i="8"/>
  <c r="D37" i="8" s="1"/>
  <c r="G38" i="8"/>
  <c r="D39" i="8"/>
  <c r="G39" i="8"/>
  <c r="B41" i="8"/>
  <c r="B70" i="8" s="1"/>
  <c r="C41" i="8"/>
  <c r="C70" i="8" s="1"/>
  <c r="F41" i="8"/>
  <c r="G42" i="8" s="1"/>
  <c r="B45" i="8"/>
  <c r="C45" i="8"/>
  <c r="C65" i="8" s="1"/>
  <c r="E45" i="8"/>
  <c r="F45" i="8"/>
  <c r="G45" i="8"/>
  <c r="D46" i="8"/>
  <c r="D45" i="8" s="1"/>
  <c r="G46" i="8"/>
  <c r="D47" i="8"/>
  <c r="G47" i="8"/>
  <c r="D48" i="8"/>
  <c r="G48" i="8"/>
  <c r="D49" i="8"/>
  <c r="G49" i="8"/>
  <c r="D50" i="8"/>
  <c r="G50" i="8"/>
  <c r="D51" i="8"/>
  <c r="G51" i="8"/>
  <c r="D52" i="8"/>
  <c r="G52" i="8"/>
  <c r="D53" i="8"/>
  <c r="G53" i="8"/>
  <c r="B54" i="8"/>
  <c r="C54" i="8"/>
  <c r="E54" i="8"/>
  <c r="F54" i="8"/>
  <c r="G54" i="8" s="1"/>
  <c r="D55" i="8"/>
  <c r="D54" i="8" s="1"/>
  <c r="G55" i="8"/>
  <c r="D56" i="8"/>
  <c r="G56" i="8"/>
  <c r="D57" i="8"/>
  <c r="G57" i="8"/>
  <c r="D58" i="8"/>
  <c r="G58" i="8"/>
  <c r="B59" i="8"/>
  <c r="C59" i="8"/>
  <c r="E59" i="8"/>
  <c r="F59" i="8"/>
  <c r="G59" i="8"/>
  <c r="D60" i="8"/>
  <c r="D59" i="8" s="1"/>
  <c r="G60" i="8"/>
  <c r="D61" i="8"/>
  <c r="G61" i="8"/>
  <c r="D62" i="8"/>
  <c r="G62" i="8"/>
  <c r="D63" i="8"/>
  <c r="G63" i="8"/>
  <c r="B65" i="8"/>
  <c r="E65" i="8"/>
  <c r="F65" i="8"/>
  <c r="G65" i="8" s="1"/>
  <c r="B67" i="8"/>
  <c r="C67" i="8"/>
  <c r="E67" i="8"/>
  <c r="F67" i="8"/>
  <c r="G67" i="8"/>
  <c r="D68" i="8"/>
  <c r="D67" i="8" s="1"/>
  <c r="G68" i="8"/>
  <c r="D73" i="8"/>
  <c r="D75" i="8" s="1"/>
  <c r="G73" i="8"/>
  <c r="D74" i="8"/>
  <c r="G74" i="8"/>
  <c r="G75" i="8" s="1"/>
  <c r="B75" i="8"/>
  <c r="C75" i="8"/>
  <c r="E75" i="8"/>
  <c r="F75" i="8"/>
  <c r="B13" i="7"/>
  <c r="C13" i="7"/>
  <c r="D13" i="7"/>
  <c r="C17" i="7"/>
  <c r="D17" i="7"/>
  <c r="B29" i="7"/>
  <c r="C29" i="7"/>
  <c r="D29" i="7"/>
  <c r="B37" i="7"/>
  <c r="B44" i="7" s="1"/>
  <c r="B11" i="7" s="1"/>
  <c r="B8" i="7" s="1"/>
  <c r="B21" i="7" s="1"/>
  <c r="B23" i="7" s="1"/>
  <c r="B25" i="7" s="1"/>
  <c r="B33" i="7" s="1"/>
  <c r="C37" i="7"/>
  <c r="C44" i="7" s="1"/>
  <c r="C11" i="7" s="1"/>
  <c r="C8" i="7" s="1"/>
  <c r="C21" i="7" s="1"/>
  <c r="C23" i="7" s="1"/>
  <c r="C25" i="7" s="1"/>
  <c r="C33" i="7" s="1"/>
  <c r="D37" i="7"/>
  <c r="B40" i="7"/>
  <c r="C40" i="7"/>
  <c r="D40" i="7"/>
  <c r="D44" i="7" s="1"/>
  <c r="D11" i="7" s="1"/>
  <c r="D8" i="7" s="1"/>
  <c r="D21" i="7" s="1"/>
  <c r="D23" i="7" s="1"/>
  <c r="D25" i="7" s="1"/>
  <c r="D33" i="7" s="1"/>
  <c r="B49" i="7"/>
  <c r="B57" i="7" s="1"/>
  <c r="B59" i="7" s="1"/>
  <c r="C49" i="7"/>
  <c r="D49" i="7"/>
  <c r="D57" i="7" s="1"/>
  <c r="D59" i="7" s="1"/>
  <c r="C57" i="7"/>
  <c r="C59" i="7" s="1"/>
  <c r="B64" i="7"/>
  <c r="C64" i="7"/>
  <c r="C72" i="7" s="1"/>
  <c r="C74" i="7" s="1"/>
  <c r="D64" i="7"/>
  <c r="D72" i="7" s="1"/>
  <c r="D74" i="7" s="1"/>
  <c r="B72" i="7"/>
  <c r="B74" i="7" s="1"/>
  <c r="E8" i="6"/>
  <c r="G8" i="6"/>
  <c r="H8" i="6"/>
  <c r="I8" i="6"/>
  <c r="J8" i="6"/>
  <c r="K8" i="6"/>
  <c r="E14" i="6"/>
  <c r="E20" i="6" s="1"/>
  <c r="G14" i="6"/>
  <c r="G20" i="6" s="1"/>
  <c r="H14" i="6"/>
  <c r="I14" i="6"/>
  <c r="J14" i="6"/>
  <c r="J20" i="6" s="1"/>
  <c r="K14" i="6"/>
  <c r="K20" i="6" s="1"/>
  <c r="H20" i="6"/>
  <c r="I20" i="6"/>
  <c r="E8" i="5"/>
  <c r="E20" i="5" s="1"/>
  <c r="B9" i="5"/>
  <c r="B8" i="5" s="1"/>
  <c r="B20" i="5" s="1"/>
  <c r="C9" i="5"/>
  <c r="C8" i="5" s="1"/>
  <c r="C20" i="5" s="1"/>
  <c r="D9" i="5"/>
  <c r="E9" i="5"/>
  <c r="G9" i="5"/>
  <c r="G8" i="5" s="1"/>
  <c r="G20" i="5" s="1"/>
  <c r="H9" i="5"/>
  <c r="F10" i="5"/>
  <c r="F11" i="5"/>
  <c r="F12" i="5"/>
  <c r="B13" i="5"/>
  <c r="C13" i="5"/>
  <c r="F13" i="5" s="1"/>
  <c r="D13" i="5"/>
  <c r="D8" i="5" s="1"/>
  <c r="D20" i="5" s="1"/>
  <c r="E13" i="5"/>
  <c r="G13" i="5"/>
  <c r="H13" i="5"/>
  <c r="H8" i="5" s="1"/>
  <c r="H20" i="5" s="1"/>
  <c r="F14" i="5"/>
  <c r="F15" i="5"/>
  <c r="F16" i="5"/>
  <c r="B22" i="5"/>
  <c r="C22" i="5"/>
  <c r="D22" i="5"/>
  <c r="E22" i="5"/>
  <c r="G22" i="5"/>
  <c r="H22" i="5"/>
  <c r="F23" i="5"/>
  <c r="F24" i="5"/>
  <c r="F22" i="5" s="1"/>
  <c r="F25" i="5"/>
  <c r="B27" i="5"/>
  <c r="C27" i="5"/>
  <c r="D27" i="5"/>
  <c r="E27" i="5"/>
  <c r="G27" i="5"/>
  <c r="H27" i="5"/>
  <c r="F28" i="5"/>
  <c r="F27" i="5" s="1"/>
  <c r="F29" i="5"/>
  <c r="F30" i="5"/>
  <c r="B41" i="5"/>
  <c r="C41" i="5"/>
  <c r="D41" i="5"/>
  <c r="E41" i="5"/>
  <c r="F41" i="5"/>
  <c r="B9" i="4"/>
  <c r="C9" i="4"/>
  <c r="E9" i="4"/>
  <c r="E47" i="4" s="1"/>
  <c r="E59" i="4" s="1"/>
  <c r="E81" i="4" s="1"/>
  <c r="F9" i="4"/>
  <c r="F47" i="4" s="1"/>
  <c r="F59" i="4" s="1"/>
  <c r="F81" i="4" s="1"/>
  <c r="B17" i="4"/>
  <c r="C17" i="4"/>
  <c r="E19" i="4"/>
  <c r="F19" i="4"/>
  <c r="E23" i="4"/>
  <c r="F23" i="4"/>
  <c r="B25" i="4"/>
  <c r="C25" i="4"/>
  <c r="E27" i="4"/>
  <c r="F27" i="4"/>
  <c r="B31" i="4"/>
  <c r="C31" i="4"/>
  <c r="E31" i="4"/>
  <c r="F31" i="4"/>
  <c r="B38" i="4"/>
  <c r="C38" i="4"/>
  <c r="E38" i="4"/>
  <c r="F38" i="4"/>
  <c r="B41" i="4"/>
  <c r="C41" i="4"/>
  <c r="E42" i="4"/>
  <c r="F42" i="4"/>
  <c r="B47" i="4"/>
  <c r="B62" i="4" s="1"/>
  <c r="C47" i="4"/>
  <c r="C62" i="4" s="1"/>
  <c r="E57" i="4"/>
  <c r="F57" i="4"/>
  <c r="B60" i="4"/>
  <c r="C60" i="4"/>
  <c r="E63" i="4"/>
  <c r="E79" i="4" s="1"/>
  <c r="F63" i="4"/>
  <c r="F79" i="4" s="1"/>
  <c r="E68" i="4"/>
  <c r="F68" i="4"/>
  <c r="E75" i="4"/>
  <c r="F75" i="4"/>
  <c r="D21" i="12" l="1"/>
  <c r="G28" i="12"/>
  <c r="G21" i="12"/>
  <c r="G9" i="12"/>
  <c r="G33" i="12" s="1"/>
  <c r="D33" i="12"/>
  <c r="G17" i="12"/>
  <c r="G16" i="12" s="1"/>
  <c r="G13" i="12"/>
  <c r="G12" i="12" s="1"/>
  <c r="F77" i="11"/>
  <c r="G43" i="11"/>
  <c r="C77" i="11"/>
  <c r="G9" i="11"/>
  <c r="G77" i="11" s="1"/>
  <c r="E77" i="11"/>
  <c r="D43" i="11"/>
  <c r="D9" i="11"/>
  <c r="B77" i="11"/>
  <c r="D84" i="9"/>
  <c r="C159" i="9"/>
  <c r="E159" i="9"/>
  <c r="D9" i="9"/>
  <c r="D159" i="9" s="1"/>
  <c r="B159" i="9"/>
  <c r="G134" i="9"/>
  <c r="G133" i="9" s="1"/>
  <c r="G124" i="9"/>
  <c r="G123" i="9" s="1"/>
  <c r="G84" i="9" s="1"/>
  <c r="G59" i="9"/>
  <c r="G58" i="9" s="1"/>
  <c r="G49" i="9"/>
  <c r="G48" i="9" s="1"/>
  <c r="G39" i="9"/>
  <c r="G38" i="9" s="1"/>
  <c r="G29" i="9"/>
  <c r="G28" i="9" s="1"/>
  <c r="G19" i="9"/>
  <c r="G18" i="9" s="1"/>
  <c r="G11" i="9"/>
  <c r="G10" i="9" s="1"/>
  <c r="D65" i="8"/>
  <c r="D41" i="8"/>
  <c r="D70" i="8" s="1"/>
  <c r="F70" i="8"/>
  <c r="F9" i="5"/>
  <c r="F8" i="5" s="1"/>
  <c r="F20" i="5" s="1"/>
  <c r="D77" i="11" l="1"/>
  <c r="G9" i="9"/>
  <c r="G159" i="9" s="1"/>
</calcChain>
</file>

<file path=xl/sharedStrings.xml><?xml version="1.0" encoding="utf-8"?>
<sst xmlns="http://schemas.openxmlformats.org/spreadsheetml/2006/main" count="836" uniqueCount="641">
  <si>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</si>
  <si>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</si>
  <si>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</si>
  <si>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</si>
  <si>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</si>
  <si>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</si>
  <si>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</si>
  <si>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</si>
  <si>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</si>
  <si>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</si>
  <si>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</si>
  <si>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</si>
  <si>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</si>
  <si>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</si>
  <si>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</si>
  <si>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</si>
  <si>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</si>
  <si>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</si>
  <si>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</si>
  <si>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</si>
  <si>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</si>
  <si>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</si>
  <si>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</si>
  <si>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</si>
  <si>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</si>
  <si>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</si>
  <si>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</si>
  <si>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</si>
  <si>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</si>
  <si>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</si>
  <si>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</si>
  <si>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</si>
  <si>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</si>
  <si>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</si>
  <si>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</si>
  <si>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</si>
  <si>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</si>
  <si>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</si>
  <si>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</si>
  <si>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</si>
  <si>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</si>
  <si>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</si>
  <si>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</si>
  <si>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</si>
  <si>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</si>
  <si>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</si>
  <si>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</si>
  <si>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</si>
  <si>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</si>
  <si>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</si>
  <si>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</si>
  <si>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</si>
  <si>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</si>
  <si>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</si>
  <si>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</si>
  <si>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</si>
  <si>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</si>
  <si>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</si>
  <si>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</si>
  <si>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</si>
  <si>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</si>
  <si>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</si>
  <si>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</si>
  <si>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</si>
  <si>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</si>
  <si>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</si>
  <si>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</si>
  <si>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</si>
  <si>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</si>
  <si>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</si>
  <si>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</si>
  <si>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</si>
  <si>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</si>
  <si>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</si>
  <si>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</si>
  <si>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</si>
  <si>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</si>
  <si>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</si>
  <si>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</si>
  <si>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</si>
  <si>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</si>
  <si>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</si>
  <si>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</si>
  <si>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</si>
  <si>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</si>
  <si>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</si>
  <si>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</si>
  <si>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</si>
  <si>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</si>
  <si>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</si>
  <si>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</si>
  <si>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</si>
  <si>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</si>
  <si>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</si>
  <si>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</si>
  <si>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</si>
  <si>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</si>
  <si>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</si>
  <si>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</si>
  <si>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</si>
  <si>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</si>
  <si>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</si>
  <si>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</si>
  <si>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</si>
  <si>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</si>
  <si>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</si>
  <si>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</si>
  <si>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</si>
  <si>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</si>
  <si>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</si>
  <si>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</si>
  <si>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</si>
  <si>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</si>
  <si>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</si>
  <si>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</si>
  <si>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</si>
  <si>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</si>
  <si>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de diciembre de 2024</t>
  </si>
  <si>
    <t>Concepto (c)</t>
  </si>
  <si>
    <t xml:space="preserve">   Concepto (c)</t>
  </si>
  <si>
    <t>(PESOS)</t>
  </si>
  <si>
    <t>al 31 de Diciembre de 2024 y al 31 de Diciembre de 2025</t>
  </si>
  <si>
    <t>Estado de Situación Financiera Detallado - LDF</t>
  </si>
  <si>
    <t xml:space="preserve"> Sistema Municipal de Agua Potable y Alcantarillado de Uriangato, Gto.</t>
  </si>
  <si>
    <t>Formato 1 Estado de Situación Financiera Detallado - LDF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</si>
  <si>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</si>
  <si>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</si>
  <si>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</si>
  <si>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</si>
  <si>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</si>
  <si>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</si>
  <si>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</si>
  <si>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</si>
  <si>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</si>
  <si>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</si>
  <si>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</si>
  <si>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Aptos Narrow"/>
        <family val="2"/>
        <scheme val="minor"/>
      </rPr>
      <t>1</t>
    </r>
    <r>
      <rPr>
        <sz val="12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ptos Narrow"/>
        <family val="2"/>
        <scheme val="minor"/>
      </rPr>
      <t>2</t>
    </r>
    <r>
      <rPr>
        <sz val="12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</si>
  <si>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</si>
  <si>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</si>
  <si>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</si>
  <si>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</si>
  <si>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</si>
  <si>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</si>
  <si>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</si>
  <si>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</si>
  <si>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</si>
  <si>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</si>
  <si>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</si>
  <si>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</si>
  <si>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</si>
  <si>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</si>
  <si>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</si>
  <si>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</si>
  <si>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</si>
  <si>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</si>
  <si>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</si>
  <si>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</si>
  <si>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</si>
  <si>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</si>
  <si>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</si>
  <si>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</si>
  <si>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</si>
  <si>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</si>
  <si>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</si>
  <si>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Del 01 de Enero al 31 de Diciembre de 2025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</si>
  <si>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</si>
  <si>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</si>
  <si>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</si>
  <si>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</si>
  <si>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</si>
  <si>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</si>
  <si>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</si>
  <si>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</si>
  <si>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</si>
  <si>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</si>
  <si>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</si>
  <si>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</si>
  <si>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</si>
  <si>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Diciembre de 2025 (m = g - l)</t>
  </si>
  <si>
    <t>Monto pagado de la inversión actualizado al 31 de Diciembre de 2025 (l)</t>
  </si>
  <si>
    <t>Monto pagado de la inversión al 31 de Diciembre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</si>
  <si>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</si>
  <si>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</si>
  <si>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</si>
  <si>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</si>
  <si>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</si>
  <si>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</si>
  <si>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</si>
  <si>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</si>
  <si>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31 de Diciembre de 2025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</si>
  <si>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</si>
  <si>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</si>
  <si>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</si>
  <si>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</si>
  <si>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</si>
  <si>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</si>
  <si>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</si>
  <si>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</si>
  <si>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</si>
  <si>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</si>
  <si>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</si>
  <si>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</si>
  <si>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</si>
  <si>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</si>
  <si>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</si>
  <si>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</si>
  <si>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</si>
  <si>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</si>
  <si>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</si>
  <si>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</si>
  <si>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</si>
  <si>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</si>
  <si>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</si>
  <si>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</si>
  <si>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</si>
  <si>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</si>
  <si>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</si>
  <si>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</si>
  <si>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</si>
  <si>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</si>
  <si>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</si>
  <si>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</si>
  <si>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</si>
  <si>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</si>
  <si>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</si>
  <si>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</si>
  <si>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</si>
  <si>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</si>
  <si>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</si>
  <si>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</si>
  <si>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</si>
  <si>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</si>
  <si>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</si>
  <si>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</si>
  <si>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</si>
  <si>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</si>
  <si>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</si>
  <si>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</si>
  <si>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</si>
  <si>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</si>
  <si>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</si>
  <si>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</si>
  <si>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</si>
  <si>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</si>
  <si>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</si>
  <si>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</si>
  <si>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</si>
  <si>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</si>
  <si>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</si>
  <si>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</si>
  <si>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</si>
  <si>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</si>
  <si>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</si>
  <si>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</si>
  <si>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</si>
  <si>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</si>
  <si>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</si>
  <si>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</si>
  <si>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</si>
  <si>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</si>
  <si>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</si>
  <si>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</si>
  <si>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</si>
  <si>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</si>
  <si>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</si>
  <si>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</si>
  <si>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</si>
  <si>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</si>
  <si>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</si>
  <si>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</si>
  <si>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</si>
  <si>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</si>
  <si>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</si>
  <si>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</si>
  <si>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</si>
  <si>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</si>
  <si>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</si>
  <si>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</si>
  <si>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</si>
  <si>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</si>
  <si>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</si>
  <si>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</si>
  <si>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</si>
  <si>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</si>
  <si>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</si>
  <si>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</si>
  <si>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</si>
  <si>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</si>
  <si>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</si>
  <si>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</si>
  <si>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</si>
  <si>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</si>
  <si>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</si>
  <si>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</si>
  <si>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</si>
  <si>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</si>
  <si>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</si>
  <si>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</si>
  <si>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</si>
  <si>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</si>
  <si>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</si>
  <si>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</si>
  <si>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</si>
  <si>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</si>
  <si>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</si>
  <si>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</si>
  <si>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</si>
  <si>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</si>
  <si>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</si>
  <si>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</si>
  <si>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</si>
  <si>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</si>
  <si>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</si>
  <si>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</si>
  <si>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</si>
  <si>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</si>
  <si>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</si>
  <si>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</si>
  <si>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</si>
  <si>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</si>
  <si>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</si>
  <si>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</si>
  <si>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</si>
  <si>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</si>
  <si>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</si>
  <si>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</si>
  <si>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</si>
  <si>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</si>
  <si>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</si>
  <si>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</si>
  <si>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</si>
  <si>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</si>
  <si>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</si>
  <si>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</si>
  <si>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</si>
  <si>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</si>
  <si>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</si>
  <si>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</si>
  <si>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</si>
  <si>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</si>
  <si>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</si>
  <si>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</si>
  <si>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</si>
  <si>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</si>
  <si>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</si>
  <si>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</si>
  <si>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</si>
  <si>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</si>
  <si>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</si>
  <si>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</si>
  <si>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</si>
  <si>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</si>
  <si>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</si>
  <si>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</si>
  <si>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</si>
  <si>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</si>
  <si>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</si>
  <si>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</si>
  <si>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</si>
  <si>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</si>
  <si>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</si>
  <si>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</si>
  <si>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</si>
  <si>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</si>
  <si>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</si>
  <si>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</si>
  <si>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</si>
  <si>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</si>
  <si>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</si>
  <si>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</si>
  <si>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</si>
  <si>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</si>
  <si>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</si>
  <si>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</si>
  <si>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</si>
  <si>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</si>
  <si>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</si>
  <si>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</si>
  <si>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</si>
  <si>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</si>
  <si>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</si>
  <si>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</si>
  <si>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</si>
  <si>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</si>
  <si>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</si>
  <si>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</si>
  <si>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</si>
  <si>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</si>
  <si>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</si>
  <si>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</si>
  <si>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</si>
  <si>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</si>
  <si>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</si>
  <si>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</si>
  <si>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</si>
  <si>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</si>
  <si>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</si>
  <si>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</si>
  <si>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</si>
  <si>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</si>
  <si>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</si>
  <si>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</si>
  <si>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</si>
  <si>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</si>
  <si>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</si>
  <si>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</si>
  <si>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</si>
  <si>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</si>
  <si>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</si>
  <si>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</si>
  <si>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</si>
  <si>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</si>
  <si>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</si>
  <si>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</si>
  <si>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</si>
  <si>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</si>
  <si>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</si>
  <si>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</si>
  <si>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</si>
  <si>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</si>
  <si>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</si>
  <si>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</si>
  <si>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</si>
  <si>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</si>
  <si>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</si>
  <si>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</si>
  <si>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</si>
  <si>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</si>
  <si>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</si>
  <si>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</si>
  <si>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</si>
  <si>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</si>
  <si>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</si>
  <si>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</si>
  <si>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</si>
  <si>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</si>
  <si>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</si>
  <si>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</si>
  <si>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</si>
  <si>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</si>
  <si>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</si>
  <si>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</si>
  <si>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</si>
  <si>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</si>
  <si>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</si>
  <si>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</si>
  <si>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</si>
  <si>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</si>
  <si>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</si>
  <si>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</si>
  <si>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</si>
  <si>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</si>
  <si>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</si>
  <si>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</si>
  <si>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</si>
  <si>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</si>
  <si>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</si>
  <si>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</si>
  <si>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</si>
  <si>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</si>
  <si>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</si>
  <si>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</si>
  <si>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</si>
  <si>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</si>
  <si>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</si>
  <si>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</si>
  <si>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</si>
  <si>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</si>
  <si>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</si>
  <si>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</si>
  <si>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</si>
  <si>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</si>
  <si>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</si>
  <si>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</si>
  <si>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</si>
  <si>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</si>
  <si>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</si>
  <si>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</si>
  <si>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</si>
  <si>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</si>
  <si>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</si>
  <si>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</si>
  <si>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</si>
  <si>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</si>
  <si>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</si>
  <si>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</si>
  <si>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</si>
  <si>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</si>
  <si>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</si>
  <si>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</si>
  <si>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</si>
  <si>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</si>
  <si>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</si>
  <si>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</si>
  <si>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</si>
  <si>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</si>
  <si>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</si>
  <si>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</si>
  <si>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</si>
  <si>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</si>
  <si>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</si>
  <si>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</si>
  <si>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</si>
  <si>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</si>
  <si>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</si>
  <si>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</si>
  <si>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</si>
  <si>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</si>
  <si>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</si>
  <si>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</si>
  <si>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</si>
  <si>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</si>
  <si>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</si>
  <si>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</si>
  <si>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</si>
  <si>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</si>
  <si>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</si>
  <si>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</si>
  <si>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</si>
  <si>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31120M41A030000 DIRECCION TECNICA</t>
  </si>
  <si>
    <t>II. Gasto Etiquetado (II=A+B+C+D+E+F+G+H)</t>
  </si>
  <si>
    <t>31120M41A050000 DIRECCION CONTABLE</t>
  </si>
  <si>
    <t>31120M41A040000 DIRECCION COMERCIAL</t>
  </si>
  <si>
    <t>31120M41A020000 DIRECCION ADMINISTRATIVA</t>
  </si>
  <si>
    <t>31120M41A010000 DIRECCION GENERAL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</si>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</sst>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82">
    <xf numFmtId="0" fontId="0" fillId="0" borderId="0" xfId="0"/>
    <xf numFmtId="0" fontId="0" fillId="0" borderId="0" xfId="0" applyAlignment="1">
      <alignment horizontal="left" indent="2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/>
    <xf numFmtId="3" fontId="3" fillId="0" borderId="2" xfId="1" applyNumberFormat="1" applyFont="1" applyFill="1" applyBorder="1" applyAlignment="1" applyProtection="1">
      <alignment horizontal="right" vertical="center"/>
      <protection locked="0"/>
    </xf>
    <xf numFmtId="49" fontId="3" fillId="0" borderId="3" xfId="0" applyNumberFormat="1" applyFont="1" applyBorder="1" applyAlignment="1">
      <alignment horizontal="left" vertical="center" indent="2"/>
    </xf>
    <xf numFmtId="2" fontId="0" fillId="0" borderId="2" xfId="0" applyNumberFormat="1" applyBorder="1" applyAlignment="1">
      <alignment horizontal="right" vertical="center"/>
    </xf>
    <xf numFmtId="0" fontId="0" fillId="0" borderId="2" xfId="0" applyBorder="1"/>
    <xf numFmtId="3" fontId="0" fillId="0" borderId="2" xfId="1" applyNumberFormat="1" applyFont="1" applyFill="1" applyBorder="1" applyAlignment="1">
      <alignment horizontal="right" vertical="center"/>
    </xf>
    <xf numFmtId="49" fontId="0" fillId="0" borderId="2" xfId="0" applyNumberFormat="1" applyBorder="1" applyAlignment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49" fontId="0" fillId="0" borderId="3" xfId="0" applyNumberFormat="1" applyBorder="1" applyAlignment="1">
      <alignment horizontal="left" vertical="center" indent="3"/>
    </xf>
    <xf numFmtId="3" fontId="0" fillId="0" borderId="2" xfId="1" applyNumberFormat="1" applyFont="1" applyFill="1" applyBorder="1" applyAlignment="1" applyProtection="1">
      <alignment horizontal="right" vertical="center"/>
      <protection locked="0"/>
    </xf>
    <xf numFmtId="49" fontId="0" fillId="0" borderId="3" xfId="0" applyNumberForma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49" fontId="0" fillId="0" borderId="3" xfId="0" applyNumberFormat="1" applyBorder="1" applyAlignment="1">
      <alignment horizontal="left" indent="3"/>
    </xf>
    <xf numFmtId="0" fontId="3" fillId="0" borderId="2" xfId="0" applyFont="1" applyBorder="1" applyAlignment="1">
      <alignment horizontal="left" vertical="center" indent="3"/>
    </xf>
    <xf numFmtId="49" fontId="3" fillId="0" borderId="3" xfId="0" applyNumberFormat="1" applyFont="1" applyBorder="1" applyAlignment="1">
      <alignment horizontal="left" indent="2"/>
    </xf>
    <xf numFmtId="0" fontId="0" fillId="0" borderId="2" xfId="0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indent="2"/>
    </xf>
    <xf numFmtId="49" fontId="0" fillId="0" borderId="3" xfId="0" applyNumberFormat="1" applyBorder="1" applyAlignment="1">
      <alignment horizontal="left" vertical="center" indent="5"/>
    </xf>
    <xf numFmtId="0" fontId="0" fillId="0" borderId="2" xfId="0" applyBorder="1" applyAlignment="1">
      <alignment horizontal="left" vertical="center" indent="5"/>
    </xf>
    <xf numFmtId="0" fontId="3" fillId="0" borderId="3" xfId="0" applyFont="1" applyBorder="1" applyAlignment="1">
      <alignment horizontal="left" vertical="center" indent="2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left" vertical="center" indent="2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8" xfId="0" applyFont="1" applyBorder="1" applyAlignment="1">
      <alignment horizontal="left" vertical="center"/>
    </xf>
    <xf numFmtId="0" fontId="4" fillId="0" borderId="1" xfId="0" applyFont="1" applyBorder="1"/>
    <xf numFmtId="0" fontId="0" fillId="0" borderId="0" xfId="0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5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 indent="3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164" fontId="0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164" fontId="0" fillId="0" borderId="2" xfId="1" applyNumberFormat="1" applyFont="1" applyFill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164" fontId="0" fillId="0" borderId="2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0" fillId="0" borderId="2" xfId="1" applyNumberFormat="1" applyFont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164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indent="7"/>
    </xf>
    <xf numFmtId="0" fontId="0" fillId="0" borderId="10" xfId="0" applyBorder="1" applyAlignment="1">
      <alignment horizontal="left" vertical="center" indent="5"/>
    </xf>
    <xf numFmtId="0" fontId="0" fillId="0" borderId="0" xfId="0" applyAlignment="1">
      <alignment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left" vertical="center"/>
    </xf>
    <xf numFmtId="43" fontId="0" fillId="0" borderId="1" xfId="1" applyFont="1" applyFill="1" applyBorder="1"/>
    <xf numFmtId="0" fontId="0" fillId="0" borderId="1" xfId="0" applyBorder="1" applyAlignment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164" fontId="0" fillId="0" borderId="2" xfId="1" applyNumberFormat="1" applyFont="1" applyFill="1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 applyAlignment="1">
      <alignment horizontal="left" indent="3"/>
    </xf>
    <xf numFmtId="0" fontId="5" fillId="0" borderId="0" xfId="0" applyFont="1" applyAlignment="1">
      <alignment vertical="center"/>
    </xf>
    <xf numFmtId="4" fontId="0" fillId="0" borderId="1" xfId="1" applyNumberFormat="1" applyFont="1" applyFill="1" applyBorder="1"/>
    <xf numFmtId="3" fontId="3" fillId="0" borderId="2" xfId="1" applyNumberFormat="1" applyFont="1" applyFill="1" applyBorder="1" applyProtection="1">
      <protection locked="0"/>
    </xf>
    <xf numFmtId="0" fontId="3" fillId="0" borderId="2" xfId="0" applyFont="1" applyBorder="1" applyAlignment="1">
      <alignment horizontal="left" vertical="center" wrapText="1" indent="3"/>
    </xf>
    <xf numFmtId="3" fontId="0" fillId="0" borderId="2" xfId="1" applyNumberFormat="1" applyFont="1" applyFill="1" applyBorder="1"/>
    <xf numFmtId="3" fontId="1" fillId="0" borderId="2" xfId="1" applyNumberFormat="1" applyFont="1" applyFill="1" applyBorder="1" applyProtection="1">
      <protection locked="0"/>
    </xf>
    <xf numFmtId="3" fontId="10" fillId="2" borderId="14" xfId="1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3" fillId="0" borderId="2" xfId="0" applyFont="1" applyBorder="1" applyAlignment="1">
      <alignment horizontal="left" vertical="center" wrapText="1" indent="9"/>
    </xf>
    <xf numFmtId="3" fontId="0" fillId="0" borderId="15" xfId="0" applyNumberFormat="1" applyBorder="1" applyProtection="1">
      <protection locked="0"/>
    </xf>
    <xf numFmtId="0" fontId="0" fillId="0" borderId="15" xfId="0" applyBorder="1" applyAlignment="1">
      <alignment horizontal="left" vertical="center" indent="6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 applyProtection="1">
      <alignment vertical="center"/>
      <protection locked="0"/>
    </xf>
    <xf numFmtId="3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3" fontId="0" fillId="0" borderId="2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3" fontId="10" fillId="2" borderId="14" xfId="1" applyNumberFormat="1" applyFont="1" applyFill="1" applyBorder="1" applyAlignment="1">
      <alignment vertical="center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3" fillId="0" borderId="1" xfId="0" applyFont="1" applyBorder="1" applyAlignment="1">
      <alignment horizontal="left" vertical="center" indent="3"/>
    </xf>
    <xf numFmtId="4" fontId="0" fillId="0" borderId="1" xfId="0" applyNumberFormat="1" applyBorder="1"/>
    <xf numFmtId="0" fontId="3" fillId="0" borderId="1" xfId="0" applyFont="1" applyBorder="1" applyAlignment="1">
      <alignment horizontal="left" vertical="center" wrapText="1" indent="3"/>
    </xf>
    <xf numFmtId="3" fontId="3" fillId="0" borderId="2" xfId="1" applyNumberFormat="1" applyFont="1" applyFill="1" applyBorder="1"/>
    <xf numFmtId="3" fontId="10" fillId="2" borderId="14" xfId="1" applyNumberFormat="1" applyFont="1" applyFill="1" applyBorder="1" applyAlignment="1"/>
    <xf numFmtId="3" fontId="11" fillId="2" borderId="14" xfId="1" applyNumberFormat="1" applyFont="1" applyFill="1" applyBorder="1" applyAlignment="1"/>
    <xf numFmtId="3" fontId="0" fillId="0" borderId="2" xfId="1" applyNumberFormat="1" applyFont="1" applyFill="1" applyBorder="1" applyProtection="1">
      <protection locked="0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3" fontId="4" fillId="0" borderId="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/>
    <xf numFmtId="3" fontId="0" fillId="0" borderId="0" xfId="1" applyNumberFormat="1" applyFont="1"/>
    <xf numFmtId="3" fontId="0" fillId="0" borderId="1" xfId="1" applyNumberFormat="1" applyFont="1" applyFill="1" applyBorder="1"/>
    <xf numFmtId="3" fontId="0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0" fontId="12" fillId="0" borderId="0" xfId="0" applyFont="1"/>
    <xf numFmtId="3" fontId="0" fillId="2" borderId="14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166" fontId="0" fillId="0" borderId="2" xfId="1" applyNumberFormat="1" applyFont="1" applyFill="1" applyBorder="1"/>
    <xf numFmtId="0" fontId="3" fillId="0" borderId="15" xfId="0" applyFont="1" applyBorder="1" applyAlignment="1">
      <alignment horizontal="left" vertical="center" indent="3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3" fontId="0" fillId="0" borderId="1" xfId="1" applyFont="1" applyBorder="1"/>
    <xf numFmtId="164" fontId="3" fillId="3" borderId="2" xfId="1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indent="3"/>
    </xf>
    <xf numFmtId="164" fontId="0" fillId="3" borderId="2" xfId="1" applyNumberFormat="1" applyFont="1" applyFill="1" applyBorder="1" applyAlignment="1">
      <alignment vertical="center"/>
    </xf>
    <xf numFmtId="0" fontId="0" fillId="3" borderId="2" xfId="0" applyFill="1" applyBorder="1" applyAlignment="1">
      <alignment horizontal="left" indent="3"/>
    </xf>
    <xf numFmtId="0" fontId="15" fillId="0" borderId="10" xfId="2" applyFont="1" applyBorder="1" applyAlignment="1">
      <alignment horizontal="left" vertical="top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vertical="center" indent="6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16" fillId="0" borderId="10" xfId="2" applyFont="1" applyBorder="1" applyAlignment="1">
      <alignment horizontal="left" vertical="top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3"/>
    </xf>
    <xf numFmtId="0" fontId="4" fillId="0" borderId="0" xfId="0" applyFont="1"/>
    <xf numFmtId="0" fontId="2" fillId="0" borderId="0" xfId="0" applyFont="1"/>
    <xf numFmtId="0" fontId="3" fillId="3" borderId="15" xfId="0" applyFont="1" applyFill="1" applyBorder="1" applyAlignment="1">
      <alignment horizontal="left" vertical="center" indent="3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6" fontId="0" fillId="0" borderId="1" xfId="1" applyNumberFormat="1" applyFont="1" applyBorder="1" applyAlignment="1">
      <alignment vertical="center"/>
    </xf>
    <xf numFmtId="0" fontId="0" fillId="0" borderId="2" xfId="0" applyBorder="1" applyAlignment="1" applyProtection="1">
      <alignment horizontal="left" vertical="center" indent="6"/>
      <protection locked="0"/>
    </xf>
    <xf numFmtId="164" fontId="1" fillId="0" borderId="2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66" fontId="0" fillId="0" borderId="7" xfId="1" applyNumberFormat="1" applyFont="1" applyFill="1" applyBorder="1"/>
    <xf numFmtId="164" fontId="3" fillId="0" borderId="3" xfId="1" applyNumberFormat="1" applyFont="1" applyFill="1" applyBorder="1" applyAlignment="1" applyProtection="1">
      <alignment vertical="center"/>
      <protection locked="0"/>
    </xf>
    <xf numFmtId="164" fontId="0" fillId="0" borderId="3" xfId="1" applyNumberFormat="1" applyFont="1" applyFill="1" applyBorder="1" applyAlignment="1">
      <alignment vertical="center"/>
    </xf>
    <xf numFmtId="0" fontId="17" fillId="0" borderId="10" xfId="2" applyFont="1" applyBorder="1" applyAlignment="1">
      <alignment horizontal="left"/>
    </xf>
    <xf numFmtId="164" fontId="0" fillId="0" borderId="3" xfId="1" applyNumberFormat="1" applyFont="1" applyFill="1" applyBorder="1" applyAlignment="1" applyProtection="1">
      <alignment vertical="center"/>
      <protection locked="0"/>
    </xf>
    <xf numFmtId="164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left" vertical="center" wrapText="1" indent="6"/>
    </xf>
    <xf numFmtId="164" fontId="1" fillId="0" borderId="3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166" fontId="0" fillId="0" borderId="7" xfId="1" applyNumberFormat="1" applyFont="1" applyBorder="1" applyAlignment="1">
      <alignment horizontal="center"/>
    </xf>
    <xf numFmtId="164" fontId="3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 vertical="center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indent="3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204E7A98-CEEF-4753-9C5F-8FC5FF42E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DDDA-E964-4CC2-A0F3-4641474BCD95}">
  <dimension ref="A1:F17283"/>
  <sheetViews>
    <sheetView tabSelected="1" zoomScale="80" zoomScaleNormal="80" workbookViewId="0">
      <selection activeCell="I37" sqref="I37"/>
    </sheetView>
  </sheetViews>
  <sheetFormatPr baseColWidth="10" defaultColWidth="14.5703125" defaultRowHeight="15" zeroHeight="1"/>
  <cols>
    <col min="1" max="1" width="78" style="1" customWidth="1"/>
    <col min="2" max="2" width="19.5703125" customWidth="1"/>
    <col min="3" max="3" width="18.42578125" customWidth="1"/>
    <col min="4" max="4" width="75.5703125" style="1" customWidth="1"/>
    <col min="5" max="5" width="20" customWidth="1"/>
    <col min="6" max="6" width="20.5703125" customWidth="1"/>
  </cols>
  <sheetData>
    <row r="1" spans="1:6" s="38" customFormat="1" ht="37.5" customHeight="1">
      <c r="A1" s="39" t="s">
        <v>124</v>
      </c>
      <c r="B1" s="39"/>
      <c r="C1" s="39"/>
      <c r="D1" s="39"/>
      <c r="E1" s="39"/>
      <c r="F1" s="39"/>
    </row>
    <row r="2" spans="1:6">
      <c r="A2" s="37" t="s">
        <v>123</v>
      </c>
      <c r="B2" s="36"/>
      <c r="C2" s="36"/>
      <c r="D2" s="36"/>
      <c r="E2" s="36"/>
      <c r="F2" s="35"/>
    </row>
    <row r="3" spans="1:6">
      <c r="A3" s="34" t="s">
        <v>122</v>
      </c>
      <c r="B3" s="33"/>
      <c r="C3" s="33"/>
      <c r="D3" s="33"/>
      <c r="E3" s="33"/>
      <c r="F3" s="32"/>
    </row>
    <row r="4" spans="1:6">
      <c r="A4" s="34" t="s">
        <v>121</v>
      </c>
      <c r="B4" s="33"/>
      <c r="C4" s="33"/>
      <c r="D4" s="33"/>
      <c r="E4" s="33"/>
      <c r="F4" s="32"/>
    </row>
    <row r="5" spans="1:6">
      <c r="A5" s="31" t="s">
        <v>120</v>
      </c>
      <c r="B5" s="30"/>
      <c r="C5" s="30"/>
      <c r="D5" s="30"/>
      <c r="E5" s="30"/>
      <c r="F5" s="29"/>
    </row>
    <row r="6" spans="1:6" ht="30">
      <c r="A6" s="28" t="s">
        <v>119</v>
      </c>
      <c r="B6" s="26">
        <v>2025</v>
      </c>
      <c r="C6" s="25" t="s">
        <v>117</v>
      </c>
      <c r="D6" s="27" t="s">
        <v>118</v>
      </c>
      <c r="E6" s="26">
        <v>2025</v>
      </c>
      <c r="F6" s="25" t="s">
        <v>117</v>
      </c>
    </row>
    <row r="7" spans="1:6">
      <c r="A7" s="21" t="s">
        <v>116</v>
      </c>
      <c r="B7" s="16"/>
      <c r="C7" s="16"/>
      <c r="D7" s="24" t="s">
        <v>115</v>
      </c>
      <c r="E7" s="16"/>
      <c r="F7" s="16"/>
    </row>
    <row r="8" spans="1:6">
      <c r="A8" s="21" t="s">
        <v>114</v>
      </c>
      <c r="B8" s="16"/>
      <c r="C8" s="16"/>
      <c r="D8" s="24" t="s">
        <v>113</v>
      </c>
      <c r="E8" s="16"/>
      <c r="F8" s="16"/>
    </row>
    <row r="9" spans="1:6">
      <c r="A9" s="20" t="s">
        <v>112</v>
      </c>
      <c r="B9" s="14">
        <f>SUM(B10:B16)</f>
        <v>9591219.3900000006</v>
      </c>
      <c r="C9" s="14">
        <f>SUM(C10:C16)</f>
        <v>3831770.84</v>
      </c>
      <c r="D9" s="13" t="s">
        <v>111</v>
      </c>
      <c r="E9" s="14">
        <f>SUM(E10:E18)</f>
        <v>13439365.58</v>
      </c>
      <c r="F9" s="14">
        <f>SUM(F10:F18)</f>
        <v>7205356.0800000001</v>
      </c>
    </row>
    <row r="10" spans="1:6">
      <c r="A10" s="23" t="s">
        <v>110</v>
      </c>
      <c r="B10" s="12">
        <v>0</v>
      </c>
      <c r="C10" s="12">
        <v>0</v>
      </c>
      <c r="D10" s="22" t="s">
        <v>109</v>
      </c>
      <c r="E10" s="12">
        <v>404831.26</v>
      </c>
      <c r="F10" s="12">
        <v>0</v>
      </c>
    </row>
    <row r="11" spans="1:6">
      <c r="A11" s="23" t="s">
        <v>108</v>
      </c>
      <c r="B11" s="12">
        <v>9591219.3900000006</v>
      </c>
      <c r="C11" s="12">
        <v>3831770.84</v>
      </c>
      <c r="D11" s="22" t="s">
        <v>107</v>
      </c>
      <c r="E11" s="12">
        <v>1187624.48</v>
      </c>
      <c r="F11" s="12">
        <v>-1202.78</v>
      </c>
    </row>
    <row r="12" spans="1:6">
      <c r="A12" s="23" t="s">
        <v>106</v>
      </c>
      <c r="B12" s="12">
        <v>0</v>
      </c>
      <c r="C12" s="12">
        <v>0</v>
      </c>
      <c r="D12" s="22" t="s">
        <v>105</v>
      </c>
      <c r="E12" s="12">
        <v>0</v>
      </c>
      <c r="F12" s="12">
        <v>0</v>
      </c>
    </row>
    <row r="13" spans="1:6">
      <c r="A13" s="23" t="s">
        <v>104</v>
      </c>
      <c r="B13" s="12">
        <v>0</v>
      </c>
      <c r="C13" s="12">
        <v>0</v>
      </c>
      <c r="D13" s="22" t="s">
        <v>103</v>
      </c>
      <c r="E13" s="12">
        <v>0</v>
      </c>
      <c r="F13" s="12">
        <v>0</v>
      </c>
    </row>
    <row r="14" spans="1:6">
      <c r="A14" s="23" t="s">
        <v>102</v>
      </c>
      <c r="B14" s="12">
        <v>0</v>
      </c>
      <c r="C14" s="12">
        <v>0</v>
      </c>
      <c r="D14" s="22" t="s">
        <v>101</v>
      </c>
      <c r="E14" s="12">
        <v>0</v>
      </c>
      <c r="F14" s="12">
        <v>0</v>
      </c>
    </row>
    <row r="15" spans="1:6">
      <c r="A15" s="23" t="s">
        <v>100</v>
      </c>
      <c r="B15" s="12">
        <v>0</v>
      </c>
      <c r="C15" s="12">
        <v>0</v>
      </c>
      <c r="D15" s="22" t="s">
        <v>99</v>
      </c>
      <c r="E15" s="12">
        <v>0</v>
      </c>
      <c r="F15" s="12">
        <v>0</v>
      </c>
    </row>
    <row r="16" spans="1:6">
      <c r="A16" s="23" t="s">
        <v>98</v>
      </c>
      <c r="B16" s="12">
        <v>0</v>
      </c>
      <c r="C16" s="12">
        <v>0</v>
      </c>
      <c r="D16" s="22" t="s">
        <v>97</v>
      </c>
      <c r="E16" s="12">
        <v>7607925.5899999999</v>
      </c>
      <c r="F16" s="12">
        <v>2967574.61</v>
      </c>
    </row>
    <row r="17" spans="1:6">
      <c r="A17" s="20" t="s">
        <v>96</v>
      </c>
      <c r="B17" s="14">
        <f>SUM(B18:B24)</f>
        <v>27092325.649999999</v>
      </c>
      <c r="C17" s="14">
        <f>SUM(C18:C24)</f>
        <v>21103568.07</v>
      </c>
      <c r="D17" s="22" t="s">
        <v>95</v>
      </c>
      <c r="E17" s="12">
        <v>0</v>
      </c>
      <c r="F17" s="12">
        <v>0</v>
      </c>
    </row>
    <row r="18" spans="1:6">
      <c r="A18" s="23" t="s">
        <v>94</v>
      </c>
      <c r="B18" s="12">
        <v>0</v>
      </c>
      <c r="C18" s="12">
        <v>0</v>
      </c>
      <c r="D18" s="22" t="s">
        <v>93</v>
      </c>
      <c r="E18" s="12">
        <v>4238984.25</v>
      </c>
      <c r="F18" s="12">
        <v>4238984.25</v>
      </c>
    </row>
    <row r="19" spans="1:6">
      <c r="A19" s="23" t="s">
        <v>92</v>
      </c>
      <c r="B19" s="12">
        <v>11731526.09</v>
      </c>
      <c r="C19" s="12">
        <v>11731971.710000001</v>
      </c>
      <c r="D19" s="13" t="s">
        <v>91</v>
      </c>
      <c r="E19" s="14">
        <f>SUM(E20:E22)</f>
        <v>0</v>
      </c>
      <c r="F19" s="14">
        <f>SUM(F20:F22)</f>
        <v>0</v>
      </c>
    </row>
    <row r="20" spans="1:6">
      <c r="A20" s="23" t="s">
        <v>90</v>
      </c>
      <c r="B20" s="12">
        <v>26914.39</v>
      </c>
      <c r="C20" s="12">
        <v>26914.39</v>
      </c>
      <c r="D20" s="22" t="s">
        <v>89</v>
      </c>
      <c r="E20" s="12">
        <v>0</v>
      </c>
      <c r="F20" s="12">
        <v>0</v>
      </c>
    </row>
    <row r="21" spans="1:6">
      <c r="A21" s="23" t="s">
        <v>88</v>
      </c>
      <c r="B21" s="12">
        <v>0</v>
      </c>
      <c r="C21" s="12">
        <v>0</v>
      </c>
      <c r="D21" s="22" t="s">
        <v>87</v>
      </c>
      <c r="E21" s="12">
        <v>0</v>
      </c>
      <c r="F21" s="12">
        <v>0</v>
      </c>
    </row>
    <row r="22" spans="1:6">
      <c r="A22" s="23" t="s">
        <v>86</v>
      </c>
      <c r="B22" s="12">
        <v>20000</v>
      </c>
      <c r="C22" s="12">
        <v>17000</v>
      </c>
      <c r="D22" s="22" t="s">
        <v>85</v>
      </c>
      <c r="E22" s="12">
        <v>0</v>
      </c>
      <c r="F22" s="12">
        <v>0</v>
      </c>
    </row>
    <row r="23" spans="1:6">
      <c r="A23" s="23" t="s">
        <v>84</v>
      </c>
      <c r="B23" s="12">
        <v>0</v>
      </c>
      <c r="C23" s="12">
        <v>0</v>
      </c>
      <c r="D23" s="13" t="s">
        <v>83</v>
      </c>
      <c r="E23" s="14">
        <f>E24+E25</f>
        <v>0</v>
      </c>
      <c r="F23" s="14">
        <f>F24+F25</f>
        <v>0</v>
      </c>
    </row>
    <row r="24" spans="1:6">
      <c r="A24" s="23" t="s">
        <v>82</v>
      </c>
      <c r="B24" s="12">
        <v>15313885.17</v>
      </c>
      <c r="C24" s="12">
        <v>9327681.9700000007</v>
      </c>
      <c r="D24" s="22" t="s">
        <v>81</v>
      </c>
      <c r="E24" s="12">
        <v>0</v>
      </c>
      <c r="F24" s="12">
        <v>0</v>
      </c>
    </row>
    <row r="25" spans="1:6">
      <c r="A25" s="20" t="s">
        <v>80</v>
      </c>
      <c r="B25" s="14">
        <f>SUM(B26:B30)</f>
        <v>0</v>
      </c>
      <c r="C25" s="14">
        <f>SUM(C26:C30)</f>
        <v>0</v>
      </c>
      <c r="D25" s="22" t="s">
        <v>79</v>
      </c>
      <c r="E25" s="12">
        <v>0</v>
      </c>
      <c r="F25" s="12">
        <v>0</v>
      </c>
    </row>
    <row r="26" spans="1:6">
      <c r="A26" s="23" t="s">
        <v>78</v>
      </c>
      <c r="B26" s="12">
        <v>0</v>
      </c>
      <c r="C26" s="12">
        <v>0</v>
      </c>
      <c r="D26" s="13" t="s">
        <v>77</v>
      </c>
      <c r="E26" s="12">
        <v>0</v>
      </c>
      <c r="F26" s="12">
        <v>0</v>
      </c>
    </row>
    <row r="27" spans="1:6">
      <c r="A27" s="23" t="s">
        <v>76</v>
      </c>
      <c r="B27" s="12">
        <v>0</v>
      </c>
      <c r="C27" s="12">
        <v>0</v>
      </c>
      <c r="D27" s="13" t="s">
        <v>75</v>
      </c>
      <c r="E27" s="14">
        <f>SUM(E28:E30)</f>
        <v>0</v>
      </c>
      <c r="F27" s="14">
        <f>SUM(F28:F30)</f>
        <v>0</v>
      </c>
    </row>
    <row r="28" spans="1:6">
      <c r="A28" s="23" t="s">
        <v>74</v>
      </c>
      <c r="B28" s="12">
        <v>0</v>
      </c>
      <c r="C28" s="12">
        <v>0</v>
      </c>
      <c r="D28" s="22" t="s">
        <v>73</v>
      </c>
      <c r="E28" s="12">
        <v>0</v>
      </c>
      <c r="F28" s="12">
        <v>0</v>
      </c>
    </row>
    <row r="29" spans="1:6">
      <c r="A29" s="23" t="s">
        <v>72</v>
      </c>
      <c r="B29" s="12">
        <v>0</v>
      </c>
      <c r="C29" s="12">
        <v>0</v>
      </c>
      <c r="D29" s="22" t="s">
        <v>71</v>
      </c>
      <c r="E29" s="12">
        <v>0</v>
      </c>
      <c r="F29" s="12">
        <v>0</v>
      </c>
    </row>
    <row r="30" spans="1:6">
      <c r="A30" s="23" t="s">
        <v>70</v>
      </c>
      <c r="B30" s="12">
        <v>0</v>
      </c>
      <c r="C30" s="12">
        <v>0</v>
      </c>
      <c r="D30" s="22" t="s">
        <v>69</v>
      </c>
      <c r="E30" s="12">
        <v>0</v>
      </c>
      <c r="F30" s="12">
        <v>0</v>
      </c>
    </row>
    <row r="31" spans="1:6">
      <c r="A31" s="20" t="s">
        <v>68</v>
      </c>
      <c r="B31" s="14">
        <f>SUM(B32:B36)</f>
        <v>0</v>
      </c>
      <c r="C31" s="14">
        <f>SUM(C32:C36)</f>
        <v>0</v>
      </c>
      <c r="D31" s="13" t="s">
        <v>67</v>
      </c>
      <c r="E31" s="14">
        <f>SUM(E32:E37)</f>
        <v>0</v>
      </c>
      <c r="F31" s="14">
        <f>SUM(F32:F37)</f>
        <v>0</v>
      </c>
    </row>
    <row r="32" spans="1:6">
      <c r="A32" s="23" t="s">
        <v>66</v>
      </c>
      <c r="B32" s="12">
        <v>0</v>
      </c>
      <c r="C32" s="12">
        <v>0</v>
      </c>
      <c r="D32" s="22" t="s">
        <v>65</v>
      </c>
      <c r="E32" s="14">
        <v>0</v>
      </c>
      <c r="F32" s="14">
        <v>0</v>
      </c>
    </row>
    <row r="33" spans="1:6">
      <c r="A33" s="23" t="s">
        <v>64</v>
      </c>
      <c r="B33" s="12">
        <v>0</v>
      </c>
      <c r="C33" s="12">
        <v>0</v>
      </c>
      <c r="D33" s="22" t="s">
        <v>63</v>
      </c>
      <c r="E33" s="12">
        <v>0</v>
      </c>
      <c r="F33" s="12">
        <v>0</v>
      </c>
    </row>
    <row r="34" spans="1:6">
      <c r="A34" s="23" t="s">
        <v>62</v>
      </c>
      <c r="B34" s="12">
        <v>0</v>
      </c>
      <c r="C34" s="12">
        <v>0</v>
      </c>
      <c r="D34" s="22" t="s">
        <v>61</v>
      </c>
      <c r="E34" s="12">
        <v>0</v>
      </c>
      <c r="F34" s="12">
        <v>0</v>
      </c>
    </row>
    <row r="35" spans="1:6">
      <c r="A35" s="23" t="s">
        <v>60</v>
      </c>
      <c r="B35" s="12">
        <v>0</v>
      </c>
      <c r="C35" s="12">
        <v>0</v>
      </c>
      <c r="D35" s="22" t="s">
        <v>59</v>
      </c>
      <c r="E35" s="12">
        <v>0</v>
      </c>
      <c r="F35" s="12">
        <v>0</v>
      </c>
    </row>
    <row r="36" spans="1:6">
      <c r="A36" s="23" t="s">
        <v>58</v>
      </c>
      <c r="B36" s="12">
        <v>0</v>
      </c>
      <c r="C36" s="12">
        <v>0</v>
      </c>
      <c r="D36" s="22" t="s">
        <v>57</v>
      </c>
      <c r="E36" s="12">
        <v>0</v>
      </c>
      <c r="F36" s="12">
        <v>0</v>
      </c>
    </row>
    <row r="37" spans="1:6">
      <c r="A37" s="20" t="s">
        <v>56</v>
      </c>
      <c r="B37" s="12">
        <v>1167530.0900000001</v>
      </c>
      <c r="C37" s="12">
        <v>1138853.47</v>
      </c>
      <c r="D37" s="22" t="s">
        <v>55</v>
      </c>
      <c r="E37" s="12">
        <v>0</v>
      </c>
      <c r="F37" s="12">
        <v>0</v>
      </c>
    </row>
    <row r="38" spans="1:6">
      <c r="A38" s="20" t="s">
        <v>54</v>
      </c>
      <c r="B38" s="14">
        <f>SUM(B39:B40)</f>
        <v>0</v>
      </c>
      <c r="C38" s="14">
        <f>SUM(C39:C40)</f>
        <v>0</v>
      </c>
      <c r="D38" s="13" t="s">
        <v>53</v>
      </c>
      <c r="E38" s="14">
        <f>SUM(E39:E41)</f>
        <v>0</v>
      </c>
      <c r="F38" s="14">
        <f>SUM(F39:F41)</f>
        <v>0</v>
      </c>
    </row>
    <row r="39" spans="1:6">
      <c r="A39" s="23" t="s">
        <v>52</v>
      </c>
      <c r="B39" s="12">
        <v>0</v>
      </c>
      <c r="C39" s="12">
        <v>0</v>
      </c>
      <c r="D39" s="22" t="s">
        <v>51</v>
      </c>
      <c r="E39" s="12">
        <v>0</v>
      </c>
      <c r="F39" s="12">
        <v>0</v>
      </c>
    </row>
    <row r="40" spans="1:6">
      <c r="A40" s="23" t="s">
        <v>50</v>
      </c>
      <c r="B40" s="12">
        <v>0</v>
      </c>
      <c r="C40" s="12">
        <v>0</v>
      </c>
      <c r="D40" s="22" t="s">
        <v>49</v>
      </c>
      <c r="E40" s="12">
        <v>0</v>
      </c>
      <c r="F40" s="12">
        <v>0</v>
      </c>
    </row>
    <row r="41" spans="1:6">
      <c r="A41" s="20" t="s">
        <v>48</v>
      </c>
      <c r="B41" s="14">
        <f>SUM(B42:B45)</f>
        <v>47935.87</v>
      </c>
      <c r="C41" s="14">
        <f>SUM(C42:C45)</f>
        <v>47935.87</v>
      </c>
      <c r="D41" s="22" t="s">
        <v>47</v>
      </c>
      <c r="E41" s="12">
        <v>0</v>
      </c>
      <c r="F41" s="12">
        <v>0</v>
      </c>
    </row>
    <row r="42" spans="1:6">
      <c r="A42" s="23" t="s">
        <v>46</v>
      </c>
      <c r="B42" s="12">
        <v>47935.87</v>
      </c>
      <c r="C42" s="12">
        <v>47935.87</v>
      </c>
      <c r="D42" s="13" t="s">
        <v>45</v>
      </c>
      <c r="E42" s="14">
        <f>SUM(E43:E45)</f>
        <v>0</v>
      </c>
      <c r="F42" s="14">
        <f>SUM(F43:F45)</f>
        <v>0</v>
      </c>
    </row>
    <row r="43" spans="1:6">
      <c r="A43" s="23" t="s">
        <v>44</v>
      </c>
      <c r="B43" s="12">
        <v>0</v>
      </c>
      <c r="C43" s="12">
        <v>0</v>
      </c>
      <c r="D43" s="22" t="s">
        <v>43</v>
      </c>
      <c r="E43" s="12">
        <v>0</v>
      </c>
      <c r="F43" s="12">
        <v>0</v>
      </c>
    </row>
    <row r="44" spans="1:6">
      <c r="A44" s="23" t="s">
        <v>42</v>
      </c>
      <c r="B44" s="12">
        <v>0</v>
      </c>
      <c r="C44" s="12">
        <v>0</v>
      </c>
      <c r="D44" s="22" t="s">
        <v>41</v>
      </c>
      <c r="E44" s="12">
        <v>0</v>
      </c>
      <c r="F44" s="12">
        <v>0</v>
      </c>
    </row>
    <row r="45" spans="1:6">
      <c r="A45" s="23" t="s">
        <v>40</v>
      </c>
      <c r="B45" s="12">
        <v>0</v>
      </c>
      <c r="C45" s="12">
        <v>0</v>
      </c>
      <c r="D45" s="22" t="s">
        <v>39</v>
      </c>
      <c r="E45" s="12">
        <v>0</v>
      </c>
      <c r="F45" s="12">
        <v>0</v>
      </c>
    </row>
    <row r="46" spans="1:6">
      <c r="A46" s="16"/>
      <c r="B46" s="10"/>
      <c r="C46" s="10"/>
      <c r="D46" s="11"/>
      <c r="E46" s="10"/>
      <c r="F46" s="10"/>
    </row>
    <row r="47" spans="1:6">
      <c r="A47" s="18" t="s">
        <v>38</v>
      </c>
      <c r="B47" s="6">
        <f>B9+B17+B25+B31+B37+B38+B41</f>
        <v>37899011</v>
      </c>
      <c r="C47" s="6">
        <f>C9+C17+C25+C31+C37+C38+C41</f>
        <v>26122128.25</v>
      </c>
      <c r="D47" s="7" t="s">
        <v>37</v>
      </c>
      <c r="E47" s="6">
        <f>E9+E19+E23+E26+E27+E31+E38+E42</f>
        <v>13439365.58</v>
      </c>
      <c r="F47" s="6">
        <f>F9+F19+F23+F26+F27+F31+F38+F42</f>
        <v>7205356.0800000001</v>
      </c>
    </row>
    <row r="48" spans="1:6">
      <c r="A48" s="16"/>
      <c r="B48" s="10"/>
      <c r="C48" s="10"/>
      <c r="D48" s="11"/>
      <c r="E48" s="10"/>
      <c r="F48" s="10"/>
    </row>
    <row r="49" spans="1:6">
      <c r="A49" s="21" t="s">
        <v>36</v>
      </c>
      <c r="B49" s="10"/>
      <c r="C49" s="10"/>
      <c r="D49" s="7" t="s">
        <v>35</v>
      </c>
      <c r="E49" s="10"/>
      <c r="F49" s="10"/>
    </row>
    <row r="50" spans="1:6">
      <c r="A50" s="20" t="s">
        <v>34</v>
      </c>
      <c r="B50" s="12">
        <v>0</v>
      </c>
      <c r="C50" s="12">
        <v>0</v>
      </c>
      <c r="D50" s="13" t="s">
        <v>33</v>
      </c>
      <c r="E50" s="12">
        <v>0</v>
      </c>
      <c r="F50" s="12">
        <v>0</v>
      </c>
    </row>
    <row r="51" spans="1:6">
      <c r="A51" s="20" t="s">
        <v>32</v>
      </c>
      <c r="B51" s="12">
        <v>0</v>
      </c>
      <c r="C51" s="12">
        <v>0</v>
      </c>
      <c r="D51" s="13" t="s">
        <v>31</v>
      </c>
      <c r="E51" s="12">
        <v>0</v>
      </c>
      <c r="F51" s="12">
        <v>0</v>
      </c>
    </row>
    <row r="52" spans="1:6">
      <c r="A52" s="20" t="s">
        <v>30</v>
      </c>
      <c r="B52" s="12">
        <v>21393894.300000001</v>
      </c>
      <c r="C52" s="12">
        <v>21393894.300000001</v>
      </c>
      <c r="D52" s="13" t="s">
        <v>29</v>
      </c>
      <c r="E52" s="12">
        <v>0</v>
      </c>
      <c r="F52" s="12">
        <v>0</v>
      </c>
    </row>
    <row r="53" spans="1:6">
      <c r="A53" s="20" t="s">
        <v>28</v>
      </c>
      <c r="B53" s="12">
        <v>33321649.969999999</v>
      </c>
      <c r="C53" s="12">
        <v>30551766.670000002</v>
      </c>
      <c r="D53" s="13" t="s">
        <v>27</v>
      </c>
      <c r="E53" s="12">
        <v>0</v>
      </c>
      <c r="F53" s="12">
        <v>0</v>
      </c>
    </row>
    <row r="54" spans="1:6">
      <c r="A54" s="20" t="s">
        <v>26</v>
      </c>
      <c r="B54" s="12">
        <v>2714771</v>
      </c>
      <c r="C54" s="12">
        <v>664771</v>
      </c>
      <c r="D54" s="13" t="s">
        <v>25</v>
      </c>
      <c r="E54" s="12">
        <v>0</v>
      </c>
      <c r="F54" s="12">
        <v>0</v>
      </c>
    </row>
    <row r="55" spans="1:6">
      <c r="A55" s="20" t="s">
        <v>24</v>
      </c>
      <c r="B55" s="12">
        <v>-20513496.359999999</v>
      </c>
      <c r="C55" s="12">
        <v>-17691989.530000001</v>
      </c>
      <c r="D55" s="17" t="s">
        <v>23</v>
      </c>
      <c r="E55" s="12">
        <v>0</v>
      </c>
      <c r="F55" s="12">
        <v>0</v>
      </c>
    </row>
    <row r="56" spans="1:6">
      <c r="A56" s="20" t="s">
        <v>22</v>
      </c>
      <c r="B56" s="12">
        <v>2109153.5099999998</v>
      </c>
      <c r="C56" s="12">
        <v>1689765</v>
      </c>
      <c r="D56" s="11"/>
      <c r="E56" s="10"/>
      <c r="F56" s="10"/>
    </row>
    <row r="57" spans="1:6">
      <c r="A57" s="20" t="s">
        <v>21</v>
      </c>
      <c r="B57" s="12">
        <v>0</v>
      </c>
      <c r="C57" s="12">
        <v>0</v>
      </c>
      <c r="D57" s="7" t="s">
        <v>20</v>
      </c>
      <c r="E57" s="6">
        <f>SUM(E50:E55)</f>
        <v>0</v>
      </c>
      <c r="F57" s="6">
        <f>SUM(F50:F55)</f>
        <v>0</v>
      </c>
    </row>
    <row r="58" spans="1:6">
      <c r="A58" s="20" t="s">
        <v>19</v>
      </c>
      <c r="B58" s="12">
        <v>0</v>
      </c>
      <c r="C58" s="12">
        <v>0</v>
      </c>
      <c r="D58" s="11"/>
      <c r="E58" s="10"/>
      <c r="F58" s="10"/>
    </row>
    <row r="59" spans="1:6">
      <c r="A59" s="16"/>
      <c r="B59" s="10"/>
      <c r="C59" s="10"/>
      <c r="D59" s="7" t="s">
        <v>18</v>
      </c>
      <c r="E59" s="6">
        <f>E47+E57</f>
        <v>13439365.58</v>
      </c>
      <c r="F59" s="6">
        <f>F47+F57</f>
        <v>7205356.0800000001</v>
      </c>
    </row>
    <row r="60" spans="1:6">
      <c r="A60" s="18" t="s">
        <v>17</v>
      </c>
      <c r="B60" s="6">
        <f>SUM(B50:B58)</f>
        <v>39025972.419999994</v>
      </c>
      <c r="C60" s="6">
        <f>SUM(C50:C58)</f>
        <v>36608207.439999998</v>
      </c>
      <c r="D60" s="11"/>
      <c r="E60" s="10"/>
      <c r="F60" s="10"/>
    </row>
    <row r="61" spans="1:6">
      <c r="A61" s="16"/>
      <c r="B61" s="10"/>
      <c r="C61" s="10"/>
      <c r="D61" s="19" t="s">
        <v>16</v>
      </c>
      <c r="E61" s="10"/>
      <c r="F61" s="10"/>
    </row>
    <row r="62" spans="1:6">
      <c r="A62" s="18" t="s">
        <v>15</v>
      </c>
      <c r="B62" s="6">
        <f>SUM(B47+B60)</f>
        <v>76924983.419999987</v>
      </c>
      <c r="C62" s="6">
        <f>SUM(C47+C60)</f>
        <v>62730335.689999998</v>
      </c>
      <c r="D62" s="11"/>
      <c r="E62" s="10"/>
      <c r="F62" s="10"/>
    </row>
    <row r="63" spans="1:6">
      <c r="A63" s="16"/>
      <c r="B63" s="8"/>
      <c r="C63" s="8"/>
      <c r="D63" s="15" t="s">
        <v>14</v>
      </c>
      <c r="E63" s="14">
        <f>SUM(E64:E66)</f>
        <v>6486187.7999999998</v>
      </c>
      <c r="F63" s="14">
        <f>SUM(F64:F66)</f>
        <v>6486187.7999999998</v>
      </c>
    </row>
    <row r="64" spans="1:6">
      <c r="A64" s="16"/>
      <c r="B64" s="8"/>
      <c r="C64" s="8"/>
      <c r="D64" s="13" t="s">
        <v>13</v>
      </c>
      <c r="E64" s="12">
        <v>6486187.7999999998</v>
      </c>
      <c r="F64" s="12">
        <v>6486187.7999999998</v>
      </c>
    </row>
    <row r="65" spans="1:6">
      <c r="A65" s="16"/>
      <c r="B65" s="8"/>
      <c r="C65" s="8"/>
      <c r="D65" s="17" t="s">
        <v>12</v>
      </c>
      <c r="E65" s="12">
        <v>0</v>
      </c>
      <c r="F65" s="12">
        <v>0</v>
      </c>
    </row>
    <row r="66" spans="1:6">
      <c r="A66" s="16"/>
      <c r="B66" s="8"/>
      <c r="C66" s="8"/>
      <c r="D66" s="13" t="s">
        <v>11</v>
      </c>
      <c r="E66" s="12">
        <v>0</v>
      </c>
      <c r="F66" s="12">
        <v>0</v>
      </c>
    </row>
    <row r="67" spans="1:6">
      <c r="A67" s="16"/>
      <c r="B67" s="8"/>
      <c r="C67" s="8"/>
      <c r="D67" s="11"/>
      <c r="E67" s="10"/>
      <c r="F67" s="10"/>
    </row>
    <row r="68" spans="1:6">
      <c r="A68" s="16"/>
      <c r="B68" s="8"/>
      <c r="C68" s="8"/>
      <c r="D68" s="15" t="s">
        <v>10</v>
      </c>
      <c r="E68" s="14">
        <f>SUM(E69:E73)</f>
        <v>56999430.040000007</v>
      </c>
      <c r="F68" s="14">
        <f>SUM(F69:F73)</f>
        <v>49038791.809999995</v>
      </c>
    </row>
    <row r="69" spans="1:6">
      <c r="A69" s="9"/>
      <c r="B69" s="8"/>
      <c r="C69" s="8"/>
      <c r="D69" s="13" t="s">
        <v>9</v>
      </c>
      <c r="E69" s="12">
        <v>7960638.2300000004</v>
      </c>
      <c r="F69" s="12">
        <v>3227268.8</v>
      </c>
    </row>
    <row r="70" spans="1:6">
      <c r="A70" s="9"/>
      <c r="B70" s="8"/>
      <c r="C70" s="8"/>
      <c r="D70" s="13" t="s">
        <v>8</v>
      </c>
      <c r="E70" s="12">
        <v>49038791.810000002</v>
      </c>
      <c r="F70" s="12">
        <v>45811523.009999998</v>
      </c>
    </row>
    <row r="71" spans="1:6">
      <c r="A71" s="9"/>
      <c r="B71" s="8"/>
      <c r="C71" s="8"/>
      <c r="D71" s="13" t="s">
        <v>7</v>
      </c>
      <c r="E71" s="12">
        <v>0</v>
      </c>
      <c r="F71" s="12">
        <v>0</v>
      </c>
    </row>
    <row r="72" spans="1:6">
      <c r="A72" s="9"/>
      <c r="B72" s="8"/>
      <c r="C72" s="8"/>
      <c r="D72" s="13" t="s">
        <v>6</v>
      </c>
      <c r="E72" s="12">
        <v>0</v>
      </c>
      <c r="F72" s="12">
        <v>0</v>
      </c>
    </row>
    <row r="73" spans="1:6">
      <c r="A73" s="9"/>
      <c r="B73" s="8"/>
      <c r="C73" s="8"/>
      <c r="D73" s="13" t="s">
        <v>5</v>
      </c>
      <c r="E73" s="12">
        <v>0</v>
      </c>
      <c r="F73" s="12">
        <v>0</v>
      </c>
    </row>
    <row r="74" spans="1:6">
      <c r="A74" s="9"/>
      <c r="B74" s="8"/>
      <c r="C74" s="8"/>
      <c r="D74" s="11"/>
      <c r="E74" s="10"/>
      <c r="F74" s="10"/>
    </row>
    <row r="75" spans="1:6">
      <c r="A75" s="9"/>
      <c r="B75" s="8"/>
      <c r="C75" s="8"/>
      <c r="D75" s="15" t="s">
        <v>4</v>
      </c>
      <c r="E75" s="14">
        <f>E76+E77</f>
        <v>0</v>
      </c>
      <c r="F75" s="14">
        <f>F76+F77</f>
        <v>0</v>
      </c>
    </row>
    <row r="76" spans="1:6">
      <c r="A76" s="9"/>
      <c r="B76" s="8"/>
      <c r="C76" s="8"/>
      <c r="D76" s="13" t="s">
        <v>3</v>
      </c>
      <c r="E76" s="12">
        <v>0</v>
      </c>
      <c r="F76" s="12">
        <v>0</v>
      </c>
    </row>
    <row r="77" spans="1:6">
      <c r="A77" s="9"/>
      <c r="B77" s="8"/>
      <c r="C77" s="8"/>
      <c r="D77" s="13" t="s">
        <v>2</v>
      </c>
      <c r="E77" s="12">
        <v>0</v>
      </c>
      <c r="F77" s="12">
        <v>0</v>
      </c>
    </row>
    <row r="78" spans="1:6">
      <c r="A78" s="9"/>
      <c r="B78" s="8"/>
      <c r="C78" s="8"/>
      <c r="D78" s="11"/>
      <c r="E78" s="10"/>
      <c r="F78" s="10"/>
    </row>
    <row r="79" spans="1:6">
      <c r="A79" s="9"/>
      <c r="B79" s="8"/>
      <c r="C79" s="8"/>
      <c r="D79" s="7" t="s">
        <v>1</v>
      </c>
      <c r="E79" s="6">
        <f>E63+E68+E75</f>
        <v>63485617.840000004</v>
      </c>
      <c r="F79" s="6">
        <f>F63+F68+F75</f>
        <v>55524979.609999992</v>
      </c>
    </row>
    <row r="80" spans="1:6">
      <c r="A80" s="9"/>
      <c r="B80" s="8"/>
      <c r="C80" s="8"/>
      <c r="D80" s="11"/>
      <c r="E80" s="10"/>
      <c r="F80" s="10"/>
    </row>
    <row r="81" spans="1:6">
      <c r="A81" s="9"/>
      <c r="B81" s="8"/>
      <c r="C81" s="8"/>
      <c r="D81" s="7" t="s">
        <v>0</v>
      </c>
      <c r="E81" s="6">
        <f>E59+E79</f>
        <v>76924983.420000002</v>
      </c>
      <c r="F81" s="6">
        <f>F59+F79</f>
        <v>62730335.68999999</v>
      </c>
    </row>
    <row r="82" spans="1:6">
      <c r="A82" s="5"/>
      <c r="B82" s="4"/>
      <c r="C82" s="4"/>
      <c r="D82" s="3"/>
      <c r="E82" s="2"/>
      <c r="F82" s="2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2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D111-ADEF-4C2B-9E70-92BE39E4FBE1}">
  <dimension ref="A1:I45"/>
  <sheetViews>
    <sheetView showGridLines="0" zoomScale="90" zoomScaleNormal="90" workbookViewId="0">
      <selection sqref="A1:F1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63" t="s">
        <v>166</v>
      </c>
      <c r="B1" s="63"/>
      <c r="C1" s="63"/>
      <c r="D1" s="63"/>
      <c r="E1" s="63"/>
      <c r="F1" s="63"/>
      <c r="G1" s="63"/>
      <c r="H1" s="63"/>
      <c r="I1" s="38"/>
    </row>
    <row r="2" spans="1:9">
      <c r="A2" s="37" t="s">
        <v>123</v>
      </c>
      <c r="B2" s="36"/>
      <c r="C2" s="36"/>
      <c r="D2" s="36"/>
      <c r="E2" s="36"/>
      <c r="F2" s="36"/>
      <c r="G2" s="36"/>
      <c r="H2" s="35"/>
    </row>
    <row r="3" spans="1:9">
      <c r="A3" s="34" t="s">
        <v>165</v>
      </c>
      <c r="B3" s="33"/>
      <c r="C3" s="33"/>
      <c r="D3" s="33"/>
      <c r="E3" s="33"/>
      <c r="F3" s="33"/>
      <c r="G3" s="33"/>
      <c r="H3" s="32"/>
    </row>
    <row r="4" spans="1:9">
      <c r="A4" s="34" t="s">
        <v>164</v>
      </c>
      <c r="B4" s="33"/>
      <c r="C4" s="33"/>
      <c r="D4" s="33"/>
      <c r="E4" s="33"/>
      <c r="F4" s="33"/>
      <c r="G4" s="33"/>
      <c r="H4" s="32"/>
    </row>
    <row r="5" spans="1:9">
      <c r="A5" s="31" t="s">
        <v>120</v>
      </c>
      <c r="B5" s="30"/>
      <c r="C5" s="30"/>
      <c r="D5" s="30"/>
      <c r="E5" s="30"/>
      <c r="F5" s="30"/>
      <c r="G5" s="30"/>
      <c r="H5" s="29"/>
    </row>
    <row r="6" spans="1:9" ht="45">
      <c r="A6" s="47" t="s">
        <v>163</v>
      </c>
      <c r="B6" s="62" t="s">
        <v>162</v>
      </c>
      <c r="C6" s="47" t="s">
        <v>161</v>
      </c>
      <c r="D6" s="47" t="s">
        <v>160</v>
      </c>
      <c r="E6" s="47" t="s">
        <v>159</v>
      </c>
      <c r="F6" s="47" t="s">
        <v>158</v>
      </c>
      <c r="G6" s="47" t="s">
        <v>157</v>
      </c>
      <c r="H6" s="46" t="s">
        <v>156</v>
      </c>
      <c r="I6" s="61"/>
    </row>
    <row r="7" spans="1:9">
      <c r="A7" s="9"/>
      <c r="B7" s="9"/>
      <c r="C7" s="9"/>
      <c r="D7" s="9"/>
      <c r="E7" s="9"/>
      <c r="F7" s="9"/>
      <c r="G7" s="9"/>
      <c r="H7" s="9"/>
      <c r="I7" s="61"/>
    </row>
    <row r="8" spans="1:9">
      <c r="A8" s="45" t="s">
        <v>155</v>
      </c>
      <c r="B8" s="52">
        <f>B9+B13</f>
        <v>0</v>
      </c>
      <c r="C8" s="52">
        <f>C9+C13</f>
        <v>0</v>
      </c>
      <c r="D8" s="52">
        <f>D9+D13</f>
        <v>0</v>
      </c>
      <c r="E8" s="52">
        <f>E9+E13</f>
        <v>0</v>
      </c>
      <c r="F8" s="52">
        <f>F9+F13</f>
        <v>0</v>
      </c>
      <c r="G8" s="52">
        <f>G9+G13</f>
        <v>0</v>
      </c>
      <c r="H8" s="52">
        <f>H9+H13</f>
        <v>0</v>
      </c>
    </row>
    <row r="9" spans="1:9">
      <c r="A9" s="60" t="s">
        <v>154</v>
      </c>
      <c r="B9" s="51">
        <f>SUM(B10:B12)</f>
        <v>0</v>
      </c>
      <c r="C9" s="51">
        <f>SUM(C10:C12)</f>
        <v>0</v>
      </c>
      <c r="D9" s="51">
        <f>SUM(D10:D12)</f>
        <v>0</v>
      </c>
      <c r="E9" s="51">
        <f>SUM(E10:E12)</f>
        <v>0</v>
      </c>
      <c r="F9" s="51">
        <f>B9+C9-D9+E9</f>
        <v>0</v>
      </c>
      <c r="G9" s="51">
        <f>SUM(G10:G12)</f>
        <v>0</v>
      </c>
      <c r="H9" s="51">
        <f>SUM(H10:H12)</f>
        <v>0</v>
      </c>
    </row>
    <row r="10" spans="1:9">
      <c r="A10" s="59" t="s">
        <v>153</v>
      </c>
      <c r="B10" s="58">
        <v>0</v>
      </c>
      <c r="C10" s="58">
        <v>0</v>
      </c>
      <c r="D10" s="58">
        <v>0</v>
      </c>
      <c r="E10" s="58">
        <v>0</v>
      </c>
      <c r="F10" s="51">
        <f>B10+C10-D10+E10</f>
        <v>0</v>
      </c>
      <c r="G10" s="58">
        <v>0</v>
      </c>
      <c r="H10" s="58">
        <v>0</v>
      </c>
    </row>
    <row r="11" spans="1:9">
      <c r="A11" s="59" t="s">
        <v>152</v>
      </c>
      <c r="B11" s="58">
        <v>0</v>
      </c>
      <c r="C11" s="51">
        <v>0</v>
      </c>
      <c r="D11" s="58">
        <v>0</v>
      </c>
      <c r="E11" s="58">
        <v>0</v>
      </c>
      <c r="F11" s="51">
        <f>B11+C11-D11+E11</f>
        <v>0</v>
      </c>
      <c r="G11" s="58">
        <v>0</v>
      </c>
      <c r="H11" s="51">
        <v>0</v>
      </c>
    </row>
    <row r="12" spans="1:9">
      <c r="A12" s="59" t="s">
        <v>151</v>
      </c>
      <c r="B12" s="58">
        <v>0</v>
      </c>
      <c r="C12" s="51">
        <v>0</v>
      </c>
      <c r="D12" s="58">
        <v>0</v>
      </c>
      <c r="E12" s="58">
        <v>0</v>
      </c>
      <c r="F12" s="51">
        <f>B12+C12-D12+E12</f>
        <v>0</v>
      </c>
      <c r="G12" s="58">
        <v>0</v>
      </c>
      <c r="H12" s="51">
        <v>0</v>
      </c>
    </row>
    <row r="13" spans="1:9">
      <c r="A13" s="60" t="s">
        <v>150</v>
      </c>
      <c r="B13" s="51">
        <f>SUM(B14:B16)</f>
        <v>0</v>
      </c>
      <c r="C13" s="51">
        <f>SUM(C14:C16)</f>
        <v>0</v>
      </c>
      <c r="D13" s="51">
        <f>SUM(D14:D16)</f>
        <v>0</v>
      </c>
      <c r="E13" s="51">
        <f>SUM(E14:E16)</f>
        <v>0</v>
      </c>
      <c r="F13" s="51">
        <f>B13+C13-D13+E13</f>
        <v>0</v>
      </c>
      <c r="G13" s="51">
        <f>SUM(G14:G16)</f>
        <v>0</v>
      </c>
      <c r="H13" s="51">
        <f>SUM(H14:H16)</f>
        <v>0</v>
      </c>
    </row>
    <row r="14" spans="1:9">
      <c r="A14" s="59" t="s">
        <v>149</v>
      </c>
      <c r="B14" s="58">
        <v>0</v>
      </c>
      <c r="C14" s="58">
        <v>0</v>
      </c>
      <c r="D14" s="58">
        <v>0</v>
      </c>
      <c r="E14" s="58">
        <v>0</v>
      </c>
      <c r="F14" s="51">
        <f>B14+C14-D14+E14</f>
        <v>0</v>
      </c>
      <c r="G14" s="51">
        <v>0</v>
      </c>
      <c r="H14" s="58">
        <v>0</v>
      </c>
    </row>
    <row r="15" spans="1:9">
      <c r="A15" s="59" t="s">
        <v>148</v>
      </c>
      <c r="B15" s="58">
        <v>0</v>
      </c>
      <c r="C15" s="58">
        <v>0</v>
      </c>
      <c r="D15" s="58">
        <v>0</v>
      </c>
      <c r="E15" s="58">
        <v>0</v>
      </c>
      <c r="F15" s="51">
        <f>B15+C15-D15+E15</f>
        <v>0</v>
      </c>
      <c r="G15" s="51">
        <v>0</v>
      </c>
      <c r="H15" s="51">
        <v>0</v>
      </c>
    </row>
    <row r="16" spans="1:9">
      <c r="A16" s="59" t="s">
        <v>147</v>
      </c>
      <c r="B16" s="58">
        <v>0</v>
      </c>
      <c r="C16" s="58">
        <v>0</v>
      </c>
      <c r="D16" s="58">
        <v>0</v>
      </c>
      <c r="E16" s="58">
        <v>0</v>
      </c>
      <c r="F16" s="51">
        <f>B16+C16-D16+E16</f>
        <v>0</v>
      </c>
      <c r="G16" s="51">
        <v>0</v>
      </c>
      <c r="H16" s="51">
        <v>0</v>
      </c>
    </row>
    <row r="17" spans="1:8">
      <c r="A17" s="16"/>
      <c r="B17" s="57"/>
      <c r="C17" s="57"/>
      <c r="D17" s="57"/>
      <c r="E17" s="57"/>
      <c r="F17" s="57"/>
      <c r="G17" s="57"/>
      <c r="H17" s="57"/>
    </row>
    <row r="18" spans="1:8">
      <c r="A18" s="45" t="s">
        <v>146</v>
      </c>
      <c r="B18" s="52">
        <v>7205356.0800000001</v>
      </c>
      <c r="C18" s="56"/>
      <c r="D18" s="56"/>
      <c r="E18" s="56"/>
      <c r="F18" s="52">
        <v>13439365.58</v>
      </c>
      <c r="G18" s="56"/>
      <c r="H18" s="56"/>
    </row>
    <row r="19" spans="1:8">
      <c r="A19" s="16"/>
      <c r="B19" s="55"/>
      <c r="C19" s="55"/>
      <c r="D19" s="55"/>
      <c r="E19" s="55"/>
      <c r="F19" s="55"/>
      <c r="G19" s="55"/>
      <c r="H19" s="55"/>
    </row>
    <row r="20" spans="1:8">
      <c r="A20" s="45" t="s">
        <v>145</v>
      </c>
      <c r="B20" s="52">
        <f>B8+B18</f>
        <v>7205356.0800000001</v>
      </c>
      <c r="C20" s="52">
        <f>C8+C18</f>
        <v>0</v>
      </c>
      <c r="D20" s="52">
        <f>D8+D18</f>
        <v>0</v>
      </c>
      <c r="E20" s="52">
        <f>E8+E18</f>
        <v>0</v>
      </c>
      <c r="F20" s="52">
        <f>F8+F18</f>
        <v>13439365.58</v>
      </c>
      <c r="G20" s="52">
        <f>G8+G18</f>
        <v>0</v>
      </c>
      <c r="H20" s="52">
        <f>H8+H18</f>
        <v>0</v>
      </c>
    </row>
    <row r="21" spans="1:8">
      <c r="A21" s="16"/>
      <c r="B21" s="53"/>
      <c r="C21" s="53"/>
      <c r="D21" s="53"/>
      <c r="E21" s="53"/>
      <c r="F21" s="53"/>
      <c r="G21" s="53"/>
      <c r="H21" s="53"/>
    </row>
    <row r="22" spans="1:8" ht="16.5">
      <c r="A22" s="45" t="s">
        <v>144</v>
      </c>
      <c r="B22" s="52">
        <f>SUM(B23:B25)</f>
        <v>0</v>
      </c>
      <c r="C22" s="52">
        <f>SUM(C23:C25)</f>
        <v>0</v>
      </c>
      <c r="D22" s="52">
        <f>SUM(D23:D25)</f>
        <v>0</v>
      </c>
      <c r="E22" s="52">
        <f>SUM(E23:E25)</f>
        <v>0</v>
      </c>
      <c r="F22" s="52">
        <f>SUM(F23:F25)</f>
        <v>0</v>
      </c>
      <c r="G22" s="52">
        <f>SUM(G23:G25)</f>
        <v>0</v>
      </c>
      <c r="H22" s="52">
        <f>SUM(H23:H25)</f>
        <v>0</v>
      </c>
    </row>
    <row r="23" spans="1:8">
      <c r="A23" s="43" t="s">
        <v>143</v>
      </c>
      <c r="B23" s="51">
        <v>0</v>
      </c>
      <c r="C23" s="51">
        <v>0</v>
      </c>
      <c r="D23" s="51">
        <v>0</v>
      </c>
      <c r="E23" s="51">
        <v>0</v>
      </c>
      <c r="F23" s="51">
        <f>B23+C23-D23+E23</f>
        <v>0</v>
      </c>
      <c r="G23" s="51">
        <v>0</v>
      </c>
      <c r="H23" s="51">
        <v>0</v>
      </c>
    </row>
    <row r="24" spans="1:8">
      <c r="A24" s="43" t="s">
        <v>142</v>
      </c>
      <c r="B24" s="51">
        <v>0</v>
      </c>
      <c r="C24" s="51">
        <v>0</v>
      </c>
      <c r="D24" s="51">
        <v>0</v>
      </c>
      <c r="E24" s="51">
        <v>0</v>
      </c>
      <c r="F24" s="51">
        <f>B24+C24-D24+E24</f>
        <v>0</v>
      </c>
      <c r="G24" s="51">
        <v>0</v>
      </c>
      <c r="H24" s="51">
        <v>0</v>
      </c>
    </row>
    <row r="25" spans="1:8">
      <c r="A25" s="43" t="s">
        <v>141</v>
      </c>
      <c r="B25" s="51">
        <v>0</v>
      </c>
      <c r="C25" s="51">
        <v>0</v>
      </c>
      <c r="D25" s="51">
        <v>0</v>
      </c>
      <c r="E25" s="51">
        <v>0</v>
      </c>
      <c r="F25" s="51">
        <f>B25+C25-D25+E25</f>
        <v>0</v>
      </c>
      <c r="G25" s="51">
        <v>0</v>
      </c>
      <c r="H25" s="51">
        <v>0</v>
      </c>
    </row>
    <row r="26" spans="1:8">
      <c r="A26" s="54" t="s">
        <v>125</v>
      </c>
      <c r="B26" s="53"/>
      <c r="C26" s="53"/>
      <c r="D26" s="53"/>
      <c r="E26" s="53"/>
      <c r="F26" s="53"/>
      <c r="G26" s="53"/>
      <c r="H26" s="53"/>
    </row>
    <row r="27" spans="1:8" ht="16.5">
      <c r="A27" s="45" t="s">
        <v>140</v>
      </c>
      <c r="B27" s="52">
        <f>SUM(B28:B30)</f>
        <v>0</v>
      </c>
      <c r="C27" s="52">
        <f>SUM(C28:C30)</f>
        <v>0</v>
      </c>
      <c r="D27" s="52">
        <f>SUM(D28:D30)</f>
        <v>0</v>
      </c>
      <c r="E27" s="52">
        <f>SUM(E28:E30)</f>
        <v>0</v>
      </c>
      <c r="F27" s="52">
        <f>SUM(F28:F30)</f>
        <v>0</v>
      </c>
      <c r="G27" s="52">
        <f>SUM(G28:G30)</f>
        <v>0</v>
      </c>
      <c r="H27" s="52">
        <f>SUM(H28:H30)</f>
        <v>0</v>
      </c>
    </row>
    <row r="28" spans="1:8">
      <c r="A28" s="43" t="s">
        <v>139</v>
      </c>
      <c r="B28" s="51">
        <v>0</v>
      </c>
      <c r="C28" s="51">
        <v>0</v>
      </c>
      <c r="D28" s="51">
        <v>0</v>
      </c>
      <c r="E28" s="51">
        <v>0</v>
      </c>
      <c r="F28" s="51">
        <f>B28+C28-D28+E28</f>
        <v>0</v>
      </c>
      <c r="G28" s="51">
        <v>0</v>
      </c>
      <c r="H28" s="51">
        <v>0</v>
      </c>
    </row>
    <row r="29" spans="1:8">
      <c r="A29" s="43" t="s">
        <v>138</v>
      </c>
      <c r="B29" s="51">
        <v>0</v>
      </c>
      <c r="C29" s="51">
        <v>0</v>
      </c>
      <c r="D29" s="51">
        <v>0</v>
      </c>
      <c r="E29" s="51">
        <v>0</v>
      </c>
      <c r="F29" s="51">
        <f>B29+C29-D29+E29</f>
        <v>0</v>
      </c>
      <c r="G29" s="51">
        <v>0</v>
      </c>
      <c r="H29" s="51">
        <v>0</v>
      </c>
    </row>
    <row r="30" spans="1:8">
      <c r="A30" s="43" t="s">
        <v>137</v>
      </c>
      <c r="B30" s="51">
        <v>0</v>
      </c>
      <c r="C30" s="51">
        <v>0</v>
      </c>
      <c r="D30" s="51">
        <v>0</v>
      </c>
      <c r="E30" s="51">
        <v>0</v>
      </c>
      <c r="F30" s="51">
        <f>B30+C30-D30+E30</f>
        <v>0</v>
      </c>
      <c r="G30" s="51">
        <v>0</v>
      </c>
      <c r="H30" s="51">
        <v>0</v>
      </c>
    </row>
    <row r="31" spans="1:8">
      <c r="A31" s="50" t="s">
        <v>125</v>
      </c>
      <c r="B31" s="49"/>
      <c r="C31" s="49"/>
      <c r="D31" s="49"/>
      <c r="E31" s="49"/>
      <c r="F31" s="49"/>
      <c r="G31" s="49"/>
      <c r="H31" s="49"/>
    </row>
    <row r="32" spans="1:8">
      <c r="A32" s="38"/>
    </row>
    <row r="33" spans="1:8">
      <c r="A33" s="48" t="s">
        <v>136</v>
      </c>
      <c r="B33" s="48"/>
      <c r="C33" s="48"/>
      <c r="D33" s="48"/>
      <c r="E33" s="48"/>
      <c r="F33" s="48"/>
      <c r="G33" s="48"/>
      <c r="H33" s="48"/>
    </row>
    <row r="34" spans="1:8">
      <c r="A34" s="48"/>
      <c r="B34" s="48"/>
      <c r="C34" s="48"/>
      <c r="D34" s="48"/>
      <c r="E34" s="48"/>
      <c r="F34" s="48"/>
      <c r="G34" s="48"/>
      <c r="H34" s="48"/>
    </row>
    <row r="35" spans="1:8">
      <c r="A35" s="48"/>
      <c r="B35" s="48"/>
      <c r="C35" s="48"/>
      <c r="D35" s="48"/>
      <c r="E35" s="48"/>
      <c r="F35" s="48"/>
      <c r="G35" s="48"/>
      <c r="H35" s="48"/>
    </row>
    <row r="36" spans="1:8">
      <c r="A36" s="48"/>
      <c r="B36" s="48"/>
      <c r="C36" s="48"/>
      <c r="D36" s="48"/>
      <c r="E36" s="48"/>
      <c r="F36" s="48"/>
      <c r="G36" s="48"/>
      <c r="H36" s="48"/>
    </row>
    <row r="37" spans="1:8">
      <c r="A37" s="48"/>
      <c r="B37" s="48"/>
      <c r="C37" s="48"/>
      <c r="D37" s="48"/>
      <c r="E37" s="48"/>
      <c r="F37" s="48"/>
      <c r="G37" s="48"/>
      <c r="H37" s="48"/>
    </row>
    <row r="38" spans="1:8">
      <c r="A38" s="38"/>
    </row>
    <row r="39" spans="1:8" ht="30">
      <c r="A39" s="47" t="s">
        <v>135</v>
      </c>
      <c r="B39" s="47" t="s">
        <v>134</v>
      </c>
      <c r="C39" s="47" t="s">
        <v>133</v>
      </c>
      <c r="D39" s="47" t="s">
        <v>132</v>
      </c>
      <c r="E39" s="47" t="s">
        <v>131</v>
      </c>
      <c r="F39" s="46" t="s">
        <v>130</v>
      </c>
    </row>
    <row r="40" spans="1:8">
      <c r="A40" s="16"/>
      <c r="B40" s="9"/>
      <c r="C40" s="9"/>
      <c r="D40" s="9"/>
      <c r="E40" s="9"/>
      <c r="F40" s="9"/>
    </row>
    <row r="41" spans="1:8">
      <c r="A41" s="45" t="s">
        <v>129</v>
      </c>
      <c r="B41" s="44">
        <f>SUM(B42:B45)</f>
        <v>0</v>
      </c>
      <c r="C41" s="44">
        <f>SUM(C42:C45)</f>
        <v>0</v>
      </c>
      <c r="D41" s="44">
        <f>SUM(D42:D45)</f>
        <v>0</v>
      </c>
      <c r="E41" s="44">
        <f>SUM(E42:E45)</f>
        <v>0</v>
      </c>
      <c r="F41" s="44">
        <f>SUM(F42:F45)</f>
        <v>0</v>
      </c>
    </row>
    <row r="42" spans="1:8">
      <c r="A42" s="43" t="s">
        <v>128</v>
      </c>
      <c r="B42" s="42"/>
      <c r="C42" s="42"/>
      <c r="D42" s="42"/>
      <c r="E42" s="42"/>
      <c r="F42" s="42"/>
      <c r="G42" s="41"/>
      <c r="H42" s="41"/>
    </row>
    <row r="43" spans="1:8">
      <c r="A43" s="43" t="s">
        <v>127</v>
      </c>
      <c r="B43" s="42"/>
      <c r="C43" s="42"/>
      <c r="D43" s="42"/>
      <c r="E43" s="42"/>
      <c r="F43" s="42"/>
      <c r="G43" s="41"/>
      <c r="H43" s="41"/>
    </row>
    <row r="44" spans="1:8">
      <c r="A44" s="43" t="s">
        <v>126</v>
      </c>
      <c r="B44" s="42"/>
      <c r="C44" s="42"/>
      <c r="D44" s="42"/>
      <c r="E44" s="42"/>
      <c r="F44" s="42"/>
      <c r="G44" s="41"/>
      <c r="H44" s="41"/>
    </row>
    <row r="45" spans="1:8">
      <c r="A45" s="40" t="s">
        <v>125</v>
      </c>
      <c r="B45" s="5"/>
      <c r="C45" s="5"/>
      <c r="D45" s="5"/>
      <c r="E45" s="5"/>
      <c r="F45" s="5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70B9-E090-4336-9234-6B24CD81CF6F}">
  <dimension ref="A1:L21"/>
  <sheetViews>
    <sheetView zoomScale="90" zoomScaleNormal="90" workbookViewId="0">
      <selection sqref="A1:K1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39" t="s">
        <v>191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78"/>
    </row>
    <row r="2" spans="1:12">
      <c r="A2" s="37" t="s">
        <v>123</v>
      </c>
      <c r="B2" s="36"/>
      <c r="C2" s="36"/>
      <c r="D2" s="36"/>
      <c r="E2" s="36"/>
      <c r="F2" s="36"/>
      <c r="G2" s="36"/>
      <c r="H2" s="36"/>
      <c r="I2" s="36"/>
      <c r="J2" s="36"/>
      <c r="K2" s="35"/>
    </row>
    <row r="3" spans="1:12">
      <c r="A3" s="34" t="s">
        <v>190</v>
      </c>
      <c r="B3" s="33"/>
      <c r="C3" s="33"/>
      <c r="D3" s="33"/>
      <c r="E3" s="33"/>
      <c r="F3" s="33"/>
      <c r="G3" s="33"/>
      <c r="H3" s="33"/>
      <c r="I3" s="33"/>
      <c r="J3" s="33"/>
      <c r="K3" s="32"/>
    </row>
    <row r="4" spans="1:12">
      <c r="A4" s="34" t="s">
        <v>189</v>
      </c>
      <c r="B4" s="33"/>
      <c r="C4" s="33"/>
      <c r="D4" s="33"/>
      <c r="E4" s="33"/>
      <c r="F4" s="33"/>
      <c r="G4" s="33"/>
      <c r="H4" s="33"/>
      <c r="I4" s="33"/>
      <c r="J4" s="33"/>
      <c r="K4" s="32"/>
    </row>
    <row r="5" spans="1:12">
      <c r="A5" s="34" t="s">
        <v>120</v>
      </c>
      <c r="B5" s="33"/>
      <c r="C5" s="33"/>
      <c r="D5" s="33"/>
      <c r="E5" s="33"/>
      <c r="F5" s="33"/>
      <c r="G5" s="33"/>
      <c r="H5" s="33"/>
      <c r="I5" s="33"/>
      <c r="J5" s="33"/>
      <c r="K5" s="32"/>
    </row>
    <row r="6" spans="1:12" ht="75">
      <c r="A6" s="46" t="s">
        <v>188</v>
      </c>
      <c r="B6" s="46" t="s">
        <v>187</v>
      </c>
      <c r="C6" s="46" t="s">
        <v>186</v>
      </c>
      <c r="D6" s="46" t="s">
        <v>185</v>
      </c>
      <c r="E6" s="46" t="s">
        <v>184</v>
      </c>
      <c r="F6" s="46" t="s">
        <v>183</v>
      </c>
      <c r="G6" s="46" t="s">
        <v>182</v>
      </c>
      <c r="H6" s="46" t="s">
        <v>181</v>
      </c>
      <c r="I6" s="25" t="s">
        <v>180</v>
      </c>
      <c r="J6" s="25" t="s">
        <v>179</v>
      </c>
      <c r="K6" s="25" t="s">
        <v>178</v>
      </c>
    </row>
    <row r="7" spans="1:12">
      <c r="A7" s="77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>
      <c r="A8" s="21" t="s">
        <v>177</v>
      </c>
      <c r="B8" s="68"/>
      <c r="C8" s="68"/>
      <c r="D8" s="68"/>
      <c r="E8" s="66">
        <f>SUM(E9:E12)</f>
        <v>0</v>
      </c>
      <c r="F8" s="67"/>
      <c r="G8" s="66">
        <f>SUM(G9:G12)</f>
        <v>0</v>
      </c>
      <c r="H8" s="66">
        <f>SUM(H9:H12)</f>
        <v>0</v>
      </c>
      <c r="I8" s="66">
        <f>SUM(I9:I12)</f>
        <v>0</v>
      </c>
      <c r="J8" s="66">
        <f>SUM(J9:J12)</f>
        <v>0</v>
      </c>
      <c r="K8" s="66">
        <f>SUM(K9:K12)</f>
        <v>0</v>
      </c>
    </row>
    <row r="9" spans="1:12">
      <c r="A9" s="76" t="s">
        <v>176</v>
      </c>
      <c r="B9" s="75"/>
      <c r="C9" s="75"/>
      <c r="D9" s="75"/>
      <c r="E9" s="73">
        <v>0</v>
      </c>
      <c r="F9" s="74"/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41"/>
    </row>
    <row r="10" spans="1:12">
      <c r="A10" s="76" t="s">
        <v>175</v>
      </c>
      <c r="B10" s="75"/>
      <c r="C10" s="75"/>
      <c r="D10" s="75"/>
      <c r="E10" s="73">
        <v>0</v>
      </c>
      <c r="F10" s="74"/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41"/>
    </row>
    <row r="11" spans="1:12">
      <c r="A11" s="76" t="s">
        <v>174</v>
      </c>
      <c r="B11" s="75"/>
      <c r="C11" s="75"/>
      <c r="D11" s="75"/>
      <c r="E11" s="73">
        <v>0</v>
      </c>
      <c r="F11" s="74"/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41"/>
    </row>
    <row r="12" spans="1:12">
      <c r="A12" s="76" t="s">
        <v>173</v>
      </c>
      <c r="B12" s="75"/>
      <c r="C12" s="75"/>
      <c r="D12" s="75"/>
      <c r="E12" s="73">
        <v>0</v>
      </c>
      <c r="F12" s="74"/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41"/>
    </row>
    <row r="13" spans="1:12">
      <c r="A13" s="72" t="s">
        <v>125</v>
      </c>
      <c r="B13" s="71"/>
      <c r="C13" s="71"/>
      <c r="D13" s="71"/>
      <c r="E13" s="69"/>
      <c r="F13" s="70"/>
      <c r="G13" s="69"/>
      <c r="H13" s="69"/>
      <c r="I13" s="69"/>
      <c r="J13" s="69"/>
      <c r="K13" s="69"/>
    </row>
    <row r="14" spans="1:12">
      <c r="A14" s="21" t="s">
        <v>172</v>
      </c>
      <c r="B14" s="68"/>
      <c r="C14" s="68"/>
      <c r="D14" s="68"/>
      <c r="E14" s="66">
        <f>SUM(E15:E18)</f>
        <v>0</v>
      </c>
      <c r="F14" s="67"/>
      <c r="G14" s="66">
        <f>SUM(G15:G18)</f>
        <v>0</v>
      </c>
      <c r="H14" s="66">
        <f>SUM(H15:H18)</f>
        <v>0</v>
      </c>
      <c r="I14" s="66">
        <f>SUM(I15:I18)</f>
        <v>0</v>
      </c>
      <c r="J14" s="66">
        <f>SUM(J15:J18)</f>
        <v>0</v>
      </c>
      <c r="K14" s="66">
        <f>SUM(K15:K18)</f>
        <v>0</v>
      </c>
    </row>
    <row r="15" spans="1:12">
      <c r="A15" s="76" t="s">
        <v>171</v>
      </c>
      <c r="B15" s="75"/>
      <c r="C15" s="75"/>
      <c r="D15" s="75"/>
      <c r="E15" s="73">
        <v>0</v>
      </c>
      <c r="F15" s="74"/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41"/>
    </row>
    <row r="16" spans="1:12">
      <c r="A16" s="76" t="s">
        <v>170</v>
      </c>
      <c r="B16" s="75"/>
      <c r="C16" s="75"/>
      <c r="D16" s="75"/>
      <c r="E16" s="73">
        <v>0</v>
      </c>
      <c r="F16" s="74"/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41"/>
    </row>
    <row r="17" spans="1:11">
      <c r="A17" s="76" t="s">
        <v>169</v>
      </c>
      <c r="B17" s="75"/>
      <c r="C17" s="75"/>
      <c r="D17" s="75"/>
      <c r="E17" s="73">
        <v>0</v>
      </c>
      <c r="F17" s="74"/>
      <c r="G17" s="73">
        <v>0</v>
      </c>
      <c r="H17" s="73">
        <v>0</v>
      </c>
      <c r="I17" s="73">
        <v>0</v>
      </c>
      <c r="J17" s="73">
        <v>0</v>
      </c>
      <c r="K17" s="73">
        <v>0</v>
      </c>
    </row>
    <row r="18" spans="1:11">
      <c r="A18" s="76" t="s">
        <v>168</v>
      </c>
      <c r="B18" s="75"/>
      <c r="C18" s="75"/>
      <c r="D18" s="75"/>
      <c r="E18" s="73">
        <v>0</v>
      </c>
      <c r="F18" s="74"/>
      <c r="G18" s="73">
        <v>0</v>
      </c>
      <c r="H18" s="73">
        <v>0</v>
      </c>
      <c r="I18" s="73">
        <v>0</v>
      </c>
      <c r="J18" s="73">
        <v>0</v>
      </c>
      <c r="K18" s="73">
        <v>0</v>
      </c>
    </row>
    <row r="19" spans="1:11">
      <c r="A19" s="72" t="s">
        <v>125</v>
      </c>
      <c r="B19" s="71"/>
      <c r="C19" s="71"/>
      <c r="D19" s="71"/>
      <c r="E19" s="69"/>
      <c r="F19" s="70"/>
      <c r="G19" s="69"/>
      <c r="H19" s="69"/>
      <c r="I19" s="69"/>
      <c r="J19" s="69"/>
      <c r="K19" s="69"/>
    </row>
    <row r="20" spans="1:11">
      <c r="A20" s="21" t="s">
        <v>167</v>
      </c>
      <c r="B20" s="68"/>
      <c r="C20" s="68"/>
      <c r="D20" s="68"/>
      <c r="E20" s="66">
        <f>E8+E14</f>
        <v>0</v>
      </c>
      <c r="F20" s="67"/>
      <c r="G20" s="66">
        <f>G8+G14</f>
        <v>0</v>
      </c>
      <c r="H20" s="66">
        <f>H8+H14</f>
        <v>0</v>
      </c>
      <c r="I20" s="66">
        <f>I8+I14</f>
        <v>0</v>
      </c>
      <c r="J20" s="66">
        <f>J8+J14</f>
        <v>0</v>
      </c>
      <c r="K20" s="66">
        <f>K8+K14</f>
        <v>0</v>
      </c>
    </row>
    <row r="21" spans="1:11">
      <c r="A21" s="65"/>
      <c r="B21" s="5"/>
      <c r="C21" s="5"/>
      <c r="D21" s="5"/>
      <c r="E21" s="5"/>
      <c r="F21" s="5"/>
      <c r="G21" s="64"/>
      <c r="H21" s="64"/>
      <c r="I21" s="64"/>
      <c r="J21" s="64"/>
      <c r="K21" s="64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6E44-5281-4DDF-96D5-0B27DBFD629D}">
  <dimension ref="A1:K75"/>
  <sheetViews>
    <sheetView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39" t="s">
        <v>232</v>
      </c>
      <c r="B1" s="39"/>
      <c r="C1" s="39"/>
      <c r="D1" s="39"/>
      <c r="E1" s="78"/>
      <c r="F1" s="78"/>
      <c r="G1" s="78"/>
      <c r="H1" s="78"/>
      <c r="I1" s="78"/>
      <c r="J1" s="78"/>
      <c r="K1" s="78"/>
    </row>
    <row r="2" spans="1:11">
      <c r="A2" s="37" t="s">
        <v>123</v>
      </c>
      <c r="B2" s="36"/>
      <c r="C2" s="36"/>
      <c r="D2" s="35"/>
    </row>
    <row r="3" spans="1:11">
      <c r="A3" s="34" t="s">
        <v>231</v>
      </c>
      <c r="B3" s="33"/>
      <c r="C3" s="33"/>
      <c r="D3" s="32"/>
    </row>
    <row r="4" spans="1:11">
      <c r="A4" s="34" t="s">
        <v>189</v>
      </c>
      <c r="B4" s="33"/>
      <c r="C4" s="33"/>
      <c r="D4" s="32"/>
    </row>
    <row r="5" spans="1:11">
      <c r="A5" s="31" t="s">
        <v>120</v>
      </c>
      <c r="B5" s="30"/>
      <c r="C5" s="30"/>
      <c r="D5" s="29"/>
    </row>
    <row r="7" spans="1:11" ht="30">
      <c r="A7" s="91" t="s">
        <v>118</v>
      </c>
      <c r="B7" s="46" t="s">
        <v>230</v>
      </c>
      <c r="C7" s="46" t="s">
        <v>201</v>
      </c>
      <c r="D7" s="46" t="s">
        <v>200</v>
      </c>
    </row>
    <row r="8" spans="1:11">
      <c r="A8" s="18" t="s">
        <v>229</v>
      </c>
      <c r="B8" s="80">
        <f>SUM(B9:B11)</f>
        <v>62577550</v>
      </c>
      <c r="C8" s="80">
        <f>SUM(C9:C11)</f>
        <v>66533297.93</v>
      </c>
      <c r="D8" s="80">
        <f>SUM(D9:D11)</f>
        <v>66533297.969999999</v>
      </c>
    </row>
    <row r="9" spans="1:11">
      <c r="A9" s="85" t="s">
        <v>228</v>
      </c>
      <c r="B9" s="83">
        <v>62427550</v>
      </c>
      <c r="C9" s="83">
        <v>66533297.93</v>
      </c>
      <c r="D9" s="83">
        <v>66533297.969999999</v>
      </c>
    </row>
    <row r="10" spans="1:11">
      <c r="A10" s="85" t="s">
        <v>199</v>
      </c>
      <c r="B10" s="83">
        <v>150000</v>
      </c>
      <c r="C10" s="83">
        <v>0</v>
      </c>
      <c r="D10" s="83">
        <v>0</v>
      </c>
    </row>
    <row r="11" spans="1:11">
      <c r="A11" s="85" t="s">
        <v>227</v>
      </c>
      <c r="B11" s="108">
        <f>B44</f>
        <v>0</v>
      </c>
      <c r="C11" s="108">
        <f>C44</f>
        <v>0</v>
      </c>
      <c r="D11" s="108">
        <f>D44</f>
        <v>0</v>
      </c>
    </row>
    <row r="12" spans="1:11">
      <c r="A12" s="20"/>
      <c r="B12" s="82"/>
      <c r="C12" s="82"/>
      <c r="D12" s="82"/>
    </row>
    <row r="13" spans="1:11">
      <c r="A13" s="18" t="s">
        <v>226</v>
      </c>
      <c r="B13" s="80">
        <f>SUM(B14:B15)</f>
        <v>62577550</v>
      </c>
      <c r="C13" s="80">
        <f>SUM(C14:C15)</f>
        <v>61019101.299999997</v>
      </c>
      <c r="D13" s="80">
        <f>SUM(D14:D15)</f>
        <v>59589270.039999999</v>
      </c>
    </row>
    <row r="14" spans="1:11">
      <c r="A14" s="85" t="s">
        <v>207</v>
      </c>
      <c r="B14" s="83">
        <v>62427550</v>
      </c>
      <c r="C14" s="83">
        <v>61019101.299999997</v>
      </c>
      <c r="D14" s="83">
        <v>59589270.039999999</v>
      </c>
    </row>
    <row r="15" spans="1:11">
      <c r="A15" s="85" t="s">
        <v>225</v>
      </c>
      <c r="B15" s="83">
        <v>150000</v>
      </c>
      <c r="C15" s="83">
        <v>0</v>
      </c>
      <c r="D15" s="83">
        <v>0</v>
      </c>
    </row>
    <row r="16" spans="1:11">
      <c r="A16" s="20"/>
      <c r="B16" s="82"/>
      <c r="C16" s="82"/>
      <c r="D16" s="82"/>
    </row>
    <row r="17" spans="1:4">
      <c r="A17" s="18" t="s">
        <v>224</v>
      </c>
      <c r="B17" s="107">
        <v>0</v>
      </c>
      <c r="C17" s="80">
        <f>C18+C19</f>
        <v>525925.26</v>
      </c>
      <c r="D17" s="80">
        <f>D18+D19</f>
        <v>525925.26</v>
      </c>
    </row>
    <row r="18" spans="1:4">
      <c r="A18" s="85" t="s">
        <v>206</v>
      </c>
      <c r="B18" s="106">
        <v>0</v>
      </c>
      <c r="C18" s="83">
        <v>525925.26</v>
      </c>
      <c r="D18" s="83">
        <v>525925.26</v>
      </c>
    </row>
    <row r="19" spans="1:4">
      <c r="A19" s="85" t="s">
        <v>194</v>
      </c>
      <c r="B19" s="106">
        <v>0</v>
      </c>
      <c r="C19" s="83">
        <v>0</v>
      </c>
      <c r="D19" s="83">
        <v>0</v>
      </c>
    </row>
    <row r="20" spans="1:4">
      <c r="A20" s="20"/>
      <c r="B20" s="82"/>
      <c r="C20" s="82"/>
      <c r="D20" s="82"/>
    </row>
    <row r="21" spans="1:4">
      <c r="A21" s="18" t="s">
        <v>223</v>
      </c>
      <c r="B21" s="80">
        <f>B8-B13+B17</f>
        <v>0</v>
      </c>
      <c r="C21" s="80">
        <f>C8-C13+C17</f>
        <v>6040121.8900000025</v>
      </c>
      <c r="D21" s="80">
        <f>D8-D13+D17</f>
        <v>7469953.1899999995</v>
      </c>
    </row>
    <row r="22" spans="1:4">
      <c r="A22" s="18"/>
      <c r="B22" s="82"/>
      <c r="C22" s="82"/>
      <c r="D22" s="82"/>
    </row>
    <row r="23" spans="1:4">
      <c r="A23" s="18" t="s">
        <v>222</v>
      </c>
      <c r="B23" s="80">
        <f>B21-B11</f>
        <v>0</v>
      </c>
      <c r="C23" s="80">
        <f>C21-C11</f>
        <v>6040121.8900000025</v>
      </c>
      <c r="D23" s="80">
        <f>D21-D11</f>
        <v>7469953.1899999995</v>
      </c>
    </row>
    <row r="24" spans="1:4">
      <c r="A24" s="18"/>
      <c r="B24" s="105"/>
      <c r="C24" s="105"/>
      <c r="D24" s="105"/>
    </row>
    <row r="25" spans="1:4">
      <c r="A25" s="81" t="s">
        <v>221</v>
      </c>
      <c r="B25" s="80">
        <f>B23-B17</f>
        <v>0</v>
      </c>
      <c r="C25" s="80">
        <f>C23-C17</f>
        <v>5514196.6300000027</v>
      </c>
      <c r="D25" s="80">
        <f>D23-D17</f>
        <v>6944027.9299999997</v>
      </c>
    </row>
    <row r="26" spans="1:4">
      <c r="A26" s="104"/>
      <c r="B26" s="103"/>
      <c r="C26" s="103"/>
      <c r="D26" s="103"/>
    </row>
    <row r="27" spans="1:4">
      <c r="A27" s="38"/>
      <c r="B27" s="101"/>
      <c r="C27" s="101"/>
      <c r="D27" s="101"/>
    </row>
    <row r="28" spans="1:4">
      <c r="A28" s="91" t="s">
        <v>203</v>
      </c>
      <c r="B28" s="90" t="s">
        <v>220</v>
      </c>
      <c r="C28" s="90" t="s">
        <v>201</v>
      </c>
      <c r="D28" s="90" t="s">
        <v>219</v>
      </c>
    </row>
    <row r="29" spans="1:4">
      <c r="A29" s="18" t="s">
        <v>218</v>
      </c>
      <c r="B29" s="94">
        <f>SUM(B30:B31)</f>
        <v>0</v>
      </c>
      <c r="C29" s="94">
        <f>SUM(C30:C31)</f>
        <v>0</v>
      </c>
      <c r="D29" s="94">
        <f>SUM(D30:D31)</f>
        <v>0</v>
      </c>
    </row>
    <row r="30" spans="1:4">
      <c r="A30" s="85" t="s">
        <v>217</v>
      </c>
      <c r="B30" s="98">
        <v>0</v>
      </c>
      <c r="C30" s="98">
        <v>0</v>
      </c>
      <c r="D30" s="98">
        <v>0</v>
      </c>
    </row>
    <row r="31" spans="1:4">
      <c r="A31" s="85" t="s">
        <v>216</v>
      </c>
      <c r="B31" s="98">
        <v>0</v>
      </c>
      <c r="C31" s="98">
        <v>0</v>
      </c>
      <c r="D31" s="98">
        <v>0</v>
      </c>
    </row>
    <row r="32" spans="1:4">
      <c r="A32" s="16"/>
      <c r="B32" s="97"/>
      <c r="C32" s="97"/>
      <c r="D32" s="97"/>
    </row>
    <row r="33" spans="1:4">
      <c r="A33" s="18" t="s">
        <v>215</v>
      </c>
      <c r="B33" s="94">
        <f>B25+B29</f>
        <v>0</v>
      </c>
      <c r="C33" s="94">
        <f>C25+C29</f>
        <v>5514196.6300000027</v>
      </c>
      <c r="D33" s="94">
        <f>D25+D29</f>
        <v>6944027.9299999997</v>
      </c>
    </row>
    <row r="34" spans="1:4">
      <c r="A34" s="65"/>
      <c r="B34" s="2"/>
      <c r="C34" s="2"/>
      <c r="D34" s="2"/>
    </row>
    <row r="35" spans="1:4">
      <c r="A35" s="38"/>
      <c r="B35" s="101"/>
      <c r="C35" s="101"/>
      <c r="D35" s="101"/>
    </row>
    <row r="36" spans="1:4" ht="30">
      <c r="A36" s="91" t="s">
        <v>203</v>
      </c>
      <c r="B36" s="90" t="s">
        <v>202</v>
      </c>
      <c r="C36" s="90" t="s">
        <v>201</v>
      </c>
      <c r="D36" s="90" t="s">
        <v>200</v>
      </c>
    </row>
    <row r="37" spans="1:4">
      <c r="A37" s="18" t="s">
        <v>214</v>
      </c>
      <c r="B37" s="94">
        <f>SUM(B38:B39)</f>
        <v>0</v>
      </c>
      <c r="C37" s="94">
        <f>SUM(C38:C39)</f>
        <v>0</v>
      </c>
      <c r="D37" s="94">
        <f>SUM(D38:D39)</f>
        <v>0</v>
      </c>
    </row>
    <row r="38" spans="1:4">
      <c r="A38" s="85" t="s">
        <v>209</v>
      </c>
      <c r="B38" s="98">
        <v>0</v>
      </c>
      <c r="C38" s="98">
        <v>0</v>
      </c>
      <c r="D38" s="98">
        <v>0</v>
      </c>
    </row>
    <row r="39" spans="1:4">
      <c r="A39" s="85" t="s">
        <v>197</v>
      </c>
      <c r="B39" s="98">
        <v>0</v>
      </c>
      <c r="C39" s="98">
        <v>0</v>
      </c>
      <c r="D39" s="98">
        <v>0</v>
      </c>
    </row>
    <row r="40" spans="1:4">
      <c r="A40" s="18" t="s">
        <v>213</v>
      </c>
      <c r="B40" s="94">
        <f>SUM(B41:B42)</f>
        <v>0</v>
      </c>
      <c r="C40" s="94">
        <f>SUM(C41:C42)</f>
        <v>0</v>
      </c>
      <c r="D40" s="94">
        <f>SUM(D41:D42)</f>
        <v>0</v>
      </c>
    </row>
    <row r="41" spans="1:4">
      <c r="A41" s="85" t="s">
        <v>208</v>
      </c>
      <c r="B41" s="98">
        <v>0</v>
      </c>
      <c r="C41" s="98">
        <v>0</v>
      </c>
      <c r="D41" s="98">
        <v>0</v>
      </c>
    </row>
    <row r="42" spans="1:4">
      <c r="A42" s="85" t="s">
        <v>196</v>
      </c>
      <c r="B42" s="98">
        <v>0</v>
      </c>
      <c r="C42" s="98">
        <v>0</v>
      </c>
      <c r="D42" s="98">
        <v>0</v>
      </c>
    </row>
    <row r="43" spans="1:4">
      <c r="A43" s="16"/>
      <c r="B43" s="97"/>
      <c r="C43" s="97"/>
      <c r="D43" s="97"/>
    </row>
    <row r="44" spans="1:4">
      <c r="A44" s="18" t="s">
        <v>212</v>
      </c>
      <c r="B44" s="94">
        <f>B37-B40</f>
        <v>0</v>
      </c>
      <c r="C44" s="94">
        <f>C37-C40</f>
        <v>0</v>
      </c>
      <c r="D44" s="94">
        <f>D37-D40</f>
        <v>0</v>
      </c>
    </row>
    <row r="45" spans="1:4">
      <c r="A45" s="102"/>
      <c r="B45" s="93"/>
      <c r="C45" s="93"/>
      <c r="D45" s="93"/>
    </row>
    <row r="46" spans="1:4">
      <c r="B46" s="101"/>
      <c r="C46" s="101"/>
      <c r="D46" s="101"/>
    </row>
    <row r="47" spans="1:4" ht="30">
      <c r="A47" s="91" t="s">
        <v>203</v>
      </c>
      <c r="B47" s="90" t="s">
        <v>202</v>
      </c>
      <c r="C47" s="90" t="s">
        <v>201</v>
      </c>
      <c r="D47" s="90" t="s">
        <v>200</v>
      </c>
    </row>
    <row r="48" spans="1:4">
      <c r="A48" s="89" t="s">
        <v>211</v>
      </c>
      <c r="B48" s="100">
        <v>62427550</v>
      </c>
      <c r="C48" s="100">
        <v>66533297.93</v>
      </c>
      <c r="D48" s="100">
        <v>66533297.969999999</v>
      </c>
    </row>
    <row r="49" spans="1:4">
      <c r="A49" s="87" t="s">
        <v>210</v>
      </c>
      <c r="B49" s="94">
        <f>B50-B51</f>
        <v>0</v>
      </c>
      <c r="C49" s="94">
        <f>C50-C51</f>
        <v>0</v>
      </c>
      <c r="D49" s="94">
        <f>D50-D51</f>
        <v>0</v>
      </c>
    </row>
    <row r="50" spans="1:4">
      <c r="A50" s="86" t="s">
        <v>209</v>
      </c>
      <c r="B50" s="98">
        <v>0</v>
      </c>
      <c r="C50" s="98">
        <v>0</v>
      </c>
      <c r="D50" s="98">
        <v>0</v>
      </c>
    </row>
    <row r="51" spans="1:4">
      <c r="A51" s="86" t="s">
        <v>208</v>
      </c>
      <c r="B51" s="98">
        <v>0</v>
      </c>
      <c r="C51" s="98">
        <v>0</v>
      </c>
      <c r="D51" s="98">
        <v>0</v>
      </c>
    </row>
    <row r="52" spans="1:4">
      <c r="A52" s="16"/>
      <c r="B52" s="97"/>
      <c r="C52" s="97"/>
      <c r="D52" s="97"/>
    </row>
    <row r="53" spans="1:4">
      <c r="A53" s="85" t="s">
        <v>207</v>
      </c>
      <c r="B53" s="98">
        <v>62427550</v>
      </c>
      <c r="C53" s="98">
        <v>61019101.299999997</v>
      </c>
      <c r="D53" s="98">
        <v>59589270.039999999</v>
      </c>
    </row>
    <row r="54" spans="1:4">
      <c r="A54" s="16"/>
      <c r="B54" s="97"/>
      <c r="C54" s="97"/>
      <c r="D54" s="97"/>
    </row>
    <row r="55" spans="1:4">
      <c r="A55" s="85" t="s">
        <v>206</v>
      </c>
      <c r="B55" s="99"/>
      <c r="C55" s="98">
        <v>525925.26</v>
      </c>
      <c r="D55" s="98">
        <v>525925.26</v>
      </c>
    </row>
    <row r="56" spans="1:4">
      <c r="A56" s="16"/>
      <c r="B56" s="97"/>
      <c r="C56" s="97"/>
      <c r="D56" s="97"/>
    </row>
    <row r="57" spans="1:4" ht="30">
      <c r="A57" s="81" t="s">
        <v>205</v>
      </c>
      <c r="B57" s="94">
        <f>B48+B49-B53+B55</f>
        <v>0</v>
      </c>
      <c r="C57" s="94">
        <f>C48+C49-C53+C55</f>
        <v>6040121.8900000025</v>
      </c>
      <c r="D57" s="94">
        <f>D48+D49-D53+D55</f>
        <v>7469953.1899999995</v>
      </c>
    </row>
    <row r="58" spans="1:4">
      <c r="A58" s="96"/>
      <c r="B58" s="95"/>
      <c r="C58" s="95"/>
      <c r="D58" s="95"/>
    </row>
    <row r="59" spans="1:4">
      <c r="A59" s="81" t="s">
        <v>204</v>
      </c>
      <c r="B59" s="94">
        <f>B57-B49</f>
        <v>0</v>
      </c>
      <c r="C59" s="94">
        <f>C57-C49</f>
        <v>6040121.8900000025</v>
      </c>
      <c r="D59" s="94">
        <f>D57-D49</f>
        <v>7469953.1899999995</v>
      </c>
    </row>
    <row r="60" spans="1:4">
      <c r="A60" s="65"/>
      <c r="B60" s="93"/>
      <c r="C60" s="93"/>
      <c r="D60" s="93"/>
    </row>
    <row r="61" spans="1:4">
      <c r="B61" s="92"/>
      <c r="C61" s="92"/>
      <c r="D61" s="92"/>
    </row>
    <row r="62" spans="1:4" ht="30">
      <c r="A62" s="91" t="s">
        <v>203</v>
      </c>
      <c r="B62" s="90" t="s">
        <v>202</v>
      </c>
      <c r="C62" s="90" t="s">
        <v>201</v>
      </c>
      <c r="D62" s="90" t="s">
        <v>200</v>
      </c>
    </row>
    <row r="63" spans="1:4">
      <c r="A63" s="89" t="s">
        <v>199</v>
      </c>
      <c r="B63" s="88">
        <v>150000</v>
      </c>
      <c r="C63" s="88">
        <v>0</v>
      </c>
      <c r="D63" s="88">
        <v>0</v>
      </c>
    </row>
    <row r="64" spans="1:4" ht="30">
      <c r="A64" s="87" t="s">
        <v>198</v>
      </c>
      <c r="B64" s="80">
        <f>B65-B66</f>
        <v>0</v>
      </c>
      <c r="C64" s="80">
        <f>C65-C66</f>
        <v>0</v>
      </c>
      <c r="D64" s="80">
        <f>D65-D66</f>
        <v>0</v>
      </c>
    </row>
    <row r="65" spans="1:4">
      <c r="A65" s="86" t="s">
        <v>197</v>
      </c>
      <c r="B65" s="83">
        <v>0</v>
      </c>
      <c r="C65" s="83">
        <v>0</v>
      </c>
      <c r="D65" s="83">
        <v>0</v>
      </c>
    </row>
    <row r="66" spans="1:4">
      <c r="A66" s="86" t="s">
        <v>196</v>
      </c>
      <c r="B66" s="83">
        <v>0</v>
      </c>
      <c r="C66" s="83">
        <v>0</v>
      </c>
      <c r="D66" s="83">
        <v>0</v>
      </c>
    </row>
    <row r="67" spans="1:4">
      <c r="A67" s="16"/>
      <c r="B67" s="82"/>
      <c r="C67" s="82"/>
      <c r="D67" s="82"/>
    </row>
    <row r="68" spans="1:4">
      <c r="A68" s="85" t="s">
        <v>195</v>
      </c>
      <c r="B68" s="83">
        <v>150000</v>
      </c>
      <c r="C68" s="83">
        <v>0</v>
      </c>
      <c r="D68" s="83">
        <v>0</v>
      </c>
    </row>
    <row r="69" spans="1:4">
      <c r="A69" s="16"/>
      <c r="B69" s="82"/>
      <c r="C69" s="82"/>
      <c r="D69" s="82"/>
    </row>
    <row r="70" spans="1:4">
      <c r="A70" s="85" t="s">
        <v>194</v>
      </c>
      <c r="B70" s="84">
        <v>0</v>
      </c>
      <c r="C70" s="83">
        <v>0</v>
      </c>
      <c r="D70" s="83">
        <v>0</v>
      </c>
    </row>
    <row r="71" spans="1:4">
      <c r="A71" s="16"/>
      <c r="B71" s="82"/>
      <c r="C71" s="82"/>
      <c r="D71" s="82"/>
    </row>
    <row r="72" spans="1:4" ht="30">
      <c r="A72" s="81" t="s">
        <v>193</v>
      </c>
      <c r="B72" s="80">
        <f>B63+B64-B68+B70</f>
        <v>0</v>
      </c>
      <c r="C72" s="80">
        <f>C63+C64-C68+C70</f>
        <v>0</v>
      </c>
      <c r="D72" s="80">
        <f>D63+D64-D68+D70</f>
        <v>0</v>
      </c>
    </row>
    <row r="73" spans="1:4">
      <c r="A73" s="16"/>
      <c r="B73" s="82"/>
      <c r="C73" s="82"/>
      <c r="D73" s="82"/>
    </row>
    <row r="74" spans="1:4">
      <c r="A74" s="81" t="s">
        <v>192</v>
      </c>
      <c r="B74" s="80">
        <f>B72-B64</f>
        <v>0</v>
      </c>
      <c r="C74" s="80">
        <f>C72-C64</f>
        <v>0</v>
      </c>
      <c r="D74" s="80">
        <f>D72-D64</f>
        <v>0</v>
      </c>
    </row>
    <row r="75" spans="1:4">
      <c r="A75" s="65"/>
      <c r="B75" s="79"/>
      <c r="C75" s="79"/>
      <c r="D75" s="79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2F6B-F064-45A1-8719-DD80B6588F7F}">
  <dimension ref="A1:H80"/>
  <sheetViews>
    <sheetView showGridLines="0" topLeftCell="A31" zoomScale="90" zoomScaleNormal="90" workbookViewId="0">
      <selection activeCell="A78" sqref="A78"/>
    </sheetView>
  </sheetViews>
  <sheetFormatPr baseColWidth="10" defaultRowHeight="1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>
      <c r="A1" s="131" t="s">
        <v>303</v>
      </c>
      <c r="B1" s="131"/>
      <c r="C1" s="131"/>
      <c r="D1" s="131"/>
      <c r="E1" s="131"/>
      <c r="F1" s="131"/>
      <c r="G1" s="131"/>
      <c r="H1" s="130"/>
    </row>
    <row r="2" spans="1:8">
      <c r="A2" s="37" t="s">
        <v>123</v>
      </c>
      <c r="B2" s="36"/>
      <c r="C2" s="36"/>
      <c r="D2" s="36"/>
      <c r="E2" s="36"/>
      <c r="F2" s="36"/>
      <c r="G2" s="35"/>
    </row>
    <row r="3" spans="1:8">
      <c r="A3" s="34" t="s">
        <v>302</v>
      </c>
      <c r="B3" s="33"/>
      <c r="C3" s="33"/>
      <c r="D3" s="33"/>
      <c r="E3" s="33"/>
      <c r="F3" s="33"/>
      <c r="G3" s="32"/>
    </row>
    <row r="4" spans="1:8">
      <c r="A4" s="34" t="s">
        <v>189</v>
      </c>
      <c r="B4" s="33"/>
      <c r="C4" s="33"/>
      <c r="D4" s="33"/>
      <c r="E4" s="33"/>
      <c r="F4" s="33"/>
      <c r="G4" s="32"/>
    </row>
    <row r="5" spans="1:8">
      <c r="A5" s="31" t="s">
        <v>120</v>
      </c>
      <c r="B5" s="30"/>
      <c r="C5" s="30"/>
      <c r="D5" s="30"/>
      <c r="E5" s="30"/>
      <c r="F5" s="30"/>
      <c r="G5" s="29"/>
    </row>
    <row r="6" spans="1:8">
      <c r="A6" s="129" t="s">
        <v>301</v>
      </c>
      <c r="B6" s="126" t="s">
        <v>300</v>
      </c>
      <c r="C6" s="126"/>
      <c r="D6" s="126"/>
      <c r="E6" s="126"/>
      <c r="F6" s="126"/>
      <c r="G6" s="126" t="s">
        <v>299</v>
      </c>
    </row>
    <row r="7" spans="1:8" ht="30">
      <c r="A7" s="128"/>
      <c r="B7" s="127" t="s">
        <v>298</v>
      </c>
      <c r="C7" s="46" t="s">
        <v>297</v>
      </c>
      <c r="D7" s="127" t="s">
        <v>296</v>
      </c>
      <c r="E7" s="127" t="s">
        <v>201</v>
      </c>
      <c r="F7" s="127" t="s">
        <v>295</v>
      </c>
      <c r="G7" s="126"/>
    </row>
    <row r="8" spans="1:8">
      <c r="A8" s="125" t="s">
        <v>294</v>
      </c>
      <c r="B8" s="124"/>
      <c r="C8" s="124"/>
      <c r="D8" s="124"/>
      <c r="E8" s="124"/>
      <c r="F8" s="124"/>
      <c r="G8" s="124"/>
    </row>
    <row r="9" spans="1:8">
      <c r="A9" s="85" t="s">
        <v>293</v>
      </c>
      <c r="B9" s="98">
        <v>0</v>
      </c>
      <c r="C9" s="98">
        <v>0</v>
      </c>
      <c r="D9" s="116">
        <f>B9+C9</f>
        <v>0</v>
      </c>
      <c r="E9" s="98">
        <v>0</v>
      </c>
      <c r="F9" s="98">
        <v>0</v>
      </c>
      <c r="G9" s="116">
        <f>F9-B9</f>
        <v>0</v>
      </c>
      <c r="H9" s="121"/>
    </row>
    <row r="10" spans="1:8">
      <c r="A10" s="85" t="s">
        <v>292</v>
      </c>
      <c r="B10" s="98">
        <v>0</v>
      </c>
      <c r="C10" s="98">
        <v>0</v>
      </c>
      <c r="D10" s="116">
        <f>B10+C10</f>
        <v>0</v>
      </c>
      <c r="E10" s="98">
        <v>0</v>
      </c>
      <c r="F10" s="98">
        <v>0</v>
      </c>
      <c r="G10" s="116">
        <f>F10-B10</f>
        <v>0</v>
      </c>
    </row>
    <row r="11" spans="1:8">
      <c r="A11" s="85" t="s">
        <v>291</v>
      </c>
      <c r="B11" s="98">
        <v>0</v>
      </c>
      <c r="C11" s="98">
        <v>0</v>
      </c>
      <c r="D11" s="116">
        <f>B11+C11</f>
        <v>0</v>
      </c>
      <c r="E11" s="98">
        <v>0</v>
      </c>
      <c r="F11" s="98">
        <v>0</v>
      </c>
      <c r="G11" s="116">
        <f>F11-B11</f>
        <v>0</v>
      </c>
    </row>
    <row r="12" spans="1:8">
      <c r="A12" s="85" t="s">
        <v>290</v>
      </c>
      <c r="B12" s="98">
        <v>0</v>
      </c>
      <c r="C12" s="98">
        <v>0</v>
      </c>
      <c r="D12" s="116">
        <f>B12+C12</f>
        <v>0</v>
      </c>
      <c r="E12" s="98">
        <v>0</v>
      </c>
      <c r="F12" s="98">
        <v>0</v>
      </c>
      <c r="G12" s="116">
        <f>F12-B12</f>
        <v>0</v>
      </c>
    </row>
    <row r="13" spans="1:8">
      <c r="A13" s="85" t="s">
        <v>289</v>
      </c>
      <c r="B13" s="98">
        <v>0</v>
      </c>
      <c r="C13" s="98">
        <v>0</v>
      </c>
      <c r="D13" s="116">
        <f>B13+C13</f>
        <v>0</v>
      </c>
      <c r="E13" s="98">
        <v>0</v>
      </c>
      <c r="F13" s="98">
        <v>0</v>
      </c>
      <c r="G13" s="116">
        <f>F13-B13</f>
        <v>0</v>
      </c>
    </row>
    <row r="14" spans="1:8">
      <c r="A14" s="85" t="s">
        <v>288</v>
      </c>
      <c r="B14" s="98">
        <v>0</v>
      </c>
      <c r="C14" s="98">
        <v>0</v>
      </c>
      <c r="D14" s="116">
        <f>B14+C14</f>
        <v>0</v>
      </c>
      <c r="E14" s="98">
        <v>0</v>
      </c>
      <c r="F14" s="98">
        <v>0</v>
      </c>
      <c r="G14" s="116">
        <f>F14-B14</f>
        <v>0</v>
      </c>
    </row>
    <row r="15" spans="1:8">
      <c r="A15" s="85" t="s">
        <v>287</v>
      </c>
      <c r="B15" s="98">
        <v>62177550</v>
      </c>
      <c r="C15" s="98">
        <v>2517295</v>
      </c>
      <c r="D15" s="116">
        <f>B15+C15</f>
        <v>64694845</v>
      </c>
      <c r="E15" s="98">
        <v>64033297.939999998</v>
      </c>
      <c r="F15" s="98">
        <v>64033297.979999997</v>
      </c>
      <c r="G15" s="116">
        <f>F15-B15</f>
        <v>1855747.9799999967</v>
      </c>
    </row>
    <row r="16" spans="1:8">
      <c r="A16" s="123" t="s">
        <v>286</v>
      </c>
      <c r="B16" s="116">
        <f>SUM(B17:B27)</f>
        <v>0</v>
      </c>
      <c r="C16" s="116">
        <f>SUM(C17:C27)</f>
        <v>0</v>
      </c>
      <c r="D16" s="116">
        <f>SUM(D17:D27)</f>
        <v>0</v>
      </c>
      <c r="E16" s="116">
        <f>SUM(E17:E27)</f>
        <v>0</v>
      </c>
      <c r="F16" s="116">
        <f>SUM(F17:F27)</f>
        <v>0</v>
      </c>
      <c r="G16" s="116">
        <f>F16-B16</f>
        <v>0</v>
      </c>
    </row>
    <row r="17" spans="1:7">
      <c r="A17" s="120" t="s">
        <v>285</v>
      </c>
      <c r="B17" s="98">
        <v>0</v>
      </c>
      <c r="C17" s="98">
        <v>0</v>
      </c>
      <c r="D17" s="116">
        <f>B17+C17</f>
        <v>0</v>
      </c>
      <c r="E17" s="98">
        <v>0</v>
      </c>
      <c r="F17" s="98">
        <v>0</v>
      </c>
      <c r="G17" s="116">
        <f>F17-B17</f>
        <v>0</v>
      </c>
    </row>
    <row r="18" spans="1:7">
      <c r="A18" s="120" t="s">
        <v>284</v>
      </c>
      <c r="B18" s="98">
        <v>0</v>
      </c>
      <c r="C18" s="98">
        <v>0</v>
      </c>
      <c r="D18" s="116">
        <f>B18+C18</f>
        <v>0</v>
      </c>
      <c r="E18" s="98">
        <v>0</v>
      </c>
      <c r="F18" s="98">
        <v>0</v>
      </c>
      <c r="G18" s="116">
        <f>F18-B18</f>
        <v>0</v>
      </c>
    </row>
    <row r="19" spans="1:7">
      <c r="A19" s="120" t="s">
        <v>283</v>
      </c>
      <c r="B19" s="98">
        <v>0</v>
      </c>
      <c r="C19" s="98">
        <v>0</v>
      </c>
      <c r="D19" s="116">
        <f>B19+C19</f>
        <v>0</v>
      </c>
      <c r="E19" s="98">
        <v>0</v>
      </c>
      <c r="F19" s="98">
        <v>0</v>
      </c>
      <c r="G19" s="116">
        <f>F19-B19</f>
        <v>0</v>
      </c>
    </row>
    <row r="20" spans="1:7">
      <c r="A20" s="120" t="s">
        <v>282</v>
      </c>
      <c r="B20" s="116">
        <v>0</v>
      </c>
      <c r="C20" s="116">
        <v>0</v>
      </c>
      <c r="D20" s="116">
        <f>B20+C20</f>
        <v>0</v>
      </c>
      <c r="E20" s="116">
        <v>0</v>
      </c>
      <c r="F20" s="116">
        <v>0</v>
      </c>
      <c r="G20" s="116">
        <f>F20-B20</f>
        <v>0</v>
      </c>
    </row>
    <row r="21" spans="1:7">
      <c r="A21" s="120" t="s">
        <v>281</v>
      </c>
      <c r="B21" s="116">
        <v>0</v>
      </c>
      <c r="C21" s="116">
        <v>0</v>
      </c>
      <c r="D21" s="116">
        <f>B21+C21</f>
        <v>0</v>
      </c>
      <c r="E21" s="116">
        <v>0</v>
      </c>
      <c r="F21" s="116">
        <v>0</v>
      </c>
      <c r="G21" s="116">
        <f>F21-B21</f>
        <v>0</v>
      </c>
    </row>
    <row r="22" spans="1:7">
      <c r="A22" s="120" t="s">
        <v>280</v>
      </c>
      <c r="B22" s="98">
        <v>0</v>
      </c>
      <c r="C22" s="98">
        <v>0</v>
      </c>
      <c r="D22" s="116">
        <f>B22+C22</f>
        <v>0</v>
      </c>
      <c r="E22" s="98">
        <v>0</v>
      </c>
      <c r="F22" s="98">
        <v>0</v>
      </c>
      <c r="G22" s="116">
        <f>F22-B22</f>
        <v>0</v>
      </c>
    </row>
    <row r="23" spans="1:7">
      <c r="A23" s="120" t="s">
        <v>279</v>
      </c>
      <c r="B23" s="116">
        <v>0</v>
      </c>
      <c r="C23" s="116">
        <v>0</v>
      </c>
      <c r="D23" s="116">
        <f>B23+C23</f>
        <v>0</v>
      </c>
      <c r="E23" s="116">
        <v>0</v>
      </c>
      <c r="F23" s="116">
        <v>0</v>
      </c>
      <c r="G23" s="116">
        <f>F23-B23</f>
        <v>0</v>
      </c>
    </row>
    <row r="24" spans="1:7">
      <c r="A24" s="120" t="s">
        <v>278</v>
      </c>
      <c r="B24" s="116">
        <v>0</v>
      </c>
      <c r="C24" s="116">
        <v>0</v>
      </c>
      <c r="D24" s="116">
        <f>B24+C24</f>
        <v>0</v>
      </c>
      <c r="E24" s="116">
        <v>0</v>
      </c>
      <c r="F24" s="116">
        <v>0</v>
      </c>
      <c r="G24" s="116">
        <f>F24-B24</f>
        <v>0</v>
      </c>
    </row>
    <row r="25" spans="1:7">
      <c r="A25" s="120" t="s">
        <v>277</v>
      </c>
      <c r="B25" s="98">
        <v>0</v>
      </c>
      <c r="C25" s="98">
        <v>0</v>
      </c>
      <c r="D25" s="116">
        <f>B25+C25</f>
        <v>0</v>
      </c>
      <c r="E25" s="98">
        <v>0</v>
      </c>
      <c r="F25" s="98">
        <v>0</v>
      </c>
      <c r="G25" s="116">
        <f>F25-B25</f>
        <v>0</v>
      </c>
    </row>
    <row r="26" spans="1:7">
      <c r="A26" s="120" t="s">
        <v>276</v>
      </c>
      <c r="B26" s="98">
        <v>0</v>
      </c>
      <c r="C26" s="98">
        <v>0</v>
      </c>
      <c r="D26" s="116">
        <f>B26+C26</f>
        <v>0</v>
      </c>
      <c r="E26" s="98">
        <v>0</v>
      </c>
      <c r="F26" s="98">
        <v>0</v>
      </c>
      <c r="G26" s="116">
        <f>F26-B26</f>
        <v>0</v>
      </c>
    </row>
    <row r="27" spans="1:7">
      <c r="A27" s="120" t="s">
        <v>275</v>
      </c>
      <c r="B27" s="98">
        <v>0</v>
      </c>
      <c r="C27" s="98">
        <v>0</v>
      </c>
      <c r="D27" s="116">
        <f>B27+C27</f>
        <v>0</v>
      </c>
      <c r="E27" s="98">
        <v>0</v>
      </c>
      <c r="F27" s="98">
        <v>0</v>
      </c>
      <c r="G27" s="116">
        <f>F27-B27</f>
        <v>0</v>
      </c>
    </row>
    <row r="28" spans="1:7">
      <c r="A28" s="85" t="s">
        <v>274</v>
      </c>
      <c r="B28" s="116">
        <f>SUM(B29:B33)</f>
        <v>0</v>
      </c>
      <c r="C28" s="116">
        <f>SUM(C29:C33)</f>
        <v>0</v>
      </c>
      <c r="D28" s="116">
        <f>SUM(D29:D33)</f>
        <v>0</v>
      </c>
      <c r="E28" s="116">
        <f>SUM(E29:E33)</f>
        <v>0</v>
      </c>
      <c r="F28" s="116">
        <f>SUM(F29:F33)</f>
        <v>0</v>
      </c>
      <c r="G28" s="116">
        <f>F28-B28</f>
        <v>0</v>
      </c>
    </row>
    <row r="29" spans="1:7">
      <c r="A29" s="120" t="s">
        <v>273</v>
      </c>
      <c r="B29" s="98">
        <v>0</v>
      </c>
      <c r="C29" s="98">
        <v>0</v>
      </c>
      <c r="D29" s="116">
        <f>B29+C29</f>
        <v>0</v>
      </c>
      <c r="E29" s="98">
        <v>0</v>
      </c>
      <c r="F29" s="98">
        <v>0</v>
      </c>
      <c r="G29" s="116">
        <f>F29-B29</f>
        <v>0</v>
      </c>
    </row>
    <row r="30" spans="1:7">
      <c r="A30" s="120" t="s">
        <v>272</v>
      </c>
      <c r="B30" s="98">
        <v>0</v>
      </c>
      <c r="C30" s="98">
        <v>0</v>
      </c>
      <c r="D30" s="116">
        <f>B30+C30</f>
        <v>0</v>
      </c>
      <c r="E30" s="98">
        <v>0</v>
      </c>
      <c r="F30" s="98">
        <v>0</v>
      </c>
      <c r="G30" s="116">
        <f>F30-B30</f>
        <v>0</v>
      </c>
    </row>
    <row r="31" spans="1:7">
      <c r="A31" s="120" t="s">
        <v>271</v>
      </c>
      <c r="B31" s="98">
        <v>0</v>
      </c>
      <c r="C31" s="98">
        <v>0</v>
      </c>
      <c r="D31" s="116">
        <f>B31+C31</f>
        <v>0</v>
      </c>
      <c r="E31" s="98">
        <v>0</v>
      </c>
      <c r="F31" s="98">
        <v>0</v>
      </c>
      <c r="G31" s="116">
        <f>F31-B31</f>
        <v>0</v>
      </c>
    </row>
    <row r="32" spans="1:7">
      <c r="A32" s="120" t="s">
        <v>270</v>
      </c>
      <c r="B32" s="116">
        <v>0</v>
      </c>
      <c r="C32" s="116">
        <v>0</v>
      </c>
      <c r="D32" s="116">
        <f>B32+C32</f>
        <v>0</v>
      </c>
      <c r="E32" s="116">
        <v>0</v>
      </c>
      <c r="F32" s="116">
        <v>0</v>
      </c>
      <c r="G32" s="116">
        <f>F32-B32</f>
        <v>0</v>
      </c>
    </row>
    <row r="33" spans="1:8">
      <c r="A33" s="120" t="s">
        <v>269</v>
      </c>
      <c r="B33" s="98">
        <v>0</v>
      </c>
      <c r="C33" s="98">
        <v>0</v>
      </c>
      <c r="D33" s="116">
        <f>B33+C33</f>
        <v>0</v>
      </c>
      <c r="E33" s="98">
        <v>0</v>
      </c>
      <c r="F33" s="98">
        <v>0</v>
      </c>
      <c r="G33" s="116">
        <f>F33-B33</f>
        <v>0</v>
      </c>
    </row>
    <row r="34" spans="1:8">
      <c r="A34" s="85" t="s">
        <v>268</v>
      </c>
      <c r="B34" s="98">
        <v>250000</v>
      </c>
      <c r="C34" s="98">
        <v>2500000</v>
      </c>
      <c r="D34" s="116">
        <f>B34+C34</f>
        <v>2750000</v>
      </c>
      <c r="E34" s="98">
        <v>2499999.9900000002</v>
      </c>
      <c r="F34" s="98">
        <v>2499999.9900000002</v>
      </c>
      <c r="G34" s="116">
        <f>F34-B34</f>
        <v>2249999.9900000002</v>
      </c>
    </row>
    <row r="35" spans="1:8">
      <c r="A35" s="85" t="s">
        <v>267</v>
      </c>
      <c r="B35" s="116">
        <f>B36</f>
        <v>0</v>
      </c>
      <c r="C35" s="116">
        <f>C36</f>
        <v>0</v>
      </c>
      <c r="D35" s="116">
        <f>B35+C35</f>
        <v>0</v>
      </c>
      <c r="E35" s="116">
        <f>E36</f>
        <v>0</v>
      </c>
      <c r="F35" s="116">
        <f>F36</f>
        <v>0</v>
      </c>
      <c r="G35" s="116">
        <f>F35-B35</f>
        <v>0</v>
      </c>
    </row>
    <row r="36" spans="1:8">
      <c r="A36" s="120" t="s">
        <v>266</v>
      </c>
      <c r="B36" s="98">
        <v>0</v>
      </c>
      <c r="C36" s="98">
        <v>0</v>
      </c>
      <c r="D36" s="116">
        <f>B36+C36</f>
        <v>0</v>
      </c>
      <c r="E36" s="98">
        <v>0</v>
      </c>
      <c r="F36" s="98">
        <v>0</v>
      </c>
      <c r="G36" s="116">
        <f>F36-B36</f>
        <v>0</v>
      </c>
    </row>
    <row r="37" spans="1:8">
      <c r="A37" s="85" t="s">
        <v>265</v>
      </c>
      <c r="B37" s="116">
        <f>B38+B39</f>
        <v>0</v>
      </c>
      <c r="C37" s="116">
        <f>C38+C39</f>
        <v>0</v>
      </c>
      <c r="D37" s="116">
        <f>D38+D39</f>
        <v>0</v>
      </c>
      <c r="E37" s="116">
        <f>E38+E39</f>
        <v>0</v>
      </c>
      <c r="F37" s="116">
        <f>F38+F39</f>
        <v>0</v>
      </c>
      <c r="G37" s="116">
        <f>F37-B37</f>
        <v>0</v>
      </c>
    </row>
    <row r="38" spans="1:8">
      <c r="A38" s="120" t="s">
        <v>264</v>
      </c>
      <c r="B38" s="116">
        <v>0</v>
      </c>
      <c r="C38" s="116">
        <v>0</v>
      </c>
      <c r="D38" s="116">
        <f>B38+C38</f>
        <v>0</v>
      </c>
      <c r="E38" s="116">
        <v>0</v>
      </c>
      <c r="F38" s="116">
        <v>0</v>
      </c>
      <c r="G38" s="116">
        <f>F38-B38</f>
        <v>0</v>
      </c>
    </row>
    <row r="39" spans="1:8">
      <c r="A39" s="120" t="s">
        <v>263</v>
      </c>
      <c r="B39" s="116">
        <v>0</v>
      </c>
      <c r="C39" s="116">
        <v>0</v>
      </c>
      <c r="D39" s="116">
        <f>B39+C39</f>
        <v>0</v>
      </c>
      <c r="E39" s="116">
        <v>0</v>
      </c>
      <c r="F39" s="116">
        <v>0</v>
      </c>
      <c r="G39" s="116">
        <f>F39-B39</f>
        <v>0</v>
      </c>
    </row>
    <row r="40" spans="1:8">
      <c r="A40" s="16"/>
      <c r="B40" s="116"/>
      <c r="C40" s="116"/>
      <c r="D40" s="116"/>
      <c r="E40" s="116"/>
      <c r="F40" s="116"/>
      <c r="G40" s="116"/>
    </row>
    <row r="41" spans="1:8">
      <c r="A41" s="18" t="s">
        <v>262</v>
      </c>
      <c r="B41" s="94">
        <f>B9+B10+B11+B12+B13+B14+B15+B16+B28++B34+B35+B37</f>
        <v>62427550</v>
      </c>
      <c r="C41" s="94">
        <f>C9+C10+C11+C12+C13+C14+C15+C16+C28++C34+C35+C37</f>
        <v>5017295</v>
      </c>
      <c r="D41" s="94">
        <f>D9+D10+D11+D12+D13+D14+D15+D16+D28++D34+D35+D37</f>
        <v>67444845</v>
      </c>
      <c r="E41" s="94">
        <f>E9+E10+E11+E12+E13+E14+E15+E16+E28++E34+E35+E37</f>
        <v>66533297.93</v>
      </c>
      <c r="F41" s="94">
        <f>F9+F10+F11+F12+F13+F14+F15+F16+F28++F34+F35+F37</f>
        <v>66533297.969999999</v>
      </c>
      <c r="G41" s="94">
        <f>G9+G10+G11+G12+G13+G14+G15+G16+G28++G34+G35+G37</f>
        <v>4105747.9699999969</v>
      </c>
    </row>
    <row r="42" spans="1:8">
      <c r="A42" s="18" t="s">
        <v>261</v>
      </c>
      <c r="B42" s="122"/>
      <c r="C42" s="122"/>
      <c r="D42" s="122"/>
      <c r="E42" s="122"/>
      <c r="F42" s="122"/>
      <c r="G42" s="94">
        <f>IF((F41-B41)&lt;0,0,(F41-B41))</f>
        <v>4105747.9699999988</v>
      </c>
      <c r="H42" s="121"/>
    </row>
    <row r="43" spans="1:8">
      <c r="A43" s="16"/>
      <c r="B43" s="97"/>
      <c r="C43" s="97"/>
      <c r="D43" s="97"/>
      <c r="E43" s="97"/>
      <c r="F43" s="97"/>
      <c r="G43" s="97"/>
    </row>
    <row r="44" spans="1:8">
      <c r="A44" s="18" t="s">
        <v>260</v>
      </c>
      <c r="B44" s="97"/>
      <c r="C44" s="97"/>
      <c r="D44" s="97"/>
      <c r="E44" s="97"/>
      <c r="F44" s="97"/>
      <c r="G44" s="97"/>
    </row>
    <row r="45" spans="1:8">
      <c r="A45" s="85" t="s">
        <v>259</v>
      </c>
      <c r="B45" s="116">
        <f>SUM(B46:B53)</f>
        <v>0</v>
      </c>
      <c r="C45" s="116">
        <f>SUM(C46:C53)</f>
        <v>0</v>
      </c>
      <c r="D45" s="116">
        <f>SUM(D46:D53)</f>
        <v>0</v>
      </c>
      <c r="E45" s="116">
        <f>SUM(E46:E53)</f>
        <v>0</v>
      </c>
      <c r="F45" s="116">
        <f>SUM(F46:F53)</f>
        <v>0</v>
      </c>
      <c r="G45" s="116">
        <f>F45-B45</f>
        <v>0</v>
      </c>
    </row>
    <row r="46" spans="1:8">
      <c r="A46" s="118" t="s">
        <v>258</v>
      </c>
      <c r="B46" s="116">
        <v>0</v>
      </c>
      <c r="C46" s="116">
        <v>0</v>
      </c>
      <c r="D46" s="116">
        <f>B46+C46</f>
        <v>0</v>
      </c>
      <c r="E46" s="116">
        <v>0</v>
      </c>
      <c r="F46" s="116">
        <v>0</v>
      </c>
      <c r="G46" s="116">
        <f>F46-B46</f>
        <v>0</v>
      </c>
    </row>
    <row r="47" spans="1:8">
      <c r="A47" s="118" t="s">
        <v>257</v>
      </c>
      <c r="B47" s="116">
        <v>0</v>
      </c>
      <c r="C47" s="116">
        <v>0</v>
      </c>
      <c r="D47" s="116">
        <f>B47+C47</f>
        <v>0</v>
      </c>
      <c r="E47" s="116">
        <v>0</v>
      </c>
      <c r="F47" s="116">
        <v>0</v>
      </c>
      <c r="G47" s="116">
        <f>F47-B47</f>
        <v>0</v>
      </c>
    </row>
    <row r="48" spans="1:8">
      <c r="A48" s="118" t="s">
        <v>256</v>
      </c>
      <c r="B48" s="98">
        <v>0</v>
      </c>
      <c r="C48" s="98">
        <v>0</v>
      </c>
      <c r="D48" s="116">
        <f>B48+C48</f>
        <v>0</v>
      </c>
      <c r="E48" s="98">
        <v>0</v>
      </c>
      <c r="F48" s="98">
        <v>0</v>
      </c>
      <c r="G48" s="116">
        <f>F48-B48</f>
        <v>0</v>
      </c>
    </row>
    <row r="49" spans="1:7" ht="30">
      <c r="A49" s="118" t="s">
        <v>255</v>
      </c>
      <c r="B49" s="98">
        <v>0</v>
      </c>
      <c r="C49" s="98">
        <v>0</v>
      </c>
      <c r="D49" s="116">
        <f>B49+C49</f>
        <v>0</v>
      </c>
      <c r="E49" s="98">
        <v>0</v>
      </c>
      <c r="F49" s="98">
        <v>0</v>
      </c>
      <c r="G49" s="116">
        <f>F49-B49</f>
        <v>0</v>
      </c>
    </row>
    <row r="50" spans="1:7">
      <c r="A50" s="118" t="s">
        <v>254</v>
      </c>
      <c r="B50" s="116">
        <v>0</v>
      </c>
      <c r="C50" s="116">
        <v>0</v>
      </c>
      <c r="D50" s="116">
        <f>B50+C50</f>
        <v>0</v>
      </c>
      <c r="E50" s="116">
        <v>0</v>
      </c>
      <c r="F50" s="116">
        <v>0</v>
      </c>
      <c r="G50" s="116">
        <f>F50-B50</f>
        <v>0</v>
      </c>
    </row>
    <row r="51" spans="1:7">
      <c r="A51" s="118" t="s">
        <v>253</v>
      </c>
      <c r="B51" s="116">
        <v>0</v>
      </c>
      <c r="C51" s="116">
        <v>0</v>
      </c>
      <c r="D51" s="116">
        <f>B51+C51</f>
        <v>0</v>
      </c>
      <c r="E51" s="116">
        <v>0</v>
      </c>
      <c r="F51" s="116">
        <v>0</v>
      </c>
      <c r="G51" s="116">
        <f>F51-B51</f>
        <v>0</v>
      </c>
    </row>
    <row r="52" spans="1:7" ht="30">
      <c r="A52" s="119" t="s">
        <v>252</v>
      </c>
      <c r="B52" s="116">
        <v>0</v>
      </c>
      <c r="C52" s="116">
        <v>0</v>
      </c>
      <c r="D52" s="116">
        <f>B52+C52</f>
        <v>0</v>
      </c>
      <c r="E52" s="116">
        <v>0</v>
      </c>
      <c r="F52" s="116">
        <v>0</v>
      </c>
      <c r="G52" s="116">
        <f>F52-B52</f>
        <v>0</v>
      </c>
    </row>
    <row r="53" spans="1:7">
      <c r="A53" s="120" t="s">
        <v>251</v>
      </c>
      <c r="B53" s="98">
        <v>0</v>
      </c>
      <c r="C53" s="98">
        <v>0</v>
      </c>
      <c r="D53" s="116">
        <f>B53+C53</f>
        <v>0</v>
      </c>
      <c r="E53" s="98">
        <v>0</v>
      </c>
      <c r="F53" s="98">
        <v>0</v>
      </c>
      <c r="G53" s="116">
        <f>F53-B53</f>
        <v>0</v>
      </c>
    </row>
    <row r="54" spans="1:7">
      <c r="A54" s="85" t="s">
        <v>250</v>
      </c>
      <c r="B54" s="116">
        <f>SUM(B55:B58)</f>
        <v>0</v>
      </c>
      <c r="C54" s="116">
        <f>SUM(C55:C58)</f>
        <v>0</v>
      </c>
      <c r="D54" s="116">
        <f>SUM(D55:D58)</f>
        <v>0</v>
      </c>
      <c r="E54" s="116">
        <f>SUM(E55:E58)</f>
        <v>0</v>
      </c>
      <c r="F54" s="116">
        <f>SUM(F55:F58)</f>
        <v>0</v>
      </c>
      <c r="G54" s="116">
        <f>F54-B54</f>
        <v>0</v>
      </c>
    </row>
    <row r="55" spans="1:7">
      <c r="A55" s="119" t="s">
        <v>249</v>
      </c>
      <c r="B55" s="116">
        <v>0</v>
      </c>
      <c r="C55" s="116">
        <v>0</v>
      </c>
      <c r="D55" s="116">
        <f>B55+C55</f>
        <v>0</v>
      </c>
      <c r="E55" s="116">
        <v>0</v>
      </c>
      <c r="F55" s="116">
        <v>0</v>
      </c>
      <c r="G55" s="116">
        <f>F55-B55</f>
        <v>0</v>
      </c>
    </row>
    <row r="56" spans="1:7">
      <c r="A56" s="118" t="s">
        <v>248</v>
      </c>
      <c r="B56" s="116">
        <v>0</v>
      </c>
      <c r="C56" s="116">
        <v>0</v>
      </c>
      <c r="D56" s="116">
        <f>B56+C56</f>
        <v>0</v>
      </c>
      <c r="E56" s="116">
        <v>0</v>
      </c>
      <c r="F56" s="116">
        <v>0</v>
      </c>
      <c r="G56" s="116">
        <f>F56-B56</f>
        <v>0</v>
      </c>
    </row>
    <row r="57" spans="1:7">
      <c r="A57" s="118" t="s">
        <v>247</v>
      </c>
      <c r="B57" s="116">
        <v>0</v>
      </c>
      <c r="C57" s="116">
        <v>0</v>
      </c>
      <c r="D57" s="116">
        <f>B57+C57</f>
        <v>0</v>
      </c>
      <c r="E57" s="116">
        <v>0</v>
      </c>
      <c r="F57" s="116">
        <v>0</v>
      </c>
      <c r="G57" s="116">
        <f>F57-B57</f>
        <v>0</v>
      </c>
    </row>
    <row r="58" spans="1:7">
      <c r="A58" s="119" t="s">
        <v>246</v>
      </c>
      <c r="B58" s="98">
        <v>0</v>
      </c>
      <c r="C58" s="98">
        <v>0</v>
      </c>
      <c r="D58" s="116">
        <f>B58+C58</f>
        <v>0</v>
      </c>
      <c r="E58" s="98">
        <v>0</v>
      </c>
      <c r="F58" s="98">
        <v>0</v>
      </c>
      <c r="G58" s="116">
        <f>F58-B58</f>
        <v>0</v>
      </c>
    </row>
    <row r="59" spans="1:7">
      <c r="A59" s="85" t="s">
        <v>245</v>
      </c>
      <c r="B59" s="116">
        <f>B60+B61</f>
        <v>0</v>
      </c>
      <c r="C59" s="116">
        <f>C60+C61</f>
        <v>0</v>
      </c>
      <c r="D59" s="116">
        <f>D60+D61</f>
        <v>0</v>
      </c>
      <c r="E59" s="116">
        <f>E60+E61</f>
        <v>0</v>
      </c>
      <c r="F59" s="116">
        <f>F60+F61</f>
        <v>0</v>
      </c>
      <c r="G59" s="116">
        <f>F59-B59</f>
        <v>0</v>
      </c>
    </row>
    <row r="60" spans="1:7" ht="30">
      <c r="A60" s="118" t="s">
        <v>244</v>
      </c>
      <c r="B60" s="98">
        <v>0</v>
      </c>
      <c r="C60" s="98">
        <v>0</v>
      </c>
      <c r="D60" s="116">
        <f>B60+C60</f>
        <v>0</v>
      </c>
      <c r="E60" s="98">
        <v>0</v>
      </c>
      <c r="F60" s="98">
        <v>0</v>
      </c>
      <c r="G60" s="116">
        <f>F60-B60</f>
        <v>0</v>
      </c>
    </row>
    <row r="61" spans="1:7">
      <c r="A61" s="118" t="s">
        <v>243</v>
      </c>
      <c r="B61" s="98">
        <v>0</v>
      </c>
      <c r="C61" s="98">
        <v>0</v>
      </c>
      <c r="D61" s="116">
        <f>B61+C61</f>
        <v>0</v>
      </c>
      <c r="E61" s="98">
        <v>0</v>
      </c>
      <c r="F61" s="98">
        <v>0</v>
      </c>
      <c r="G61" s="116">
        <f>F61-B61</f>
        <v>0</v>
      </c>
    </row>
    <row r="62" spans="1:7">
      <c r="A62" s="85" t="s">
        <v>242</v>
      </c>
      <c r="B62" s="98">
        <v>0</v>
      </c>
      <c r="C62" s="98">
        <v>0</v>
      </c>
      <c r="D62" s="116">
        <f>B62+C62</f>
        <v>0</v>
      </c>
      <c r="E62" s="98">
        <v>0</v>
      </c>
      <c r="F62" s="98">
        <v>0</v>
      </c>
      <c r="G62" s="116">
        <f>F62-B62</f>
        <v>0</v>
      </c>
    </row>
    <row r="63" spans="1:7">
      <c r="A63" s="85" t="s">
        <v>241</v>
      </c>
      <c r="B63" s="98">
        <v>150000</v>
      </c>
      <c r="C63" s="98">
        <v>0</v>
      </c>
      <c r="D63" s="116">
        <f>B63+C63</f>
        <v>150000</v>
      </c>
      <c r="E63" s="98">
        <v>0</v>
      </c>
      <c r="F63" s="98">
        <v>0</v>
      </c>
      <c r="G63" s="116">
        <f>F63-B63</f>
        <v>-150000</v>
      </c>
    </row>
    <row r="64" spans="1:7">
      <c r="A64" s="16"/>
      <c r="B64" s="97"/>
      <c r="C64" s="97"/>
      <c r="D64" s="97"/>
      <c r="E64" s="97"/>
      <c r="F64" s="97"/>
      <c r="G64" s="97"/>
    </row>
    <row r="65" spans="1:7">
      <c r="A65" s="18" t="s">
        <v>240</v>
      </c>
      <c r="B65" s="94">
        <f>B45+B54+B59+B62+B63</f>
        <v>150000</v>
      </c>
      <c r="C65" s="94">
        <f>C45+C54+C59+C62+C63</f>
        <v>0</v>
      </c>
      <c r="D65" s="94">
        <f>D45+D54+D59+D62+D63</f>
        <v>150000</v>
      </c>
      <c r="E65" s="94">
        <f>E45+E54+E59+E62+E63</f>
        <v>0</v>
      </c>
      <c r="F65" s="94">
        <f>F45+F54+F59+F62+F63</f>
        <v>0</v>
      </c>
      <c r="G65" s="94">
        <f>F65-B65</f>
        <v>-150000</v>
      </c>
    </row>
    <row r="66" spans="1:7">
      <c r="A66" s="16"/>
      <c r="B66" s="97"/>
      <c r="C66" s="97"/>
      <c r="D66" s="97"/>
      <c r="E66" s="97"/>
      <c r="F66" s="97"/>
      <c r="G66" s="97"/>
    </row>
    <row r="67" spans="1:7">
      <c r="A67" s="18" t="s">
        <v>239</v>
      </c>
      <c r="B67" s="94">
        <f>B68</f>
        <v>0</v>
      </c>
      <c r="C67" s="94">
        <f>C68</f>
        <v>0</v>
      </c>
      <c r="D67" s="94">
        <f>D68</f>
        <v>0</v>
      </c>
      <c r="E67" s="94">
        <f>E68</f>
        <v>0</v>
      </c>
      <c r="F67" s="94">
        <f>F68</f>
        <v>0</v>
      </c>
      <c r="G67" s="94">
        <f>G68</f>
        <v>0</v>
      </c>
    </row>
    <row r="68" spans="1:7">
      <c r="A68" s="85" t="s">
        <v>238</v>
      </c>
      <c r="B68" s="98">
        <v>0</v>
      </c>
      <c r="C68" s="98">
        <v>0</v>
      </c>
      <c r="D68" s="116">
        <f>B68+C68</f>
        <v>0</v>
      </c>
      <c r="E68" s="98">
        <v>0</v>
      </c>
      <c r="F68" s="98">
        <v>0</v>
      </c>
      <c r="G68" s="116">
        <f>F68-B68</f>
        <v>0</v>
      </c>
    </row>
    <row r="69" spans="1:7">
      <c r="A69" s="16"/>
      <c r="B69" s="97"/>
      <c r="C69" s="97"/>
      <c r="D69" s="97"/>
      <c r="E69" s="97"/>
      <c r="F69" s="97"/>
      <c r="G69" s="97"/>
    </row>
    <row r="70" spans="1:7">
      <c r="A70" s="18" t="s">
        <v>237</v>
      </c>
      <c r="B70" s="94">
        <f>B41+B65+B67</f>
        <v>62577550</v>
      </c>
      <c r="C70" s="94">
        <f>C41+C65+C67</f>
        <v>5017295</v>
      </c>
      <c r="D70" s="94">
        <f>D41+D65+D67</f>
        <v>67594845</v>
      </c>
      <c r="E70" s="94">
        <f>E41+E65+E67</f>
        <v>66533297.93</v>
      </c>
      <c r="F70" s="94">
        <f>F41+F65+F67</f>
        <v>66533297.969999999</v>
      </c>
      <c r="G70" s="94">
        <f>G41+G65+G67</f>
        <v>3955747.9699999969</v>
      </c>
    </row>
    <row r="71" spans="1:7">
      <c r="A71" s="16"/>
      <c r="B71" s="97"/>
      <c r="C71" s="97"/>
      <c r="D71" s="97"/>
      <c r="E71" s="97"/>
      <c r="F71" s="97"/>
      <c r="G71" s="97"/>
    </row>
    <row r="72" spans="1:7">
      <c r="A72" s="18" t="s">
        <v>236</v>
      </c>
      <c r="B72" s="97"/>
      <c r="C72" s="97"/>
      <c r="D72" s="97"/>
      <c r="E72" s="97"/>
      <c r="F72" s="97"/>
      <c r="G72" s="97"/>
    </row>
    <row r="73" spans="1:7" ht="30">
      <c r="A73" s="117" t="s">
        <v>235</v>
      </c>
      <c r="B73" s="98">
        <v>0</v>
      </c>
      <c r="C73" s="98">
        <v>0</v>
      </c>
      <c r="D73" s="116">
        <f>B73+C73</f>
        <v>0</v>
      </c>
      <c r="E73" s="98">
        <v>0</v>
      </c>
      <c r="F73" s="98">
        <v>0</v>
      </c>
      <c r="G73" s="116">
        <f>F73-B73</f>
        <v>0</v>
      </c>
    </row>
    <row r="74" spans="1:7" ht="30">
      <c r="A74" s="117" t="s">
        <v>234</v>
      </c>
      <c r="B74" s="98">
        <v>0</v>
      </c>
      <c r="C74" s="98">
        <v>0</v>
      </c>
      <c r="D74" s="116">
        <f>B74+C74</f>
        <v>0</v>
      </c>
      <c r="E74" s="98">
        <v>0</v>
      </c>
      <c r="F74" s="98">
        <v>0</v>
      </c>
      <c r="G74" s="116">
        <f>F74-B74</f>
        <v>0</v>
      </c>
    </row>
    <row r="75" spans="1:7">
      <c r="A75" s="81" t="s">
        <v>233</v>
      </c>
      <c r="B75" s="94">
        <f>B73+B74</f>
        <v>0</v>
      </c>
      <c r="C75" s="94">
        <f>C73+C74</f>
        <v>0</v>
      </c>
      <c r="D75" s="94">
        <f>D73+D74</f>
        <v>0</v>
      </c>
      <c r="E75" s="94">
        <f>E73+E74</f>
        <v>0</v>
      </c>
      <c r="F75" s="94">
        <f>F73+F74</f>
        <v>0</v>
      </c>
      <c r="G75" s="94">
        <f>G73+G74</f>
        <v>0</v>
      </c>
    </row>
    <row r="76" spans="1:7">
      <c r="A76" s="65"/>
      <c r="B76" s="115"/>
      <c r="C76" s="115"/>
      <c r="D76" s="115"/>
      <c r="E76" s="115"/>
      <c r="F76" s="115"/>
      <c r="G76" s="115"/>
    </row>
    <row r="77" spans="1:7">
      <c r="B77" s="114"/>
      <c r="C77" s="114"/>
      <c r="D77" s="114"/>
      <c r="E77" s="114"/>
      <c r="F77" s="114"/>
      <c r="G77" s="114"/>
    </row>
    <row r="78" spans="1:7">
      <c r="B78" s="113"/>
      <c r="C78" s="113"/>
      <c r="D78" s="113"/>
      <c r="E78" s="113"/>
      <c r="F78" s="113"/>
      <c r="G78" s="112"/>
    </row>
    <row r="79" spans="1:7">
      <c r="B79" s="111"/>
      <c r="C79" s="111"/>
      <c r="D79" s="111"/>
      <c r="E79" s="111"/>
      <c r="F79" s="111"/>
      <c r="G79" s="110"/>
    </row>
    <row r="80" spans="1:7">
      <c r="B80" s="109"/>
      <c r="C80" s="109"/>
      <c r="D80" s="109"/>
      <c r="E80" s="109"/>
      <c r="F80" s="109"/>
      <c r="G80" s="109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6E66-A732-4333-BFE6-7BF2DEE2C7EE}">
  <dimension ref="A1:H160"/>
  <sheetViews>
    <sheetView showGridLines="0" topLeftCell="A13" zoomScale="85" zoomScaleNormal="85" workbookViewId="0">
      <selection activeCell="H47" sqref="H47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52" t="s">
        <v>511</v>
      </c>
      <c r="B1" s="131"/>
      <c r="C1" s="131"/>
      <c r="D1" s="131"/>
      <c r="E1" s="131"/>
      <c r="F1" s="131"/>
      <c r="G1" s="131"/>
    </row>
    <row r="2" spans="1:8">
      <c r="A2" s="129" t="s">
        <v>123</v>
      </c>
      <c r="B2" s="129"/>
      <c r="C2" s="129"/>
      <c r="D2" s="129"/>
      <c r="E2" s="129"/>
      <c r="F2" s="129"/>
      <c r="G2" s="129"/>
    </row>
    <row r="3" spans="1:8">
      <c r="A3" s="151" t="s">
        <v>510</v>
      </c>
      <c r="B3" s="151"/>
      <c r="C3" s="151"/>
      <c r="D3" s="151"/>
      <c r="E3" s="151"/>
      <c r="F3" s="151"/>
      <c r="G3" s="151"/>
    </row>
    <row r="4" spans="1:8">
      <c r="A4" s="151" t="s">
        <v>509</v>
      </c>
      <c r="B4" s="151"/>
      <c r="C4" s="151"/>
      <c r="D4" s="151"/>
      <c r="E4" s="151"/>
      <c r="F4" s="151"/>
      <c r="G4" s="151"/>
    </row>
    <row r="5" spans="1:8">
      <c r="A5" s="151" t="s">
        <v>189</v>
      </c>
      <c r="B5" s="151"/>
      <c r="C5" s="151"/>
      <c r="D5" s="151"/>
      <c r="E5" s="151"/>
      <c r="F5" s="151"/>
      <c r="G5" s="151"/>
    </row>
    <row r="6" spans="1:8">
      <c r="A6" s="128" t="s">
        <v>120</v>
      </c>
      <c r="B6" s="128"/>
      <c r="C6" s="128"/>
      <c r="D6" s="128"/>
      <c r="E6" s="128"/>
      <c r="F6" s="128"/>
      <c r="G6" s="128"/>
    </row>
    <row r="7" spans="1:8">
      <c r="A7" s="149" t="s">
        <v>118</v>
      </c>
      <c r="B7" s="149" t="s">
        <v>508</v>
      </c>
      <c r="C7" s="149"/>
      <c r="D7" s="149"/>
      <c r="E7" s="149"/>
      <c r="F7" s="149"/>
      <c r="G7" s="150" t="s">
        <v>507</v>
      </c>
    </row>
    <row r="8" spans="1:8" ht="30">
      <c r="A8" s="149"/>
      <c r="B8" s="46" t="s">
        <v>506</v>
      </c>
      <c r="C8" s="46" t="s">
        <v>505</v>
      </c>
      <c r="D8" s="46" t="s">
        <v>504</v>
      </c>
      <c r="E8" s="46" t="s">
        <v>201</v>
      </c>
      <c r="F8" s="46" t="s">
        <v>503</v>
      </c>
      <c r="G8" s="149"/>
      <c r="H8" s="147"/>
    </row>
    <row r="9" spans="1:8">
      <c r="A9" s="148" t="s">
        <v>502</v>
      </c>
      <c r="B9" s="133">
        <f>B10+B18+B189+B28+B38+B48+B58+B62+B71+B75</f>
        <v>62427550</v>
      </c>
      <c r="C9" s="133">
        <f>C10+C18+C189+C28+C38+C48+C58+C62+C71+C75</f>
        <v>8286801.3699999992</v>
      </c>
      <c r="D9" s="133">
        <f>D10+D18+D189+D28+D38+D48+D58+D62+D71+D75</f>
        <v>70714351.370000005</v>
      </c>
      <c r="E9" s="133">
        <f>E10+E18+E189+E28+E38+E48+E58+E62+E71+E75</f>
        <v>61019101.299999997</v>
      </c>
      <c r="F9" s="133">
        <f>F10+F18+F189+F28+F38+F48+F58+F62+F71+F75</f>
        <v>59589270.039999992</v>
      </c>
      <c r="G9" s="133">
        <f>G10+G18+G189+G28+G38+G48+G58+G62+G71+G75</f>
        <v>9695250.0700000022</v>
      </c>
      <c r="H9" s="147"/>
    </row>
    <row r="10" spans="1:8">
      <c r="A10" s="141" t="s">
        <v>438</v>
      </c>
      <c r="B10" s="138">
        <f>SUM(B11:B17)</f>
        <v>20218515.170000002</v>
      </c>
      <c r="C10" s="138">
        <f>SUM(C11:C17)</f>
        <v>0</v>
      </c>
      <c r="D10" s="138">
        <f>SUM(D11:D17)</f>
        <v>20218515.170000002</v>
      </c>
      <c r="E10" s="138">
        <f>SUM(E11:E17)</f>
        <v>18221423.140000001</v>
      </c>
      <c r="F10" s="138">
        <f>SUM(F11:F17)</f>
        <v>17816591.880000003</v>
      </c>
      <c r="G10" s="138">
        <f>SUM(G11:G17)</f>
        <v>1997092.0300000003</v>
      </c>
      <c r="H10" s="147"/>
    </row>
    <row r="11" spans="1:8">
      <c r="A11" s="139" t="s">
        <v>437</v>
      </c>
      <c r="B11" s="142">
        <v>12859362.42</v>
      </c>
      <c r="C11" s="142">
        <v>-468662.37</v>
      </c>
      <c r="D11" s="138">
        <f>B11+C11</f>
        <v>12390700.050000001</v>
      </c>
      <c r="E11" s="142">
        <v>11705012.720000001</v>
      </c>
      <c r="F11" s="142">
        <v>11705012.720000001</v>
      </c>
      <c r="G11" s="138">
        <f>D11-E11</f>
        <v>685687.33000000007</v>
      </c>
      <c r="H11" s="137" t="s">
        <v>501</v>
      </c>
    </row>
    <row r="12" spans="1:8">
      <c r="A12" s="139" t="s">
        <v>435</v>
      </c>
      <c r="B12" s="138">
        <v>0</v>
      </c>
      <c r="C12" s="138">
        <v>0</v>
      </c>
      <c r="D12" s="138">
        <f>B12+C12</f>
        <v>0</v>
      </c>
      <c r="E12" s="138">
        <v>0</v>
      </c>
      <c r="F12" s="138">
        <v>0</v>
      </c>
      <c r="G12" s="138">
        <f>D12-E12</f>
        <v>0</v>
      </c>
      <c r="H12" s="137" t="s">
        <v>500</v>
      </c>
    </row>
    <row r="13" spans="1:8">
      <c r="A13" s="139" t="s">
        <v>433</v>
      </c>
      <c r="B13" s="142">
        <v>2177852.75</v>
      </c>
      <c r="C13" s="142">
        <v>468662.37</v>
      </c>
      <c r="D13" s="138">
        <f>B13+C13</f>
        <v>2646515.12</v>
      </c>
      <c r="E13" s="142">
        <v>2177722.34</v>
      </c>
      <c r="F13" s="142">
        <v>2177722.34</v>
      </c>
      <c r="G13" s="138">
        <f>D13-E13</f>
        <v>468792.78000000026</v>
      </c>
      <c r="H13" s="137" t="s">
        <v>499</v>
      </c>
    </row>
    <row r="14" spans="1:8">
      <c r="A14" s="139" t="s">
        <v>431</v>
      </c>
      <c r="B14" s="142">
        <v>3697500</v>
      </c>
      <c r="C14" s="142">
        <v>0</v>
      </c>
      <c r="D14" s="138">
        <f>B14+C14</f>
        <v>3697500</v>
      </c>
      <c r="E14" s="142">
        <v>3139370</v>
      </c>
      <c r="F14" s="142">
        <v>2734538.74</v>
      </c>
      <c r="G14" s="138">
        <f>D14-E14</f>
        <v>558130</v>
      </c>
      <c r="H14" s="137" t="s">
        <v>498</v>
      </c>
    </row>
    <row r="15" spans="1:8">
      <c r="A15" s="139" t="s">
        <v>429</v>
      </c>
      <c r="B15" s="142">
        <v>1483800</v>
      </c>
      <c r="C15" s="142">
        <v>0</v>
      </c>
      <c r="D15" s="138">
        <f>B15+C15</f>
        <v>1483800</v>
      </c>
      <c r="E15" s="142">
        <v>1199318.08</v>
      </c>
      <c r="F15" s="142">
        <v>1199318.08</v>
      </c>
      <c r="G15" s="138">
        <f>D15-E15</f>
        <v>284481.91999999993</v>
      </c>
      <c r="H15" s="137" t="s">
        <v>497</v>
      </c>
    </row>
    <row r="16" spans="1:8">
      <c r="A16" s="139" t="s">
        <v>427</v>
      </c>
      <c r="B16" s="138">
        <v>0</v>
      </c>
      <c r="C16" s="138">
        <v>0</v>
      </c>
      <c r="D16" s="138">
        <f>B16+C16</f>
        <v>0</v>
      </c>
      <c r="E16" s="138">
        <v>0</v>
      </c>
      <c r="F16" s="138">
        <v>0</v>
      </c>
      <c r="G16" s="138">
        <f>D16-E16</f>
        <v>0</v>
      </c>
      <c r="H16" s="137" t="s">
        <v>496</v>
      </c>
    </row>
    <row r="17" spans="1:8">
      <c r="A17" s="139" t="s">
        <v>425</v>
      </c>
      <c r="B17" s="138">
        <v>0</v>
      </c>
      <c r="C17" s="138">
        <v>0</v>
      </c>
      <c r="D17" s="138">
        <f>B17+C17</f>
        <v>0</v>
      </c>
      <c r="E17" s="138">
        <v>0</v>
      </c>
      <c r="F17" s="138">
        <v>0</v>
      </c>
      <c r="G17" s="138">
        <f>D17-E17</f>
        <v>0</v>
      </c>
      <c r="H17" s="137" t="s">
        <v>495</v>
      </c>
    </row>
    <row r="18" spans="1:8">
      <c r="A18" s="141" t="s">
        <v>423</v>
      </c>
      <c r="B18" s="138">
        <f>SUM(B19:B27)</f>
        <v>10067700</v>
      </c>
      <c r="C18" s="138">
        <f>SUM(C19:C27)</f>
        <v>1212000</v>
      </c>
      <c r="D18" s="138">
        <f>SUM(D19:D27)</f>
        <v>11279700</v>
      </c>
      <c r="E18" s="138">
        <f>SUM(E19:E27)</f>
        <v>9492923.4400000013</v>
      </c>
      <c r="F18" s="138">
        <f>SUM(F19:F27)</f>
        <v>9492923.4400000013</v>
      </c>
      <c r="G18" s="138">
        <f>SUM(G19:G27)</f>
        <v>1786776.5599999998</v>
      </c>
    </row>
    <row r="19" spans="1:8">
      <c r="A19" s="139" t="s">
        <v>422</v>
      </c>
      <c r="B19" s="142">
        <v>553500</v>
      </c>
      <c r="C19" s="142">
        <v>40000</v>
      </c>
      <c r="D19" s="138">
        <f>B19+C19</f>
        <v>593500</v>
      </c>
      <c r="E19" s="142">
        <v>394806.01</v>
      </c>
      <c r="F19" s="142">
        <v>394806.01</v>
      </c>
      <c r="G19" s="138">
        <f>D19-E19</f>
        <v>198693.99</v>
      </c>
      <c r="H19" s="137" t="s">
        <v>494</v>
      </c>
    </row>
    <row r="20" spans="1:8">
      <c r="A20" s="139" t="s">
        <v>420</v>
      </c>
      <c r="B20" s="142">
        <v>12000</v>
      </c>
      <c r="C20" s="142">
        <v>2000</v>
      </c>
      <c r="D20" s="138">
        <f>B20+C20</f>
        <v>14000</v>
      </c>
      <c r="E20" s="142">
        <v>14000</v>
      </c>
      <c r="F20" s="142">
        <v>14000</v>
      </c>
      <c r="G20" s="138">
        <f>D20-E20</f>
        <v>0</v>
      </c>
      <c r="H20" s="137" t="s">
        <v>493</v>
      </c>
    </row>
    <row r="21" spans="1:8">
      <c r="A21" s="139" t="s">
        <v>418</v>
      </c>
      <c r="B21" s="138">
        <v>0</v>
      </c>
      <c r="C21" s="138">
        <v>0</v>
      </c>
      <c r="D21" s="138">
        <f>B21+C21</f>
        <v>0</v>
      </c>
      <c r="E21" s="138">
        <v>0</v>
      </c>
      <c r="F21" s="138">
        <v>0</v>
      </c>
      <c r="G21" s="138">
        <f>D21-E21</f>
        <v>0</v>
      </c>
      <c r="H21" s="137" t="s">
        <v>492</v>
      </c>
    </row>
    <row r="22" spans="1:8">
      <c r="A22" s="139" t="s">
        <v>416</v>
      </c>
      <c r="B22" s="142">
        <v>5749500</v>
      </c>
      <c r="C22" s="142">
        <v>1070000</v>
      </c>
      <c r="D22" s="138">
        <f>B22+C22</f>
        <v>6819500</v>
      </c>
      <c r="E22" s="142">
        <v>5899294.1900000004</v>
      </c>
      <c r="F22" s="142">
        <v>5899294.1900000004</v>
      </c>
      <c r="G22" s="138">
        <f>D22-E22</f>
        <v>920205.80999999959</v>
      </c>
      <c r="H22" s="137" t="s">
        <v>491</v>
      </c>
    </row>
    <row r="23" spans="1:8">
      <c r="A23" s="139" t="s">
        <v>414</v>
      </c>
      <c r="B23" s="142">
        <v>764000</v>
      </c>
      <c r="C23" s="142">
        <v>0</v>
      </c>
      <c r="D23" s="138">
        <f>B23+C23</f>
        <v>764000</v>
      </c>
      <c r="E23" s="142">
        <v>592760.82999999996</v>
      </c>
      <c r="F23" s="142">
        <v>592760.82999999996</v>
      </c>
      <c r="G23" s="138">
        <f>D23-E23</f>
        <v>171239.17000000004</v>
      </c>
      <c r="H23" s="137" t="s">
        <v>490</v>
      </c>
    </row>
    <row r="24" spans="1:8">
      <c r="A24" s="139" t="s">
        <v>412</v>
      </c>
      <c r="B24" s="142">
        <v>1314200</v>
      </c>
      <c r="C24" s="142">
        <v>80000</v>
      </c>
      <c r="D24" s="138">
        <f>B24+C24</f>
        <v>1394200</v>
      </c>
      <c r="E24" s="142">
        <v>1377290.16</v>
      </c>
      <c r="F24" s="142">
        <v>1377290.16</v>
      </c>
      <c r="G24" s="138">
        <f>D24-E24</f>
        <v>16909.840000000084</v>
      </c>
      <c r="H24" s="137" t="s">
        <v>489</v>
      </c>
    </row>
    <row r="25" spans="1:8">
      <c r="A25" s="139" t="s">
        <v>410</v>
      </c>
      <c r="B25" s="142">
        <v>259000</v>
      </c>
      <c r="C25" s="142">
        <v>0</v>
      </c>
      <c r="D25" s="138">
        <f>B25+C25</f>
        <v>259000</v>
      </c>
      <c r="E25" s="142">
        <v>112755.68</v>
      </c>
      <c r="F25" s="142">
        <v>112755.68</v>
      </c>
      <c r="G25" s="138">
        <f>D25-E25</f>
        <v>146244.32</v>
      </c>
      <c r="H25" s="137" t="s">
        <v>488</v>
      </c>
    </row>
    <row r="26" spans="1:8">
      <c r="A26" s="139" t="s">
        <v>408</v>
      </c>
      <c r="B26" s="138">
        <v>0</v>
      </c>
      <c r="C26" s="138">
        <v>0</v>
      </c>
      <c r="D26" s="138">
        <f>B26+C26</f>
        <v>0</v>
      </c>
      <c r="E26" s="138">
        <v>0</v>
      </c>
      <c r="F26" s="138">
        <v>0</v>
      </c>
      <c r="G26" s="138">
        <f>D26-E26</f>
        <v>0</v>
      </c>
      <c r="H26" s="137" t="s">
        <v>487</v>
      </c>
    </row>
    <row r="27" spans="1:8">
      <c r="A27" s="139" t="s">
        <v>406</v>
      </c>
      <c r="B27" s="142">
        <v>1415500</v>
      </c>
      <c r="C27" s="142">
        <v>20000</v>
      </c>
      <c r="D27" s="138">
        <f>B27+C27</f>
        <v>1435500</v>
      </c>
      <c r="E27" s="142">
        <v>1102016.57</v>
      </c>
      <c r="F27" s="142">
        <v>1102016.57</v>
      </c>
      <c r="G27" s="138">
        <f>D27-E27</f>
        <v>333483.42999999993</v>
      </c>
      <c r="H27" s="137" t="s">
        <v>486</v>
      </c>
    </row>
    <row r="28" spans="1:8">
      <c r="A28" s="141" t="s">
        <v>404</v>
      </c>
      <c r="B28" s="138">
        <f>SUM(B29:B37)</f>
        <v>27702205</v>
      </c>
      <c r="C28" s="138">
        <f>SUM(C29:C37)</f>
        <v>-694705</v>
      </c>
      <c r="D28" s="138">
        <f>SUM(D29:D37)</f>
        <v>27007500</v>
      </c>
      <c r="E28" s="138">
        <f>SUM(E29:E37)</f>
        <v>24844858.449999996</v>
      </c>
      <c r="F28" s="138">
        <f>SUM(F29:F37)</f>
        <v>24844858.449999996</v>
      </c>
      <c r="G28" s="138">
        <f>SUM(G29:G37)</f>
        <v>2162641.5500000007</v>
      </c>
    </row>
    <row r="29" spans="1:8">
      <c r="A29" s="139" t="s">
        <v>403</v>
      </c>
      <c r="B29" s="142">
        <v>16805705</v>
      </c>
      <c r="C29" s="142">
        <v>2317295</v>
      </c>
      <c r="D29" s="138">
        <f>B29+C29</f>
        <v>19123000</v>
      </c>
      <c r="E29" s="142">
        <v>18322827.129999999</v>
      </c>
      <c r="F29" s="142">
        <v>18322827.129999999</v>
      </c>
      <c r="G29" s="138">
        <f>D29-E29</f>
        <v>800172.87000000104</v>
      </c>
      <c r="H29" s="137" t="s">
        <v>485</v>
      </c>
    </row>
    <row r="30" spans="1:8">
      <c r="A30" s="139" t="s">
        <v>401</v>
      </c>
      <c r="B30" s="142">
        <v>18000</v>
      </c>
      <c r="C30" s="142">
        <v>0</v>
      </c>
      <c r="D30" s="138">
        <f>B30+C30</f>
        <v>18000</v>
      </c>
      <c r="E30" s="142">
        <v>13919.31</v>
      </c>
      <c r="F30" s="142">
        <v>13919.31</v>
      </c>
      <c r="G30" s="138">
        <f>D30-E30</f>
        <v>4080.6900000000005</v>
      </c>
      <c r="H30" s="137" t="s">
        <v>484</v>
      </c>
    </row>
    <row r="31" spans="1:8">
      <c r="A31" s="139" t="s">
        <v>399</v>
      </c>
      <c r="B31" s="142">
        <v>340500</v>
      </c>
      <c r="C31" s="142">
        <v>350000</v>
      </c>
      <c r="D31" s="138">
        <f>B31+C31</f>
        <v>690500</v>
      </c>
      <c r="E31" s="142">
        <v>393641.16</v>
      </c>
      <c r="F31" s="142">
        <v>393641.16</v>
      </c>
      <c r="G31" s="138">
        <f>D31-E31</f>
        <v>296858.84000000003</v>
      </c>
      <c r="H31" s="137" t="s">
        <v>483</v>
      </c>
    </row>
    <row r="32" spans="1:8">
      <c r="A32" s="139" t="s">
        <v>397</v>
      </c>
      <c r="B32" s="142">
        <v>308000</v>
      </c>
      <c r="C32" s="142">
        <v>11000</v>
      </c>
      <c r="D32" s="138">
        <f>B32+C32</f>
        <v>319000</v>
      </c>
      <c r="E32" s="142">
        <v>232127.4</v>
      </c>
      <c r="F32" s="142">
        <v>232127.4</v>
      </c>
      <c r="G32" s="138">
        <f>D32-E32</f>
        <v>86872.6</v>
      </c>
      <c r="H32" s="137" t="s">
        <v>482</v>
      </c>
    </row>
    <row r="33" spans="1:8">
      <c r="A33" s="139" t="s">
        <v>395</v>
      </c>
      <c r="B33" s="142">
        <v>7885000</v>
      </c>
      <c r="C33" s="142">
        <v>-3383000</v>
      </c>
      <c r="D33" s="138">
        <f>B33+C33</f>
        <v>4502000</v>
      </c>
      <c r="E33" s="142">
        <v>4021222.7</v>
      </c>
      <c r="F33" s="142">
        <v>4021222.7</v>
      </c>
      <c r="G33" s="138">
        <f>D33-E33</f>
        <v>480777.29999999981</v>
      </c>
      <c r="H33" s="137" t="s">
        <v>481</v>
      </c>
    </row>
    <row r="34" spans="1:8">
      <c r="A34" s="139" t="s">
        <v>393</v>
      </c>
      <c r="B34" s="142">
        <v>48000</v>
      </c>
      <c r="C34" s="142">
        <v>0</v>
      </c>
      <c r="D34" s="138">
        <f>B34+C34</f>
        <v>48000</v>
      </c>
      <c r="E34" s="142">
        <v>0</v>
      </c>
      <c r="F34" s="142">
        <v>0</v>
      </c>
      <c r="G34" s="138">
        <f>D34-E34</f>
        <v>48000</v>
      </c>
      <c r="H34" s="137" t="s">
        <v>480</v>
      </c>
    </row>
    <row r="35" spans="1:8">
      <c r="A35" s="139" t="s">
        <v>391</v>
      </c>
      <c r="B35" s="142">
        <v>41000</v>
      </c>
      <c r="C35" s="142">
        <v>10000</v>
      </c>
      <c r="D35" s="138">
        <f>B35+C35</f>
        <v>51000</v>
      </c>
      <c r="E35" s="142">
        <v>20186.75</v>
      </c>
      <c r="F35" s="142">
        <v>20186.75</v>
      </c>
      <c r="G35" s="138">
        <f>D35-E35</f>
        <v>30813.25</v>
      </c>
      <c r="H35" s="137" t="s">
        <v>479</v>
      </c>
    </row>
    <row r="36" spans="1:8">
      <c r="A36" s="139" t="s">
        <v>389</v>
      </c>
      <c r="B36" s="142">
        <v>30000</v>
      </c>
      <c r="C36" s="142">
        <v>0</v>
      </c>
      <c r="D36" s="138">
        <f>B36+C36</f>
        <v>30000</v>
      </c>
      <c r="E36" s="142">
        <v>22450</v>
      </c>
      <c r="F36" s="142">
        <v>22450</v>
      </c>
      <c r="G36" s="138">
        <f>D36-E36</f>
        <v>7550</v>
      </c>
      <c r="H36" s="137" t="s">
        <v>478</v>
      </c>
    </row>
    <row r="37" spans="1:8">
      <c r="A37" s="139" t="s">
        <v>387</v>
      </c>
      <c r="B37" s="142">
        <v>2226000</v>
      </c>
      <c r="C37" s="142">
        <v>0</v>
      </c>
      <c r="D37" s="138">
        <f>B37+C37</f>
        <v>2226000</v>
      </c>
      <c r="E37" s="142">
        <v>1818484</v>
      </c>
      <c r="F37" s="142">
        <v>1818484</v>
      </c>
      <c r="G37" s="138">
        <f>D37-E37</f>
        <v>407516</v>
      </c>
      <c r="H37" s="137" t="s">
        <v>477</v>
      </c>
    </row>
    <row r="38" spans="1:8">
      <c r="A38" s="141" t="s">
        <v>385</v>
      </c>
      <c r="B38" s="138">
        <f>SUM(B39:B47)</f>
        <v>0</v>
      </c>
      <c r="C38" s="138">
        <f>SUM(C39:C47)</f>
        <v>0</v>
      </c>
      <c r="D38" s="138">
        <f>SUM(D39:D47)</f>
        <v>0</v>
      </c>
      <c r="E38" s="138">
        <f>SUM(E39:E47)</f>
        <v>0</v>
      </c>
      <c r="F38" s="138">
        <f>SUM(F39:F47)</f>
        <v>0</v>
      </c>
      <c r="G38" s="138">
        <f>SUM(G39:G47)</f>
        <v>0</v>
      </c>
    </row>
    <row r="39" spans="1:8">
      <c r="A39" s="139" t="s">
        <v>384</v>
      </c>
      <c r="B39" s="138">
        <v>0</v>
      </c>
      <c r="C39" s="138">
        <v>0</v>
      </c>
      <c r="D39" s="138">
        <f>B39+C39</f>
        <v>0</v>
      </c>
      <c r="E39" s="138">
        <v>0</v>
      </c>
      <c r="F39" s="138">
        <v>0</v>
      </c>
      <c r="G39" s="138">
        <f>D39-E39</f>
        <v>0</v>
      </c>
      <c r="H39" s="137" t="s">
        <v>476</v>
      </c>
    </row>
    <row r="40" spans="1:8">
      <c r="A40" s="139" t="s">
        <v>382</v>
      </c>
      <c r="B40" s="138">
        <v>0</v>
      </c>
      <c r="C40" s="138">
        <v>0</v>
      </c>
      <c r="D40" s="138">
        <f>B40+C40</f>
        <v>0</v>
      </c>
      <c r="E40" s="138">
        <v>0</v>
      </c>
      <c r="F40" s="138">
        <v>0</v>
      </c>
      <c r="G40" s="138">
        <f>D40-E40</f>
        <v>0</v>
      </c>
      <c r="H40" s="137" t="s">
        <v>475</v>
      </c>
    </row>
    <row r="41" spans="1:8">
      <c r="A41" s="139" t="s">
        <v>380</v>
      </c>
      <c r="B41" s="138">
        <v>0</v>
      </c>
      <c r="C41" s="138">
        <v>0</v>
      </c>
      <c r="D41" s="138">
        <f>B41+C41</f>
        <v>0</v>
      </c>
      <c r="E41" s="138">
        <v>0</v>
      </c>
      <c r="F41" s="138">
        <v>0</v>
      </c>
      <c r="G41" s="138">
        <f>D41-E41</f>
        <v>0</v>
      </c>
      <c r="H41" s="137" t="s">
        <v>474</v>
      </c>
    </row>
    <row r="42" spans="1:8">
      <c r="A42" s="139" t="s">
        <v>378</v>
      </c>
      <c r="B42" s="138">
        <v>0</v>
      </c>
      <c r="C42" s="138">
        <v>0</v>
      </c>
      <c r="D42" s="138">
        <f>B42+C42</f>
        <v>0</v>
      </c>
      <c r="E42" s="138">
        <v>0</v>
      </c>
      <c r="F42" s="138">
        <v>0</v>
      </c>
      <c r="G42" s="138">
        <f>D42-E42</f>
        <v>0</v>
      </c>
      <c r="H42" s="137" t="s">
        <v>473</v>
      </c>
    </row>
    <row r="43" spans="1:8">
      <c r="A43" s="139" t="s">
        <v>376</v>
      </c>
      <c r="B43" s="138">
        <v>0</v>
      </c>
      <c r="C43" s="138">
        <v>0</v>
      </c>
      <c r="D43" s="138">
        <f>B43+C43</f>
        <v>0</v>
      </c>
      <c r="E43" s="138">
        <v>0</v>
      </c>
      <c r="F43" s="138">
        <v>0</v>
      </c>
      <c r="G43" s="138">
        <f>D43-E43</f>
        <v>0</v>
      </c>
      <c r="H43" s="146" t="s">
        <v>472</v>
      </c>
    </row>
    <row r="44" spans="1:8">
      <c r="A44" s="139" t="s">
        <v>374</v>
      </c>
      <c r="B44" s="138">
        <v>0</v>
      </c>
      <c r="C44" s="138">
        <v>0</v>
      </c>
      <c r="D44" s="138">
        <f>B44+C44</f>
        <v>0</v>
      </c>
      <c r="E44" s="138">
        <v>0</v>
      </c>
      <c r="F44" s="138">
        <v>0</v>
      </c>
      <c r="G44" s="138">
        <f>D44-E44</f>
        <v>0</v>
      </c>
      <c r="H44" s="137" t="s">
        <v>471</v>
      </c>
    </row>
    <row r="45" spans="1:8">
      <c r="A45" s="139" t="s">
        <v>372</v>
      </c>
      <c r="B45" s="138">
        <v>0</v>
      </c>
      <c r="C45" s="138">
        <v>0</v>
      </c>
      <c r="D45" s="138">
        <f>B45+C45</f>
        <v>0</v>
      </c>
      <c r="E45" s="138">
        <v>0</v>
      </c>
      <c r="F45" s="138">
        <v>0</v>
      </c>
      <c r="G45" s="138">
        <f>D45-E45</f>
        <v>0</v>
      </c>
      <c r="H45" s="137"/>
    </row>
    <row r="46" spans="1:8">
      <c r="A46" s="139" t="s">
        <v>371</v>
      </c>
      <c r="B46" s="138">
        <v>0</v>
      </c>
      <c r="C46" s="138">
        <v>0</v>
      </c>
      <c r="D46" s="138">
        <f>B46+C46</f>
        <v>0</v>
      </c>
      <c r="E46" s="138">
        <v>0</v>
      </c>
      <c r="F46" s="138">
        <v>0</v>
      </c>
      <c r="G46" s="138">
        <f>D46-E46</f>
        <v>0</v>
      </c>
      <c r="H46" s="137" t="s">
        <v>470</v>
      </c>
    </row>
    <row r="47" spans="1:8">
      <c r="A47" s="139" t="s">
        <v>370</v>
      </c>
      <c r="B47" s="138">
        <v>0</v>
      </c>
      <c r="C47" s="138">
        <v>0</v>
      </c>
      <c r="D47" s="138">
        <f>B47+C47</f>
        <v>0</v>
      </c>
      <c r="E47" s="138">
        <v>0</v>
      </c>
      <c r="F47" s="138">
        <v>0</v>
      </c>
      <c r="G47" s="138">
        <f>D47-E47</f>
        <v>0</v>
      </c>
      <c r="H47" s="137" t="s">
        <v>469</v>
      </c>
    </row>
    <row r="48" spans="1:8">
      <c r="A48" s="141" t="s">
        <v>368</v>
      </c>
      <c r="B48" s="138">
        <f>SUM(B49:B57)</f>
        <v>3589129.83</v>
      </c>
      <c r="C48" s="138">
        <f>SUM(C49:C57)</f>
        <v>1860394.76</v>
      </c>
      <c r="D48" s="138">
        <f>SUM(D49:D57)</f>
        <v>5449524.5899999999</v>
      </c>
      <c r="E48" s="138">
        <f>SUM(E49:E57)</f>
        <v>4819883.3</v>
      </c>
      <c r="F48" s="138">
        <f>SUM(F49:F57)</f>
        <v>3794883.3</v>
      </c>
      <c r="G48" s="138">
        <f>SUM(G49:G57)</f>
        <v>629641.29</v>
      </c>
    </row>
    <row r="49" spans="1:8">
      <c r="A49" s="139" t="s">
        <v>367</v>
      </c>
      <c r="B49" s="142">
        <v>946000</v>
      </c>
      <c r="C49" s="142">
        <v>710394.76</v>
      </c>
      <c r="D49" s="138">
        <f>B49+C49</f>
        <v>1656394.76</v>
      </c>
      <c r="E49" s="142">
        <v>1512627.23</v>
      </c>
      <c r="F49" s="142">
        <v>1512627.23</v>
      </c>
      <c r="G49" s="138">
        <f>D49-E49</f>
        <v>143767.53000000003</v>
      </c>
      <c r="H49" s="137" t="s">
        <v>468</v>
      </c>
    </row>
    <row r="50" spans="1:8">
      <c r="A50" s="139" t="s">
        <v>365</v>
      </c>
      <c r="B50" s="138">
        <v>0</v>
      </c>
      <c r="C50" s="138">
        <v>0</v>
      </c>
      <c r="D50" s="138">
        <f>B50+C50</f>
        <v>0</v>
      </c>
      <c r="E50" s="138">
        <v>0</v>
      </c>
      <c r="F50" s="138">
        <v>0</v>
      </c>
      <c r="G50" s="138">
        <f>D50-E50</f>
        <v>0</v>
      </c>
      <c r="H50" s="137" t="s">
        <v>467</v>
      </c>
    </row>
    <row r="51" spans="1:8">
      <c r="A51" s="139" t="s">
        <v>363</v>
      </c>
      <c r="B51" s="138">
        <v>0</v>
      </c>
      <c r="C51" s="138">
        <v>0</v>
      </c>
      <c r="D51" s="138">
        <f>B51+C51</f>
        <v>0</v>
      </c>
      <c r="E51" s="138">
        <v>0</v>
      </c>
      <c r="F51" s="138">
        <v>0</v>
      </c>
      <c r="G51" s="138">
        <f>D51-E51</f>
        <v>0</v>
      </c>
      <c r="H51" s="137" t="s">
        <v>466</v>
      </c>
    </row>
    <row r="52" spans="1:8">
      <c r="A52" s="139" t="s">
        <v>361</v>
      </c>
      <c r="B52" s="142">
        <v>700000</v>
      </c>
      <c r="C52" s="142">
        <v>-700000</v>
      </c>
      <c r="D52" s="138">
        <f>B52+C52</f>
        <v>0</v>
      </c>
      <c r="E52" s="142">
        <v>0</v>
      </c>
      <c r="F52" s="142">
        <v>0</v>
      </c>
      <c r="G52" s="138">
        <f>D52-E52</f>
        <v>0</v>
      </c>
      <c r="H52" s="137" t="s">
        <v>465</v>
      </c>
    </row>
    <row r="53" spans="1:8">
      <c r="A53" s="139" t="s">
        <v>359</v>
      </c>
      <c r="B53" s="138">
        <v>0</v>
      </c>
      <c r="C53" s="138">
        <v>0</v>
      </c>
      <c r="D53" s="138">
        <f>B53+C53</f>
        <v>0</v>
      </c>
      <c r="E53" s="138">
        <v>0</v>
      </c>
      <c r="F53" s="138">
        <v>0</v>
      </c>
      <c r="G53" s="138">
        <f>D53-E53</f>
        <v>0</v>
      </c>
      <c r="H53" s="137" t="s">
        <v>464</v>
      </c>
    </row>
    <row r="54" spans="1:8">
      <c r="A54" s="139" t="s">
        <v>357</v>
      </c>
      <c r="B54" s="142">
        <v>793129.83</v>
      </c>
      <c r="C54" s="142">
        <v>950000</v>
      </c>
      <c r="D54" s="138">
        <f>B54+C54</f>
        <v>1743129.83</v>
      </c>
      <c r="E54" s="142">
        <v>1257256.07</v>
      </c>
      <c r="F54" s="142">
        <v>1257256.07</v>
      </c>
      <c r="G54" s="138">
        <f>D54-E54</f>
        <v>485873.76</v>
      </c>
      <c r="H54" s="137" t="s">
        <v>463</v>
      </c>
    </row>
    <row r="55" spans="1:8">
      <c r="A55" s="139" t="s">
        <v>355</v>
      </c>
      <c r="B55" s="138">
        <v>0</v>
      </c>
      <c r="C55" s="138">
        <v>0</v>
      </c>
      <c r="D55" s="138">
        <f>B55+C55</f>
        <v>0</v>
      </c>
      <c r="E55" s="138">
        <v>0</v>
      </c>
      <c r="F55" s="138">
        <v>0</v>
      </c>
      <c r="G55" s="138">
        <f>D55-E55</f>
        <v>0</v>
      </c>
      <c r="H55" s="137" t="s">
        <v>462</v>
      </c>
    </row>
    <row r="56" spans="1:8">
      <c r="A56" s="139" t="s">
        <v>353</v>
      </c>
      <c r="B56" s="138">
        <v>0</v>
      </c>
      <c r="C56" s="138">
        <v>0</v>
      </c>
      <c r="D56" s="138">
        <f>B56+C56</f>
        <v>0</v>
      </c>
      <c r="E56" s="138">
        <v>0</v>
      </c>
      <c r="F56" s="138">
        <v>0</v>
      </c>
      <c r="G56" s="138">
        <f>D56-E56</f>
        <v>0</v>
      </c>
      <c r="H56" s="137" t="s">
        <v>461</v>
      </c>
    </row>
    <row r="57" spans="1:8">
      <c r="A57" s="139" t="s">
        <v>351</v>
      </c>
      <c r="B57" s="142">
        <v>1150000</v>
      </c>
      <c r="C57" s="142">
        <v>900000</v>
      </c>
      <c r="D57" s="138">
        <f>B57+C57</f>
        <v>2050000</v>
      </c>
      <c r="E57" s="142">
        <v>2050000</v>
      </c>
      <c r="F57" s="142">
        <v>1025000</v>
      </c>
      <c r="G57" s="138">
        <f>D57-E57</f>
        <v>0</v>
      </c>
      <c r="H57" s="137" t="s">
        <v>460</v>
      </c>
    </row>
    <row r="58" spans="1:8">
      <c r="A58" s="141" t="s">
        <v>349</v>
      </c>
      <c r="B58" s="138">
        <f>SUM(B59:B61)</f>
        <v>650000</v>
      </c>
      <c r="C58" s="138">
        <f>SUM(C59:C61)</f>
        <v>2000000</v>
      </c>
      <c r="D58" s="138">
        <f>SUM(D59:D61)</f>
        <v>2650000</v>
      </c>
      <c r="E58" s="138">
        <f>SUM(E59:E61)</f>
        <v>419388.51</v>
      </c>
      <c r="F58" s="138">
        <f>SUM(F59:F61)</f>
        <v>419388.51</v>
      </c>
      <c r="G58" s="138">
        <f>SUM(G59:G61)</f>
        <v>2230611.4900000002</v>
      </c>
    </row>
    <row r="59" spans="1:8">
      <c r="A59" s="139" t="s">
        <v>348</v>
      </c>
      <c r="B59" s="142">
        <v>150000</v>
      </c>
      <c r="C59" s="142">
        <v>1000000</v>
      </c>
      <c r="D59" s="138">
        <f>B59+C59</f>
        <v>1150000</v>
      </c>
      <c r="E59" s="142">
        <v>0</v>
      </c>
      <c r="F59" s="142">
        <v>0</v>
      </c>
      <c r="G59" s="138">
        <f>D59-E59</f>
        <v>1150000</v>
      </c>
      <c r="H59" s="137" t="s">
        <v>459</v>
      </c>
    </row>
    <row r="60" spans="1:8">
      <c r="A60" s="139" t="s">
        <v>346</v>
      </c>
      <c r="B60" s="138">
        <v>0</v>
      </c>
      <c r="C60" s="138">
        <v>0</v>
      </c>
      <c r="D60" s="138">
        <f>B60+C60</f>
        <v>0</v>
      </c>
      <c r="E60" s="138">
        <v>0</v>
      </c>
      <c r="F60" s="138">
        <v>0</v>
      </c>
      <c r="G60" s="138">
        <f>D60-E60</f>
        <v>0</v>
      </c>
      <c r="H60" s="137" t="s">
        <v>458</v>
      </c>
    </row>
    <row r="61" spans="1:8">
      <c r="A61" s="139" t="s">
        <v>344</v>
      </c>
      <c r="B61" s="142">
        <v>500000</v>
      </c>
      <c r="C61" s="142">
        <v>1000000</v>
      </c>
      <c r="D61" s="138">
        <f>B61+C61</f>
        <v>1500000</v>
      </c>
      <c r="E61" s="142">
        <v>419388.51</v>
      </c>
      <c r="F61" s="142">
        <v>419388.51</v>
      </c>
      <c r="G61" s="138">
        <f>D61-E61</f>
        <v>1080611.49</v>
      </c>
      <c r="H61" s="137" t="s">
        <v>457</v>
      </c>
    </row>
    <row r="62" spans="1:8">
      <c r="A62" s="141" t="s">
        <v>342</v>
      </c>
      <c r="B62" s="138">
        <f>SUM(B63:B67,B69:B70)</f>
        <v>0</v>
      </c>
      <c r="C62" s="138">
        <f>SUM(C63:C67,C69:C70)</f>
        <v>0</v>
      </c>
      <c r="D62" s="138">
        <f>SUM(D63:D67,D69:D70)</f>
        <v>0</v>
      </c>
      <c r="E62" s="138">
        <f>SUM(E63:E67,E69:E70)</f>
        <v>0</v>
      </c>
      <c r="F62" s="138">
        <f>SUM(F63:F67,F69:F70)</f>
        <v>0</v>
      </c>
      <c r="G62" s="138">
        <f>SUM(G63:G67,G69:G70)</f>
        <v>0</v>
      </c>
    </row>
    <row r="63" spans="1:8">
      <c r="A63" s="139" t="s">
        <v>341</v>
      </c>
      <c r="B63" s="138">
        <v>0</v>
      </c>
      <c r="C63" s="138">
        <v>0</v>
      </c>
      <c r="D63" s="138">
        <f>B63+C63</f>
        <v>0</v>
      </c>
      <c r="E63" s="138">
        <v>0</v>
      </c>
      <c r="F63" s="138">
        <v>0</v>
      </c>
      <c r="G63" s="138">
        <f>D63-E63</f>
        <v>0</v>
      </c>
      <c r="H63" s="137" t="s">
        <v>456</v>
      </c>
    </row>
    <row r="64" spans="1:8">
      <c r="A64" s="139" t="s">
        <v>339</v>
      </c>
      <c r="B64" s="138">
        <v>0</v>
      </c>
      <c r="C64" s="138">
        <v>0</v>
      </c>
      <c r="D64" s="138">
        <f>B64+C64</f>
        <v>0</v>
      </c>
      <c r="E64" s="138">
        <v>0</v>
      </c>
      <c r="F64" s="138">
        <v>0</v>
      </c>
      <c r="G64" s="138">
        <f>D64-E64</f>
        <v>0</v>
      </c>
      <c r="H64" s="137" t="s">
        <v>455</v>
      </c>
    </row>
    <row r="65" spans="1:8">
      <c r="A65" s="139" t="s">
        <v>337</v>
      </c>
      <c r="B65" s="138">
        <v>0</v>
      </c>
      <c r="C65" s="138">
        <v>0</v>
      </c>
      <c r="D65" s="138">
        <f>B65+C65</f>
        <v>0</v>
      </c>
      <c r="E65" s="138">
        <v>0</v>
      </c>
      <c r="F65" s="138">
        <v>0</v>
      </c>
      <c r="G65" s="138">
        <f>D65-E65</f>
        <v>0</v>
      </c>
      <c r="H65" s="137" t="s">
        <v>454</v>
      </c>
    </row>
    <row r="66" spans="1:8">
      <c r="A66" s="139" t="s">
        <v>335</v>
      </c>
      <c r="B66" s="138">
        <v>0</v>
      </c>
      <c r="C66" s="138">
        <v>0</v>
      </c>
      <c r="D66" s="138">
        <f>B66+C66</f>
        <v>0</v>
      </c>
      <c r="E66" s="138">
        <v>0</v>
      </c>
      <c r="F66" s="138">
        <v>0</v>
      </c>
      <c r="G66" s="138">
        <f>D66-E66</f>
        <v>0</v>
      </c>
      <c r="H66" s="137" t="s">
        <v>453</v>
      </c>
    </row>
    <row r="67" spans="1:8">
      <c r="A67" s="139" t="s">
        <v>333</v>
      </c>
      <c r="B67" s="138">
        <v>0</v>
      </c>
      <c r="C67" s="138">
        <v>0</v>
      </c>
      <c r="D67" s="138">
        <f>B67+C67</f>
        <v>0</v>
      </c>
      <c r="E67" s="138">
        <v>0</v>
      </c>
      <c r="F67" s="138">
        <v>0</v>
      </c>
      <c r="G67" s="138">
        <f>D67-E67</f>
        <v>0</v>
      </c>
      <c r="H67" s="137" t="s">
        <v>452</v>
      </c>
    </row>
    <row r="68" spans="1:8">
      <c r="A68" s="139" t="s">
        <v>331</v>
      </c>
      <c r="B68" s="138">
        <v>0</v>
      </c>
      <c r="C68" s="138">
        <v>0</v>
      </c>
      <c r="D68" s="138">
        <f>B68+C68</f>
        <v>0</v>
      </c>
      <c r="E68" s="138">
        <v>0</v>
      </c>
      <c r="F68" s="138">
        <v>0</v>
      </c>
      <c r="G68" s="138">
        <f>D68-E68</f>
        <v>0</v>
      </c>
      <c r="H68" s="137"/>
    </row>
    <row r="69" spans="1:8">
      <c r="A69" s="139" t="s">
        <v>330</v>
      </c>
      <c r="B69" s="138">
        <v>0</v>
      </c>
      <c r="C69" s="138">
        <v>0</v>
      </c>
      <c r="D69" s="138">
        <f>B69+C69</f>
        <v>0</v>
      </c>
      <c r="E69" s="138">
        <v>0</v>
      </c>
      <c r="F69" s="138">
        <v>0</v>
      </c>
      <c r="G69" s="138">
        <f>D69-E69</f>
        <v>0</v>
      </c>
      <c r="H69" s="137" t="s">
        <v>451</v>
      </c>
    </row>
    <row r="70" spans="1:8">
      <c r="A70" s="139" t="s">
        <v>328</v>
      </c>
      <c r="B70" s="138">
        <v>0</v>
      </c>
      <c r="C70" s="138">
        <v>0</v>
      </c>
      <c r="D70" s="138">
        <f>B70+C70</f>
        <v>0</v>
      </c>
      <c r="E70" s="138">
        <v>0</v>
      </c>
      <c r="F70" s="138">
        <v>0</v>
      </c>
      <c r="G70" s="138">
        <f>D70-E70</f>
        <v>0</v>
      </c>
      <c r="H70" s="137" t="s">
        <v>450</v>
      </c>
    </row>
    <row r="71" spans="1:8">
      <c r="A71" s="141" t="s">
        <v>326</v>
      </c>
      <c r="B71" s="138">
        <f>SUM(B72:B74)</f>
        <v>200000</v>
      </c>
      <c r="C71" s="138">
        <f>SUM(C72:C74)</f>
        <v>3909111.61</v>
      </c>
      <c r="D71" s="138">
        <f>SUM(D72:D74)</f>
        <v>4109111.61</v>
      </c>
      <c r="E71" s="138">
        <f>SUM(E72:E74)</f>
        <v>3220624.46</v>
      </c>
      <c r="F71" s="138">
        <f>SUM(F72:F74)</f>
        <v>3220624.46</v>
      </c>
      <c r="G71" s="138">
        <f>SUM(G72:G74)</f>
        <v>888487.14999999991</v>
      </c>
    </row>
    <row r="72" spans="1:8">
      <c r="A72" s="139" t="s">
        <v>325</v>
      </c>
      <c r="B72" s="138">
        <v>0</v>
      </c>
      <c r="C72" s="138">
        <v>0</v>
      </c>
      <c r="D72" s="138">
        <f>B72+C72</f>
        <v>0</v>
      </c>
      <c r="E72" s="138">
        <v>0</v>
      </c>
      <c r="F72" s="138">
        <v>0</v>
      </c>
      <c r="G72" s="138">
        <f>D72-E72</f>
        <v>0</v>
      </c>
      <c r="H72" s="137" t="s">
        <v>449</v>
      </c>
    </row>
    <row r="73" spans="1:8">
      <c r="A73" s="139" t="s">
        <v>323</v>
      </c>
      <c r="B73" s="138">
        <v>0</v>
      </c>
      <c r="C73" s="138">
        <v>0</v>
      </c>
      <c r="D73" s="138">
        <f>B73+C73</f>
        <v>0</v>
      </c>
      <c r="E73" s="138">
        <v>0</v>
      </c>
      <c r="F73" s="138">
        <v>0</v>
      </c>
      <c r="G73" s="138">
        <f>D73-E73</f>
        <v>0</v>
      </c>
      <c r="H73" s="137" t="s">
        <v>448</v>
      </c>
    </row>
    <row r="74" spans="1:8">
      <c r="A74" s="139" t="s">
        <v>321</v>
      </c>
      <c r="B74" s="142">
        <v>200000</v>
      </c>
      <c r="C74" s="142">
        <v>3909111.61</v>
      </c>
      <c r="D74" s="138">
        <f>B74+C74</f>
        <v>4109111.61</v>
      </c>
      <c r="E74" s="142">
        <v>3220624.46</v>
      </c>
      <c r="F74" s="142">
        <v>3220624.46</v>
      </c>
      <c r="G74" s="138">
        <f>D74-E74</f>
        <v>888487.14999999991</v>
      </c>
      <c r="H74" s="137" t="s">
        <v>447</v>
      </c>
    </row>
    <row r="75" spans="1:8">
      <c r="A75" s="141" t="s">
        <v>319</v>
      </c>
      <c r="B75" s="138">
        <f>SUM(B76:B82)</f>
        <v>0</v>
      </c>
      <c r="C75" s="138">
        <f>SUM(C76:C82)</f>
        <v>0</v>
      </c>
      <c r="D75" s="138">
        <f>SUM(D76:D82)</f>
        <v>0</v>
      </c>
      <c r="E75" s="138">
        <f>SUM(E76:E82)</f>
        <v>0</v>
      </c>
      <c r="F75" s="138">
        <f>SUM(F76:F82)</f>
        <v>0</v>
      </c>
      <c r="G75" s="138">
        <f>SUM(G76:G82)</f>
        <v>0</v>
      </c>
    </row>
    <row r="76" spans="1:8">
      <c r="A76" s="139" t="s">
        <v>318</v>
      </c>
      <c r="B76" s="138">
        <v>0</v>
      </c>
      <c r="C76" s="138">
        <v>0</v>
      </c>
      <c r="D76" s="138">
        <f>B76+C76</f>
        <v>0</v>
      </c>
      <c r="E76" s="138">
        <v>0</v>
      </c>
      <c r="F76" s="138">
        <v>0</v>
      </c>
      <c r="G76" s="138">
        <f>D76-E76</f>
        <v>0</v>
      </c>
      <c r="H76" s="137" t="s">
        <v>446</v>
      </c>
    </row>
    <row r="77" spans="1:8">
      <c r="A77" s="139" t="s">
        <v>316</v>
      </c>
      <c r="B77" s="138">
        <v>0</v>
      </c>
      <c r="C77" s="138">
        <v>0</v>
      </c>
      <c r="D77" s="138">
        <f>B77+C77</f>
        <v>0</v>
      </c>
      <c r="E77" s="138">
        <v>0</v>
      </c>
      <c r="F77" s="138">
        <v>0</v>
      </c>
      <c r="G77" s="138">
        <f>D77-E77</f>
        <v>0</v>
      </c>
      <c r="H77" s="137" t="s">
        <v>445</v>
      </c>
    </row>
    <row r="78" spans="1:8">
      <c r="A78" s="139" t="s">
        <v>314</v>
      </c>
      <c r="B78" s="138">
        <v>0</v>
      </c>
      <c r="C78" s="138">
        <v>0</v>
      </c>
      <c r="D78" s="138">
        <f>B78+C78</f>
        <v>0</v>
      </c>
      <c r="E78" s="138">
        <v>0</v>
      </c>
      <c r="F78" s="138">
        <v>0</v>
      </c>
      <c r="G78" s="138">
        <f>D78-E78</f>
        <v>0</v>
      </c>
      <c r="H78" s="137" t="s">
        <v>444</v>
      </c>
    </row>
    <row r="79" spans="1:8">
      <c r="A79" s="139" t="s">
        <v>312</v>
      </c>
      <c r="B79" s="138">
        <v>0</v>
      </c>
      <c r="C79" s="138">
        <v>0</v>
      </c>
      <c r="D79" s="138">
        <f>B79+C79</f>
        <v>0</v>
      </c>
      <c r="E79" s="138">
        <v>0</v>
      </c>
      <c r="F79" s="138">
        <v>0</v>
      </c>
      <c r="G79" s="138">
        <f>D79-E79</f>
        <v>0</v>
      </c>
      <c r="H79" s="137" t="s">
        <v>443</v>
      </c>
    </row>
    <row r="80" spans="1:8">
      <c r="A80" s="139" t="s">
        <v>310</v>
      </c>
      <c r="B80" s="138">
        <v>0</v>
      </c>
      <c r="C80" s="138">
        <v>0</v>
      </c>
      <c r="D80" s="138">
        <f>B80+C80</f>
        <v>0</v>
      </c>
      <c r="E80" s="138">
        <v>0</v>
      </c>
      <c r="F80" s="138">
        <v>0</v>
      </c>
      <c r="G80" s="138">
        <f>D80-E80</f>
        <v>0</v>
      </c>
      <c r="H80" s="137" t="s">
        <v>442</v>
      </c>
    </row>
    <row r="81" spans="1:8">
      <c r="A81" s="139" t="s">
        <v>308</v>
      </c>
      <c r="B81" s="138">
        <v>0</v>
      </c>
      <c r="C81" s="138">
        <v>0</v>
      </c>
      <c r="D81" s="138">
        <f>B81+C81</f>
        <v>0</v>
      </c>
      <c r="E81" s="138">
        <v>0</v>
      </c>
      <c r="F81" s="138">
        <v>0</v>
      </c>
      <c r="G81" s="138">
        <f>D81-E81</f>
        <v>0</v>
      </c>
      <c r="H81" s="137" t="s">
        <v>441</v>
      </c>
    </row>
    <row r="82" spans="1:8">
      <c r="A82" s="139" t="s">
        <v>306</v>
      </c>
      <c r="B82" s="138">
        <v>0</v>
      </c>
      <c r="C82" s="138">
        <v>0</v>
      </c>
      <c r="D82" s="138">
        <f>B82+C82</f>
        <v>0</v>
      </c>
      <c r="E82" s="138">
        <v>0</v>
      </c>
      <c r="F82" s="138">
        <v>0</v>
      </c>
      <c r="G82" s="138">
        <f>D82-E82</f>
        <v>0</v>
      </c>
      <c r="H82" s="137" t="s">
        <v>440</v>
      </c>
    </row>
    <row r="83" spans="1:8">
      <c r="A83" s="145"/>
      <c r="B83" s="135"/>
      <c r="C83" s="135"/>
      <c r="D83" s="135"/>
      <c r="E83" s="135"/>
      <c r="F83" s="135"/>
      <c r="G83" s="135"/>
    </row>
    <row r="84" spans="1:8">
      <c r="A84" s="144" t="s">
        <v>439</v>
      </c>
      <c r="B84" s="133">
        <f>B85+B93+B103+B113+B123+B133+B137+B146+B150</f>
        <v>150000</v>
      </c>
      <c r="C84" s="133">
        <f>C85+C93+C103+C113+C123+C133+C137+C146+C150</f>
        <v>0</v>
      </c>
      <c r="D84" s="133">
        <f>D85+D93+D103+D113+D123+D133+D137+D146+D150</f>
        <v>150000</v>
      </c>
      <c r="E84" s="133">
        <f>E85+E93+E103+E113+E123+E133+E137+E146+E150</f>
        <v>0</v>
      </c>
      <c r="F84" s="133">
        <f>F85+F93+F103+F113+F123+F133+F137+F146+F150</f>
        <v>0</v>
      </c>
      <c r="G84" s="133">
        <f>G85+G93+G103+G113+G123+G133+G137+G146+G150</f>
        <v>150000</v>
      </c>
    </row>
    <row r="85" spans="1:8">
      <c r="A85" s="141" t="s">
        <v>438</v>
      </c>
      <c r="B85" s="138">
        <f>SUM(B86:B92)</f>
        <v>0</v>
      </c>
      <c r="C85" s="138">
        <f>SUM(C86:C92)</f>
        <v>0</v>
      </c>
      <c r="D85" s="138">
        <f>SUM(D86:D92)</f>
        <v>0</v>
      </c>
      <c r="E85" s="138">
        <f>SUM(E86:E92)</f>
        <v>0</v>
      </c>
      <c r="F85" s="138">
        <f>SUM(F86:F92)</f>
        <v>0</v>
      </c>
      <c r="G85" s="138">
        <f>SUM(G86:G92)</f>
        <v>0</v>
      </c>
    </row>
    <row r="86" spans="1:8">
      <c r="A86" s="139" t="s">
        <v>437</v>
      </c>
      <c r="B86" s="138">
        <v>0</v>
      </c>
      <c r="C86" s="138">
        <v>0</v>
      </c>
      <c r="D86" s="138">
        <f>B86+C86</f>
        <v>0</v>
      </c>
      <c r="E86" s="138">
        <v>0</v>
      </c>
      <c r="F86" s="138">
        <v>0</v>
      </c>
      <c r="G86" s="138">
        <f>D86-E86</f>
        <v>0</v>
      </c>
      <c r="H86" s="137" t="s">
        <v>436</v>
      </c>
    </row>
    <row r="87" spans="1:8">
      <c r="A87" s="139" t="s">
        <v>435</v>
      </c>
      <c r="B87" s="138">
        <v>0</v>
      </c>
      <c r="C87" s="138">
        <v>0</v>
      </c>
      <c r="D87" s="138">
        <f>B87+C87</f>
        <v>0</v>
      </c>
      <c r="E87" s="138">
        <v>0</v>
      </c>
      <c r="F87" s="138">
        <v>0</v>
      </c>
      <c r="G87" s="138">
        <f>D87-E87</f>
        <v>0</v>
      </c>
      <c r="H87" s="137" t="s">
        <v>434</v>
      </c>
    </row>
    <row r="88" spans="1:8">
      <c r="A88" s="139" t="s">
        <v>433</v>
      </c>
      <c r="B88" s="138">
        <v>0</v>
      </c>
      <c r="C88" s="138">
        <v>0</v>
      </c>
      <c r="D88" s="138">
        <f>B88+C88</f>
        <v>0</v>
      </c>
      <c r="E88" s="138">
        <v>0</v>
      </c>
      <c r="F88" s="138">
        <v>0</v>
      </c>
      <c r="G88" s="138">
        <f>D88-E88</f>
        <v>0</v>
      </c>
      <c r="H88" s="137" t="s">
        <v>432</v>
      </c>
    </row>
    <row r="89" spans="1:8">
      <c r="A89" s="139" t="s">
        <v>431</v>
      </c>
      <c r="B89" s="138">
        <v>0</v>
      </c>
      <c r="C89" s="138">
        <v>0</v>
      </c>
      <c r="D89" s="138">
        <f>B89+C89</f>
        <v>0</v>
      </c>
      <c r="E89" s="138">
        <v>0</v>
      </c>
      <c r="F89" s="138">
        <v>0</v>
      </c>
      <c r="G89" s="138">
        <f>D89-E89</f>
        <v>0</v>
      </c>
      <c r="H89" s="137" t="s">
        <v>430</v>
      </c>
    </row>
    <row r="90" spans="1:8">
      <c r="A90" s="139" t="s">
        <v>429</v>
      </c>
      <c r="B90" s="138">
        <v>0</v>
      </c>
      <c r="C90" s="138">
        <v>0</v>
      </c>
      <c r="D90" s="138">
        <f>B90+C90</f>
        <v>0</v>
      </c>
      <c r="E90" s="138">
        <v>0</v>
      </c>
      <c r="F90" s="138">
        <v>0</v>
      </c>
      <c r="G90" s="138">
        <f>D90-E90</f>
        <v>0</v>
      </c>
      <c r="H90" s="137" t="s">
        <v>428</v>
      </c>
    </row>
    <row r="91" spans="1:8">
      <c r="A91" s="139" t="s">
        <v>427</v>
      </c>
      <c r="B91" s="138">
        <v>0</v>
      </c>
      <c r="C91" s="138">
        <v>0</v>
      </c>
      <c r="D91" s="138">
        <f>B91+C91</f>
        <v>0</v>
      </c>
      <c r="E91" s="138">
        <v>0</v>
      </c>
      <c r="F91" s="138">
        <v>0</v>
      </c>
      <c r="G91" s="138">
        <f>D91-E91</f>
        <v>0</v>
      </c>
      <c r="H91" s="137" t="s">
        <v>426</v>
      </c>
    </row>
    <row r="92" spans="1:8">
      <c r="A92" s="139" t="s">
        <v>425</v>
      </c>
      <c r="B92" s="138">
        <v>0</v>
      </c>
      <c r="C92" s="138">
        <v>0</v>
      </c>
      <c r="D92" s="138">
        <f>B92+C92</f>
        <v>0</v>
      </c>
      <c r="E92" s="138">
        <v>0</v>
      </c>
      <c r="F92" s="138">
        <v>0</v>
      </c>
      <c r="G92" s="138">
        <f>D92-E92</f>
        <v>0</v>
      </c>
      <c r="H92" s="137" t="s">
        <v>424</v>
      </c>
    </row>
    <row r="93" spans="1:8">
      <c r="A93" s="141" t="s">
        <v>423</v>
      </c>
      <c r="B93" s="138">
        <f>SUM(B94:B102)</f>
        <v>0</v>
      </c>
      <c r="C93" s="138">
        <f>SUM(C94:C102)</f>
        <v>0</v>
      </c>
      <c r="D93" s="138">
        <f>SUM(D94:D102)</f>
        <v>0</v>
      </c>
      <c r="E93" s="138">
        <f>SUM(E94:E102)</f>
        <v>0</v>
      </c>
      <c r="F93" s="138">
        <f>SUM(F94:F102)</f>
        <v>0</v>
      </c>
      <c r="G93" s="138">
        <f>SUM(G94:G102)</f>
        <v>0</v>
      </c>
    </row>
    <row r="94" spans="1:8">
      <c r="A94" s="139" t="s">
        <v>422</v>
      </c>
      <c r="B94" s="138">
        <v>0</v>
      </c>
      <c r="C94" s="138">
        <v>0</v>
      </c>
      <c r="D94" s="138">
        <f>B94+C94</f>
        <v>0</v>
      </c>
      <c r="E94" s="138">
        <v>0</v>
      </c>
      <c r="F94" s="138">
        <v>0</v>
      </c>
      <c r="G94" s="138">
        <f>D94-E94</f>
        <v>0</v>
      </c>
      <c r="H94" s="137" t="s">
        <v>421</v>
      </c>
    </row>
    <row r="95" spans="1:8">
      <c r="A95" s="139" t="s">
        <v>420</v>
      </c>
      <c r="B95" s="138">
        <v>0</v>
      </c>
      <c r="C95" s="138">
        <v>0</v>
      </c>
      <c r="D95" s="138">
        <f>B95+C95</f>
        <v>0</v>
      </c>
      <c r="E95" s="138">
        <v>0</v>
      </c>
      <c r="F95" s="138">
        <v>0</v>
      </c>
      <c r="G95" s="138">
        <f>D95-E95</f>
        <v>0</v>
      </c>
      <c r="H95" s="137" t="s">
        <v>419</v>
      </c>
    </row>
    <row r="96" spans="1:8">
      <c r="A96" s="139" t="s">
        <v>418</v>
      </c>
      <c r="B96" s="138">
        <v>0</v>
      </c>
      <c r="C96" s="138">
        <v>0</v>
      </c>
      <c r="D96" s="138">
        <f>B96+C96</f>
        <v>0</v>
      </c>
      <c r="E96" s="138">
        <v>0</v>
      </c>
      <c r="F96" s="138">
        <v>0</v>
      </c>
      <c r="G96" s="138">
        <f>D96-E96</f>
        <v>0</v>
      </c>
      <c r="H96" s="137" t="s">
        <v>417</v>
      </c>
    </row>
    <row r="97" spans="1:8">
      <c r="A97" s="139" t="s">
        <v>416</v>
      </c>
      <c r="B97" s="138">
        <v>0</v>
      </c>
      <c r="C97" s="138">
        <v>0</v>
      </c>
      <c r="D97" s="138">
        <f>B97+C97</f>
        <v>0</v>
      </c>
      <c r="E97" s="138">
        <v>0</v>
      </c>
      <c r="F97" s="138">
        <v>0</v>
      </c>
      <c r="G97" s="138">
        <f>D97-E97</f>
        <v>0</v>
      </c>
      <c r="H97" s="137" t="s">
        <v>415</v>
      </c>
    </row>
    <row r="98" spans="1:8">
      <c r="A98" s="140" t="s">
        <v>414</v>
      </c>
      <c r="B98" s="138">
        <v>0</v>
      </c>
      <c r="C98" s="138">
        <v>0</v>
      </c>
      <c r="D98" s="138">
        <f>B98+C98</f>
        <v>0</v>
      </c>
      <c r="E98" s="138">
        <v>0</v>
      </c>
      <c r="F98" s="138">
        <v>0</v>
      </c>
      <c r="G98" s="138">
        <f>D98-E98</f>
        <v>0</v>
      </c>
      <c r="H98" s="137" t="s">
        <v>413</v>
      </c>
    </row>
    <row r="99" spans="1:8">
      <c r="A99" s="139" t="s">
        <v>412</v>
      </c>
      <c r="B99" s="138">
        <v>0</v>
      </c>
      <c r="C99" s="138">
        <v>0</v>
      </c>
      <c r="D99" s="138">
        <f>B99+C99</f>
        <v>0</v>
      </c>
      <c r="E99" s="138">
        <v>0</v>
      </c>
      <c r="F99" s="138">
        <v>0</v>
      </c>
      <c r="G99" s="138">
        <f>D99-E99</f>
        <v>0</v>
      </c>
      <c r="H99" s="137" t="s">
        <v>411</v>
      </c>
    </row>
    <row r="100" spans="1:8">
      <c r="A100" s="139" t="s">
        <v>410</v>
      </c>
      <c r="B100" s="138">
        <v>0</v>
      </c>
      <c r="C100" s="138">
        <v>0</v>
      </c>
      <c r="D100" s="138">
        <f>B100+C100</f>
        <v>0</v>
      </c>
      <c r="E100" s="138">
        <v>0</v>
      </c>
      <c r="F100" s="138">
        <v>0</v>
      </c>
      <c r="G100" s="138">
        <f>D100-E100</f>
        <v>0</v>
      </c>
      <c r="H100" s="137" t="s">
        <v>409</v>
      </c>
    </row>
    <row r="101" spans="1:8">
      <c r="A101" s="139" t="s">
        <v>408</v>
      </c>
      <c r="B101" s="138">
        <v>0</v>
      </c>
      <c r="C101" s="138">
        <v>0</v>
      </c>
      <c r="D101" s="138">
        <f>B101+C101</f>
        <v>0</v>
      </c>
      <c r="E101" s="138">
        <v>0</v>
      </c>
      <c r="F101" s="138">
        <v>0</v>
      </c>
      <c r="G101" s="138">
        <f>D101-E101</f>
        <v>0</v>
      </c>
      <c r="H101" s="137" t="s">
        <v>407</v>
      </c>
    </row>
    <row r="102" spans="1:8">
      <c r="A102" s="139" t="s">
        <v>406</v>
      </c>
      <c r="B102" s="138">
        <v>0</v>
      </c>
      <c r="C102" s="138">
        <v>0</v>
      </c>
      <c r="D102" s="138">
        <f>B102+C102</f>
        <v>0</v>
      </c>
      <c r="E102" s="138">
        <v>0</v>
      </c>
      <c r="F102" s="138">
        <v>0</v>
      </c>
      <c r="G102" s="138">
        <f>D102-E102</f>
        <v>0</v>
      </c>
      <c r="H102" s="137" t="s">
        <v>405</v>
      </c>
    </row>
    <row r="103" spans="1:8">
      <c r="A103" s="141" t="s">
        <v>404</v>
      </c>
      <c r="B103" s="138">
        <f>SUM(B104:B112)</f>
        <v>0</v>
      </c>
      <c r="C103" s="138">
        <f>SUM(C104:C112)</f>
        <v>0</v>
      </c>
      <c r="D103" s="138">
        <f>SUM(D104:D112)</f>
        <v>0</v>
      </c>
      <c r="E103" s="138">
        <f>SUM(E104:E112)</f>
        <v>0</v>
      </c>
      <c r="F103" s="138">
        <f>SUM(F104:F112)</f>
        <v>0</v>
      </c>
      <c r="G103" s="138">
        <f>SUM(G104:G112)</f>
        <v>0</v>
      </c>
    </row>
    <row r="104" spans="1:8">
      <c r="A104" s="139" t="s">
        <v>403</v>
      </c>
      <c r="B104" s="138">
        <v>0</v>
      </c>
      <c r="C104" s="138">
        <v>0</v>
      </c>
      <c r="D104" s="138">
        <f>B104+C104</f>
        <v>0</v>
      </c>
      <c r="E104" s="138">
        <v>0</v>
      </c>
      <c r="F104" s="138">
        <v>0</v>
      </c>
      <c r="G104" s="138">
        <f>D104-E104</f>
        <v>0</v>
      </c>
      <c r="H104" s="137" t="s">
        <v>402</v>
      </c>
    </row>
    <row r="105" spans="1:8">
      <c r="A105" s="139" t="s">
        <v>401</v>
      </c>
      <c r="B105" s="138">
        <v>0</v>
      </c>
      <c r="C105" s="138">
        <v>0</v>
      </c>
      <c r="D105" s="138">
        <f>B105+C105</f>
        <v>0</v>
      </c>
      <c r="E105" s="138">
        <v>0</v>
      </c>
      <c r="F105" s="138">
        <v>0</v>
      </c>
      <c r="G105" s="138">
        <f>D105-E105</f>
        <v>0</v>
      </c>
      <c r="H105" s="137" t="s">
        <v>400</v>
      </c>
    </row>
    <row r="106" spans="1:8">
      <c r="A106" s="139" t="s">
        <v>399</v>
      </c>
      <c r="B106" s="138">
        <v>0</v>
      </c>
      <c r="C106" s="138">
        <v>0</v>
      </c>
      <c r="D106" s="138">
        <f>B106+C106</f>
        <v>0</v>
      </c>
      <c r="E106" s="138">
        <v>0</v>
      </c>
      <c r="F106" s="138">
        <v>0</v>
      </c>
      <c r="G106" s="138">
        <f>D106-E106</f>
        <v>0</v>
      </c>
      <c r="H106" s="137" t="s">
        <v>398</v>
      </c>
    </row>
    <row r="107" spans="1:8">
      <c r="A107" s="139" t="s">
        <v>397</v>
      </c>
      <c r="B107" s="138">
        <v>0</v>
      </c>
      <c r="C107" s="138">
        <v>0</v>
      </c>
      <c r="D107" s="138">
        <f>B107+C107</f>
        <v>0</v>
      </c>
      <c r="E107" s="138">
        <v>0</v>
      </c>
      <c r="F107" s="138">
        <v>0</v>
      </c>
      <c r="G107" s="138">
        <f>D107-E107</f>
        <v>0</v>
      </c>
      <c r="H107" s="137" t="s">
        <v>396</v>
      </c>
    </row>
    <row r="108" spans="1:8">
      <c r="A108" s="139" t="s">
        <v>395</v>
      </c>
      <c r="B108" s="138">
        <v>0</v>
      </c>
      <c r="C108" s="138">
        <v>0</v>
      </c>
      <c r="D108" s="138">
        <f>B108+C108</f>
        <v>0</v>
      </c>
      <c r="E108" s="138">
        <v>0</v>
      </c>
      <c r="F108" s="138">
        <v>0</v>
      </c>
      <c r="G108" s="138">
        <f>D108-E108</f>
        <v>0</v>
      </c>
      <c r="H108" s="137" t="s">
        <v>394</v>
      </c>
    </row>
    <row r="109" spans="1:8">
      <c r="A109" s="139" t="s">
        <v>393</v>
      </c>
      <c r="B109" s="138">
        <v>0</v>
      </c>
      <c r="C109" s="138">
        <v>0</v>
      </c>
      <c r="D109" s="138">
        <f>B109+C109</f>
        <v>0</v>
      </c>
      <c r="E109" s="138">
        <v>0</v>
      </c>
      <c r="F109" s="138">
        <v>0</v>
      </c>
      <c r="G109" s="138">
        <f>D109-E109</f>
        <v>0</v>
      </c>
      <c r="H109" s="137" t="s">
        <v>392</v>
      </c>
    </row>
    <row r="110" spans="1:8">
      <c r="A110" s="139" t="s">
        <v>391</v>
      </c>
      <c r="B110" s="138">
        <v>0</v>
      </c>
      <c r="C110" s="138">
        <v>0</v>
      </c>
      <c r="D110" s="138">
        <f>B110+C110</f>
        <v>0</v>
      </c>
      <c r="E110" s="138">
        <v>0</v>
      </c>
      <c r="F110" s="138">
        <v>0</v>
      </c>
      <c r="G110" s="138">
        <f>D110-E110</f>
        <v>0</v>
      </c>
      <c r="H110" s="137" t="s">
        <v>390</v>
      </c>
    </row>
    <row r="111" spans="1:8">
      <c r="A111" s="139" t="s">
        <v>389</v>
      </c>
      <c r="B111" s="138">
        <v>0</v>
      </c>
      <c r="C111" s="138">
        <v>0</v>
      </c>
      <c r="D111" s="138">
        <f>B111+C111</f>
        <v>0</v>
      </c>
      <c r="E111" s="138">
        <v>0</v>
      </c>
      <c r="F111" s="138">
        <v>0</v>
      </c>
      <c r="G111" s="138">
        <f>D111-E111</f>
        <v>0</v>
      </c>
      <c r="H111" s="137" t="s">
        <v>388</v>
      </c>
    </row>
    <row r="112" spans="1:8">
      <c r="A112" s="139" t="s">
        <v>387</v>
      </c>
      <c r="B112" s="138">
        <v>0</v>
      </c>
      <c r="C112" s="138">
        <v>0</v>
      </c>
      <c r="D112" s="138">
        <f>B112+C112</f>
        <v>0</v>
      </c>
      <c r="E112" s="138">
        <v>0</v>
      </c>
      <c r="F112" s="138">
        <v>0</v>
      </c>
      <c r="G112" s="138">
        <f>D112-E112</f>
        <v>0</v>
      </c>
      <c r="H112" s="137" t="s">
        <v>386</v>
      </c>
    </row>
    <row r="113" spans="1:8">
      <c r="A113" s="141" t="s">
        <v>385</v>
      </c>
      <c r="B113" s="138">
        <f>SUM(B114:B122)</f>
        <v>0</v>
      </c>
      <c r="C113" s="138">
        <f>SUM(C114:C122)</f>
        <v>0</v>
      </c>
      <c r="D113" s="138">
        <f>SUM(D114:D122)</f>
        <v>0</v>
      </c>
      <c r="E113" s="138">
        <f>SUM(E114:E122)</f>
        <v>0</v>
      </c>
      <c r="F113" s="138">
        <f>SUM(F114:F122)</f>
        <v>0</v>
      </c>
      <c r="G113" s="138">
        <f>SUM(G114:G122)</f>
        <v>0</v>
      </c>
    </row>
    <row r="114" spans="1:8">
      <c r="A114" s="139" t="s">
        <v>384</v>
      </c>
      <c r="B114" s="138">
        <v>0</v>
      </c>
      <c r="C114" s="138">
        <v>0</v>
      </c>
      <c r="D114" s="138">
        <f>B114+C114</f>
        <v>0</v>
      </c>
      <c r="E114" s="138">
        <v>0</v>
      </c>
      <c r="F114" s="138">
        <v>0</v>
      </c>
      <c r="G114" s="138">
        <f>D114-E114</f>
        <v>0</v>
      </c>
      <c r="H114" s="137" t="s">
        <v>383</v>
      </c>
    </row>
    <row r="115" spans="1:8">
      <c r="A115" s="139" t="s">
        <v>382</v>
      </c>
      <c r="B115" s="138">
        <v>0</v>
      </c>
      <c r="C115" s="138">
        <v>0</v>
      </c>
      <c r="D115" s="138">
        <f>B115+C115</f>
        <v>0</v>
      </c>
      <c r="E115" s="138">
        <v>0</v>
      </c>
      <c r="F115" s="138">
        <v>0</v>
      </c>
      <c r="G115" s="138">
        <f>D115-E115</f>
        <v>0</v>
      </c>
      <c r="H115" s="137" t="s">
        <v>381</v>
      </c>
    </row>
    <row r="116" spans="1:8">
      <c r="A116" s="139" t="s">
        <v>380</v>
      </c>
      <c r="B116" s="138">
        <v>0</v>
      </c>
      <c r="C116" s="138">
        <v>0</v>
      </c>
      <c r="D116" s="138">
        <f>B116+C116</f>
        <v>0</v>
      </c>
      <c r="E116" s="138">
        <v>0</v>
      </c>
      <c r="F116" s="138">
        <v>0</v>
      </c>
      <c r="G116" s="138">
        <f>D116-E116</f>
        <v>0</v>
      </c>
      <c r="H116" s="137" t="s">
        <v>379</v>
      </c>
    </row>
    <row r="117" spans="1:8">
      <c r="A117" s="139" t="s">
        <v>378</v>
      </c>
      <c r="B117" s="138">
        <v>0</v>
      </c>
      <c r="C117" s="138">
        <v>0</v>
      </c>
      <c r="D117" s="138">
        <f>B117+C117</f>
        <v>0</v>
      </c>
      <c r="E117" s="138">
        <v>0</v>
      </c>
      <c r="F117" s="138">
        <v>0</v>
      </c>
      <c r="G117" s="138">
        <f>D117-E117</f>
        <v>0</v>
      </c>
      <c r="H117" s="137" t="s">
        <v>377</v>
      </c>
    </row>
    <row r="118" spans="1:8">
      <c r="A118" s="139" t="s">
        <v>376</v>
      </c>
      <c r="B118" s="138">
        <v>0</v>
      </c>
      <c r="C118" s="138">
        <v>0</v>
      </c>
      <c r="D118" s="138">
        <f>B118+C118</f>
        <v>0</v>
      </c>
      <c r="E118" s="138">
        <v>0</v>
      </c>
      <c r="F118" s="138">
        <v>0</v>
      </c>
      <c r="G118" s="138">
        <f>D118-E118</f>
        <v>0</v>
      </c>
      <c r="H118" s="137" t="s">
        <v>375</v>
      </c>
    </row>
    <row r="119" spans="1:8">
      <c r="A119" s="139" t="s">
        <v>374</v>
      </c>
      <c r="B119" s="138">
        <v>0</v>
      </c>
      <c r="C119" s="138">
        <v>0</v>
      </c>
      <c r="D119" s="138">
        <f>B119+C119</f>
        <v>0</v>
      </c>
      <c r="E119" s="138">
        <v>0</v>
      </c>
      <c r="F119" s="138">
        <v>0</v>
      </c>
      <c r="G119" s="138">
        <f>D119-E119</f>
        <v>0</v>
      </c>
      <c r="H119" s="137" t="s">
        <v>373</v>
      </c>
    </row>
    <row r="120" spans="1:8">
      <c r="A120" s="139" t="s">
        <v>372</v>
      </c>
      <c r="B120" s="138">
        <v>0</v>
      </c>
      <c r="C120" s="138">
        <v>0</v>
      </c>
      <c r="D120" s="138">
        <f>B120+C120</f>
        <v>0</v>
      </c>
      <c r="E120" s="138">
        <v>0</v>
      </c>
      <c r="F120" s="138">
        <v>0</v>
      </c>
      <c r="G120" s="138">
        <f>D120-E120</f>
        <v>0</v>
      </c>
      <c r="H120" s="143"/>
    </row>
    <row r="121" spans="1:8">
      <c r="A121" s="139" t="s">
        <v>371</v>
      </c>
      <c r="B121" s="138">
        <v>0</v>
      </c>
      <c r="C121" s="138">
        <v>0</v>
      </c>
      <c r="D121" s="138">
        <f>B121+C121</f>
        <v>0</v>
      </c>
      <c r="E121" s="138">
        <v>0</v>
      </c>
      <c r="F121" s="138">
        <v>0</v>
      </c>
      <c r="G121" s="138">
        <f>D121-E121</f>
        <v>0</v>
      </c>
      <c r="H121" s="143"/>
    </row>
    <row r="122" spans="1:8">
      <c r="A122" s="139" t="s">
        <v>370</v>
      </c>
      <c r="B122" s="138">
        <v>0</v>
      </c>
      <c r="C122" s="138">
        <v>0</v>
      </c>
      <c r="D122" s="138">
        <f>B122+C122</f>
        <v>0</v>
      </c>
      <c r="E122" s="138">
        <v>0</v>
      </c>
      <c r="F122" s="138">
        <v>0</v>
      </c>
      <c r="G122" s="138">
        <f>D122-E122</f>
        <v>0</v>
      </c>
      <c r="H122" s="137" t="s">
        <v>369</v>
      </c>
    </row>
    <row r="123" spans="1:8">
      <c r="A123" s="141" t="s">
        <v>368</v>
      </c>
      <c r="B123" s="138">
        <f>SUM(B124:B132)</f>
        <v>0</v>
      </c>
      <c r="C123" s="138">
        <f>SUM(C124:C132)</f>
        <v>0</v>
      </c>
      <c r="D123" s="138">
        <f>SUM(D124:D132)</f>
        <v>0</v>
      </c>
      <c r="E123" s="138">
        <f>SUM(E124:E132)</f>
        <v>0</v>
      </c>
      <c r="F123" s="138">
        <f>SUM(F124:F132)</f>
        <v>0</v>
      </c>
      <c r="G123" s="138">
        <f>SUM(G124:G132)</f>
        <v>0</v>
      </c>
    </row>
    <row r="124" spans="1:8">
      <c r="A124" s="139" t="s">
        <v>367</v>
      </c>
      <c r="B124" s="138">
        <v>0</v>
      </c>
      <c r="C124" s="138">
        <v>0</v>
      </c>
      <c r="D124" s="138">
        <f>B124+C124</f>
        <v>0</v>
      </c>
      <c r="E124" s="138">
        <v>0</v>
      </c>
      <c r="F124" s="138">
        <v>0</v>
      </c>
      <c r="G124" s="138">
        <f>D124-E124</f>
        <v>0</v>
      </c>
      <c r="H124" s="137" t="s">
        <v>366</v>
      </c>
    </row>
    <row r="125" spans="1:8">
      <c r="A125" s="139" t="s">
        <v>365</v>
      </c>
      <c r="B125" s="138">
        <v>0</v>
      </c>
      <c r="C125" s="138">
        <v>0</v>
      </c>
      <c r="D125" s="138">
        <f>B125+C125</f>
        <v>0</v>
      </c>
      <c r="E125" s="138">
        <v>0</v>
      </c>
      <c r="F125" s="138">
        <v>0</v>
      </c>
      <c r="G125" s="138">
        <f>D125-E125</f>
        <v>0</v>
      </c>
      <c r="H125" s="137" t="s">
        <v>364</v>
      </c>
    </row>
    <row r="126" spans="1:8">
      <c r="A126" s="139" t="s">
        <v>363</v>
      </c>
      <c r="B126" s="138">
        <v>0</v>
      </c>
      <c r="C126" s="138">
        <v>0</v>
      </c>
      <c r="D126" s="138">
        <f>B126+C126</f>
        <v>0</v>
      </c>
      <c r="E126" s="138">
        <v>0</v>
      </c>
      <c r="F126" s="138">
        <v>0</v>
      </c>
      <c r="G126" s="138">
        <f>D126-E126</f>
        <v>0</v>
      </c>
      <c r="H126" s="137" t="s">
        <v>362</v>
      </c>
    </row>
    <row r="127" spans="1:8">
      <c r="A127" s="139" t="s">
        <v>361</v>
      </c>
      <c r="B127" s="138">
        <v>0</v>
      </c>
      <c r="C127" s="138">
        <v>0</v>
      </c>
      <c r="D127" s="138">
        <f>B127+C127</f>
        <v>0</v>
      </c>
      <c r="E127" s="138">
        <v>0</v>
      </c>
      <c r="F127" s="138">
        <v>0</v>
      </c>
      <c r="G127" s="138">
        <f>D127-E127</f>
        <v>0</v>
      </c>
      <c r="H127" s="137" t="s">
        <v>360</v>
      </c>
    </row>
    <row r="128" spans="1:8">
      <c r="A128" s="139" t="s">
        <v>359</v>
      </c>
      <c r="B128" s="138">
        <v>0</v>
      </c>
      <c r="C128" s="138">
        <v>0</v>
      </c>
      <c r="D128" s="138">
        <f>B128+C128</f>
        <v>0</v>
      </c>
      <c r="E128" s="138">
        <v>0</v>
      </c>
      <c r="F128" s="138">
        <v>0</v>
      </c>
      <c r="G128" s="138">
        <f>D128-E128</f>
        <v>0</v>
      </c>
      <c r="H128" s="137" t="s">
        <v>358</v>
      </c>
    </row>
    <row r="129" spans="1:8">
      <c r="A129" s="139" t="s">
        <v>357</v>
      </c>
      <c r="B129" s="138">
        <v>0</v>
      </c>
      <c r="C129" s="138">
        <v>0</v>
      </c>
      <c r="D129" s="138">
        <f>B129+C129</f>
        <v>0</v>
      </c>
      <c r="E129" s="138">
        <v>0</v>
      </c>
      <c r="F129" s="138">
        <v>0</v>
      </c>
      <c r="G129" s="138">
        <f>D129-E129</f>
        <v>0</v>
      </c>
      <c r="H129" s="137" t="s">
        <v>356</v>
      </c>
    </row>
    <row r="130" spans="1:8">
      <c r="A130" s="139" t="s">
        <v>355</v>
      </c>
      <c r="B130" s="138">
        <v>0</v>
      </c>
      <c r="C130" s="138">
        <v>0</v>
      </c>
      <c r="D130" s="138">
        <f>B130+C130</f>
        <v>0</v>
      </c>
      <c r="E130" s="138">
        <v>0</v>
      </c>
      <c r="F130" s="138">
        <v>0</v>
      </c>
      <c r="G130" s="138">
        <f>D130-E130</f>
        <v>0</v>
      </c>
      <c r="H130" s="137" t="s">
        <v>354</v>
      </c>
    </row>
    <row r="131" spans="1:8">
      <c r="A131" s="139" t="s">
        <v>353</v>
      </c>
      <c r="B131" s="138">
        <v>0</v>
      </c>
      <c r="C131" s="138">
        <v>0</v>
      </c>
      <c r="D131" s="138">
        <f>B131+C131</f>
        <v>0</v>
      </c>
      <c r="E131" s="138">
        <v>0</v>
      </c>
      <c r="F131" s="138">
        <v>0</v>
      </c>
      <c r="G131" s="138">
        <f>D131-E131</f>
        <v>0</v>
      </c>
      <c r="H131" s="137" t="s">
        <v>352</v>
      </c>
    </row>
    <row r="132" spans="1:8">
      <c r="A132" s="139" t="s">
        <v>351</v>
      </c>
      <c r="B132" s="138">
        <v>0</v>
      </c>
      <c r="C132" s="138">
        <v>0</v>
      </c>
      <c r="D132" s="138">
        <f>B132+C132</f>
        <v>0</v>
      </c>
      <c r="E132" s="138">
        <v>0</v>
      </c>
      <c r="F132" s="138">
        <v>0</v>
      </c>
      <c r="G132" s="138">
        <f>D132-E132</f>
        <v>0</v>
      </c>
      <c r="H132" s="137" t="s">
        <v>350</v>
      </c>
    </row>
    <row r="133" spans="1:8">
      <c r="A133" s="141" t="s">
        <v>349</v>
      </c>
      <c r="B133" s="138">
        <f>SUM(B134:B136)</f>
        <v>0</v>
      </c>
      <c r="C133" s="138">
        <f>SUM(C134:C136)</f>
        <v>0</v>
      </c>
      <c r="D133" s="138">
        <f>SUM(D134:D136)</f>
        <v>0</v>
      </c>
      <c r="E133" s="138">
        <f>SUM(E134:E136)</f>
        <v>0</v>
      </c>
      <c r="F133" s="138">
        <f>SUM(F134:F136)</f>
        <v>0</v>
      </c>
      <c r="G133" s="138">
        <f>SUM(G134:G136)</f>
        <v>0</v>
      </c>
    </row>
    <row r="134" spans="1:8">
      <c r="A134" s="139" t="s">
        <v>348</v>
      </c>
      <c r="B134" s="138">
        <v>0</v>
      </c>
      <c r="C134" s="138">
        <v>0</v>
      </c>
      <c r="D134" s="138">
        <f>B134+C134</f>
        <v>0</v>
      </c>
      <c r="E134" s="138">
        <v>0</v>
      </c>
      <c r="F134" s="138">
        <v>0</v>
      </c>
      <c r="G134" s="138">
        <f>D134-E134</f>
        <v>0</v>
      </c>
      <c r="H134" s="137" t="s">
        <v>347</v>
      </c>
    </row>
    <row r="135" spans="1:8">
      <c r="A135" s="139" t="s">
        <v>346</v>
      </c>
      <c r="B135" s="138">
        <v>0</v>
      </c>
      <c r="C135" s="138">
        <v>0</v>
      </c>
      <c r="D135" s="138">
        <f>B135+C135</f>
        <v>0</v>
      </c>
      <c r="E135" s="138">
        <v>0</v>
      </c>
      <c r="F135" s="138">
        <v>0</v>
      </c>
      <c r="G135" s="138">
        <f>D135-E135</f>
        <v>0</v>
      </c>
      <c r="H135" s="137" t="s">
        <v>345</v>
      </c>
    </row>
    <row r="136" spans="1:8">
      <c r="A136" s="139" t="s">
        <v>344</v>
      </c>
      <c r="B136" s="138">
        <v>0</v>
      </c>
      <c r="C136" s="138">
        <v>0</v>
      </c>
      <c r="D136" s="138">
        <f>B136+C136</f>
        <v>0</v>
      </c>
      <c r="E136" s="138">
        <v>0</v>
      </c>
      <c r="F136" s="138">
        <v>0</v>
      </c>
      <c r="G136" s="138">
        <f>D136-E136</f>
        <v>0</v>
      </c>
      <c r="H136" s="137" t="s">
        <v>343</v>
      </c>
    </row>
    <row r="137" spans="1:8">
      <c r="A137" s="141" t="s">
        <v>342</v>
      </c>
      <c r="B137" s="138">
        <f>SUM(B138:B142,B144:B145)</f>
        <v>0</v>
      </c>
      <c r="C137" s="138">
        <f>SUM(C138:C142,C144:C145)</f>
        <v>0</v>
      </c>
      <c r="D137" s="138">
        <f>SUM(D138:D142,D144:D145)</f>
        <v>0</v>
      </c>
      <c r="E137" s="138">
        <f>SUM(E138:E142,E144:E145)</f>
        <v>0</v>
      </c>
      <c r="F137" s="138">
        <f>SUM(F138:F142,F144:F145)</f>
        <v>0</v>
      </c>
      <c r="G137" s="138">
        <f>SUM(G138:G142,G144:G145)</f>
        <v>0</v>
      </c>
    </row>
    <row r="138" spans="1:8">
      <c r="A138" s="139" t="s">
        <v>341</v>
      </c>
      <c r="B138" s="138">
        <v>0</v>
      </c>
      <c r="C138" s="138">
        <v>0</v>
      </c>
      <c r="D138" s="138">
        <f>B138+C138</f>
        <v>0</v>
      </c>
      <c r="E138" s="138">
        <v>0</v>
      </c>
      <c r="F138" s="138">
        <v>0</v>
      </c>
      <c r="G138" s="138">
        <f>D138-E138</f>
        <v>0</v>
      </c>
      <c r="H138" s="137" t="s">
        <v>340</v>
      </c>
    </row>
    <row r="139" spans="1:8">
      <c r="A139" s="139" t="s">
        <v>339</v>
      </c>
      <c r="B139" s="138">
        <v>0</v>
      </c>
      <c r="C139" s="138">
        <v>0</v>
      </c>
      <c r="D139" s="138">
        <f>B139+C139</f>
        <v>0</v>
      </c>
      <c r="E139" s="138">
        <v>0</v>
      </c>
      <c r="F139" s="138">
        <v>0</v>
      </c>
      <c r="G139" s="138">
        <f>D139-E139</f>
        <v>0</v>
      </c>
      <c r="H139" s="137" t="s">
        <v>338</v>
      </c>
    </row>
    <row r="140" spans="1:8">
      <c r="A140" s="139" t="s">
        <v>337</v>
      </c>
      <c r="B140" s="138">
        <v>0</v>
      </c>
      <c r="C140" s="138">
        <v>0</v>
      </c>
      <c r="D140" s="138">
        <f>B140+C140</f>
        <v>0</v>
      </c>
      <c r="E140" s="138">
        <v>0</v>
      </c>
      <c r="F140" s="138">
        <v>0</v>
      </c>
      <c r="G140" s="138">
        <f>D140-E140</f>
        <v>0</v>
      </c>
      <c r="H140" s="137" t="s">
        <v>336</v>
      </c>
    </row>
    <row r="141" spans="1:8">
      <c r="A141" s="139" t="s">
        <v>335</v>
      </c>
      <c r="B141" s="138">
        <v>0</v>
      </c>
      <c r="C141" s="138">
        <v>0</v>
      </c>
      <c r="D141" s="138">
        <f>B141+C141</f>
        <v>0</v>
      </c>
      <c r="E141" s="138">
        <v>0</v>
      </c>
      <c r="F141" s="138">
        <v>0</v>
      </c>
      <c r="G141" s="138">
        <f>D141-E141</f>
        <v>0</v>
      </c>
      <c r="H141" s="137" t="s">
        <v>334</v>
      </c>
    </row>
    <row r="142" spans="1:8">
      <c r="A142" s="139" t="s">
        <v>333</v>
      </c>
      <c r="B142" s="138">
        <v>0</v>
      </c>
      <c r="C142" s="138">
        <v>0</v>
      </c>
      <c r="D142" s="138">
        <f>B142+C142</f>
        <v>0</v>
      </c>
      <c r="E142" s="138">
        <v>0</v>
      </c>
      <c r="F142" s="138">
        <v>0</v>
      </c>
      <c r="G142" s="138">
        <f>D142-E142</f>
        <v>0</v>
      </c>
      <c r="H142" s="137" t="s">
        <v>332</v>
      </c>
    </row>
    <row r="143" spans="1:8">
      <c r="A143" s="139" t="s">
        <v>331</v>
      </c>
      <c r="B143" s="138">
        <v>0</v>
      </c>
      <c r="C143" s="138">
        <v>0</v>
      </c>
      <c r="D143" s="138">
        <f>B143+C143</f>
        <v>0</v>
      </c>
      <c r="E143" s="138">
        <v>0</v>
      </c>
      <c r="F143" s="138">
        <v>0</v>
      </c>
      <c r="G143" s="138">
        <f>D143-E143</f>
        <v>0</v>
      </c>
      <c r="H143" s="137"/>
    </row>
    <row r="144" spans="1:8">
      <c r="A144" s="139" t="s">
        <v>330</v>
      </c>
      <c r="B144" s="138">
        <v>0</v>
      </c>
      <c r="C144" s="138">
        <v>0</v>
      </c>
      <c r="D144" s="138">
        <f>B144+C144</f>
        <v>0</v>
      </c>
      <c r="E144" s="138">
        <v>0</v>
      </c>
      <c r="F144" s="138">
        <v>0</v>
      </c>
      <c r="G144" s="138">
        <f>D144-E144</f>
        <v>0</v>
      </c>
      <c r="H144" s="137" t="s">
        <v>329</v>
      </c>
    </row>
    <row r="145" spans="1:8">
      <c r="A145" s="139" t="s">
        <v>328</v>
      </c>
      <c r="B145" s="138">
        <v>0</v>
      </c>
      <c r="C145" s="138">
        <v>0</v>
      </c>
      <c r="D145" s="138">
        <f>B145+C145</f>
        <v>0</v>
      </c>
      <c r="E145" s="138">
        <v>0</v>
      </c>
      <c r="F145" s="138">
        <v>0</v>
      </c>
      <c r="G145" s="138">
        <f>D145-E145</f>
        <v>0</v>
      </c>
      <c r="H145" s="137" t="s">
        <v>327</v>
      </c>
    </row>
    <row r="146" spans="1:8">
      <c r="A146" s="141" t="s">
        <v>326</v>
      </c>
      <c r="B146" s="138">
        <f>SUM(B147:B149)</f>
        <v>150000</v>
      </c>
      <c r="C146" s="138">
        <f>SUM(C147:C149)</f>
        <v>0</v>
      </c>
      <c r="D146" s="138">
        <f>SUM(D147:D149)</f>
        <v>150000</v>
      </c>
      <c r="E146" s="138">
        <f>SUM(E147:E149)</f>
        <v>0</v>
      </c>
      <c r="F146" s="138">
        <f>SUM(F147:F149)</f>
        <v>0</v>
      </c>
      <c r="G146" s="138">
        <f>SUM(G147:G149)</f>
        <v>150000</v>
      </c>
    </row>
    <row r="147" spans="1:8">
      <c r="A147" s="139" t="s">
        <v>325</v>
      </c>
      <c r="B147" s="138">
        <v>0</v>
      </c>
      <c r="C147" s="138">
        <v>0</v>
      </c>
      <c r="D147" s="138">
        <f>B147+C147</f>
        <v>0</v>
      </c>
      <c r="E147" s="138">
        <v>0</v>
      </c>
      <c r="F147" s="138">
        <v>0</v>
      </c>
      <c r="G147" s="138">
        <f>D147-E147</f>
        <v>0</v>
      </c>
      <c r="H147" s="137" t="s">
        <v>324</v>
      </c>
    </row>
    <row r="148" spans="1:8">
      <c r="A148" s="139" t="s">
        <v>323</v>
      </c>
      <c r="B148" s="138">
        <v>0</v>
      </c>
      <c r="C148" s="138">
        <v>0</v>
      </c>
      <c r="D148" s="138">
        <f>B148+C148</f>
        <v>0</v>
      </c>
      <c r="E148" s="138">
        <v>0</v>
      </c>
      <c r="F148" s="138">
        <v>0</v>
      </c>
      <c r="G148" s="138">
        <f>D148-E148</f>
        <v>0</v>
      </c>
      <c r="H148" s="137" t="s">
        <v>322</v>
      </c>
    </row>
    <row r="149" spans="1:8">
      <c r="A149" s="139" t="s">
        <v>321</v>
      </c>
      <c r="B149" s="142">
        <v>150000</v>
      </c>
      <c r="C149" s="142">
        <v>0</v>
      </c>
      <c r="D149" s="138">
        <f>B149+C149</f>
        <v>150000</v>
      </c>
      <c r="E149" s="142">
        <v>0</v>
      </c>
      <c r="F149" s="142">
        <v>0</v>
      </c>
      <c r="G149" s="138">
        <f>D149-E149</f>
        <v>150000</v>
      </c>
      <c r="H149" s="137" t="s">
        <v>320</v>
      </c>
    </row>
    <row r="150" spans="1:8">
      <c r="A150" s="141" t="s">
        <v>319</v>
      </c>
      <c r="B150" s="138">
        <f>SUM(B151:B157)</f>
        <v>0</v>
      </c>
      <c r="C150" s="138">
        <f>SUM(C151:C157)</f>
        <v>0</v>
      </c>
      <c r="D150" s="138">
        <f>SUM(D151:D157)</f>
        <v>0</v>
      </c>
      <c r="E150" s="138">
        <f>SUM(E151:E157)</f>
        <v>0</v>
      </c>
      <c r="F150" s="138">
        <f>SUM(F151:F157)</f>
        <v>0</v>
      </c>
      <c r="G150" s="138">
        <f>SUM(G151:G157)</f>
        <v>0</v>
      </c>
    </row>
    <row r="151" spans="1:8">
      <c r="A151" s="139" t="s">
        <v>318</v>
      </c>
      <c r="B151" s="138">
        <v>0</v>
      </c>
      <c r="C151" s="138">
        <v>0</v>
      </c>
      <c r="D151" s="138">
        <f>B151+C151</f>
        <v>0</v>
      </c>
      <c r="E151" s="138">
        <v>0</v>
      </c>
      <c r="F151" s="138">
        <v>0</v>
      </c>
      <c r="G151" s="138">
        <f>D151-E151</f>
        <v>0</v>
      </c>
      <c r="H151" s="137" t="s">
        <v>317</v>
      </c>
    </row>
    <row r="152" spans="1:8">
      <c r="A152" s="139" t="s">
        <v>316</v>
      </c>
      <c r="B152" s="138">
        <v>0</v>
      </c>
      <c r="C152" s="138">
        <v>0</v>
      </c>
      <c r="D152" s="138">
        <f>B152+C152</f>
        <v>0</v>
      </c>
      <c r="E152" s="138">
        <v>0</v>
      </c>
      <c r="F152" s="138">
        <v>0</v>
      </c>
      <c r="G152" s="138">
        <f>D152-E152</f>
        <v>0</v>
      </c>
      <c r="H152" s="137" t="s">
        <v>315</v>
      </c>
    </row>
    <row r="153" spans="1:8">
      <c r="A153" s="139" t="s">
        <v>314</v>
      </c>
      <c r="B153" s="138">
        <v>0</v>
      </c>
      <c r="C153" s="138">
        <v>0</v>
      </c>
      <c r="D153" s="138">
        <f>B153+C153</f>
        <v>0</v>
      </c>
      <c r="E153" s="138">
        <v>0</v>
      </c>
      <c r="F153" s="138">
        <v>0</v>
      </c>
      <c r="G153" s="138">
        <f>D153-E153</f>
        <v>0</v>
      </c>
      <c r="H153" s="137" t="s">
        <v>313</v>
      </c>
    </row>
    <row r="154" spans="1:8">
      <c r="A154" s="140" t="s">
        <v>312</v>
      </c>
      <c r="B154" s="138">
        <v>0</v>
      </c>
      <c r="C154" s="138">
        <v>0</v>
      </c>
      <c r="D154" s="138">
        <f>B154+C154</f>
        <v>0</v>
      </c>
      <c r="E154" s="138">
        <v>0</v>
      </c>
      <c r="F154" s="138">
        <v>0</v>
      </c>
      <c r="G154" s="138">
        <f>D154-E154</f>
        <v>0</v>
      </c>
      <c r="H154" s="137" t="s">
        <v>311</v>
      </c>
    </row>
    <row r="155" spans="1:8">
      <c r="A155" s="139" t="s">
        <v>310</v>
      </c>
      <c r="B155" s="138">
        <v>0</v>
      </c>
      <c r="C155" s="138">
        <v>0</v>
      </c>
      <c r="D155" s="138">
        <f>B155+C155</f>
        <v>0</v>
      </c>
      <c r="E155" s="138">
        <v>0</v>
      </c>
      <c r="F155" s="138">
        <v>0</v>
      </c>
      <c r="G155" s="138">
        <f>D155-E155</f>
        <v>0</v>
      </c>
      <c r="H155" s="137" t="s">
        <v>309</v>
      </c>
    </row>
    <row r="156" spans="1:8">
      <c r="A156" s="139" t="s">
        <v>308</v>
      </c>
      <c r="B156" s="138">
        <v>0</v>
      </c>
      <c r="C156" s="138">
        <v>0</v>
      </c>
      <c r="D156" s="138">
        <f>B156+C156</f>
        <v>0</v>
      </c>
      <c r="E156" s="138">
        <v>0</v>
      </c>
      <c r="F156" s="138">
        <v>0</v>
      </c>
      <c r="G156" s="138">
        <f>D156-E156</f>
        <v>0</v>
      </c>
      <c r="H156" s="137" t="s">
        <v>307</v>
      </c>
    </row>
    <row r="157" spans="1:8">
      <c r="A157" s="139" t="s">
        <v>306</v>
      </c>
      <c r="B157" s="138">
        <v>0</v>
      </c>
      <c r="C157" s="138">
        <v>0</v>
      </c>
      <c r="D157" s="138">
        <f>B157+C157</f>
        <v>0</v>
      </c>
      <c r="E157" s="138">
        <v>0</v>
      </c>
      <c r="F157" s="138">
        <v>0</v>
      </c>
      <c r="G157" s="138">
        <f>D157-E157</f>
        <v>0</v>
      </c>
      <c r="H157" s="137" t="s">
        <v>305</v>
      </c>
    </row>
    <row r="158" spans="1:8">
      <c r="A158" s="136"/>
      <c r="B158" s="135"/>
      <c r="C158" s="135"/>
      <c r="D158" s="135"/>
      <c r="E158" s="135"/>
      <c r="F158" s="135"/>
      <c r="G158" s="135"/>
    </row>
    <row r="159" spans="1:8">
      <c r="A159" s="134" t="s">
        <v>304</v>
      </c>
      <c r="B159" s="133">
        <f>B9+B84</f>
        <v>62577550</v>
      </c>
      <c r="C159" s="133">
        <f>C9+C84</f>
        <v>8286801.3699999992</v>
      </c>
      <c r="D159" s="133">
        <f>D9+D84</f>
        <v>70864351.370000005</v>
      </c>
      <c r="E159" s="133">
        <f>E9+E84</f>
        <v>61019101.299999997</v>
      </c>
      <c r="F159" s="133">
        <f>F9+F84</f>
        <v>59589270.039999992</v>
      </c>
      <c r="G159" s="133">
        <f>G9+G84</f>
        <v>9845250.0700000022</v>
      </c>
    </row>
    <row r="160" spans="1:8">
      <c r="A160" s="65"/>
      <c r="B160" s="132"/>
      <c r="C160" s="132"/>
      <c r="D160" s="132"/>
      <c r="E160" s="132"/>
      <c r="F160" s="132"/>
      <c r="G160" s="132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552C-9765-41E3-8A0D-2DFA4ACE31B7}">
  <dimension ref="A1:G30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152" t="s">
        <v>527</v>
      </c>
      <c r="B1" s="152"/>
      <c r="C1" s="152"/>
      <c r="D1" s="152"/>
      <c r="E1" s="152"/>
      <c r="F1" s="152"/>
      <c r="G1" s="152"/>
    </row>
    <row r="2" spans="1:7">
      <c r="A2" s="37" t="s">
        <v>123</v>
      </c>
      <c r="B2" s="36"/>
      <c r="C2" s="36"/>
      <c r="D2" s="36"/>
      <c r="E2" s="36"/>
      <c r="F2" s="36"/>
      <c r="G2" s="35"/>
    </row>
    <row r="3" spans="1:7">
      <c r="A3" s="34" t="s">
        <v>510</v>
      </c>
      <c r="B3" s="33"/>
      <c r="C3" s="33"/>
      <c r="D3" s="33"/>
      <c r="E3" s="33"/>
      <c r="F3" s="33"/>
      <c r="G3" s="32"/>
    </row>
    <row r="4" spans="1:7">
      <c r="A4" s="34" t="s">
        <v>526</v>
      </c>
      <c r="B4" s="33"/>
      <c r="C4" s="33"/>
      <c r="D4" s="33"/>
      <c r="E4" s="33"/>
      <c r="F4" s="33"/>
      <c r="G4" s="32"/>
    </row>
    <row r="5" spans="1:7">
      <c r="A5" s="34" t="s">
        <v>189</v>
      </c>
      <c r="B5" s="33"/>
      <c r="C5" s="33"/>
      <c r="D5" s="33"/>
      <c r="E5" s="33"/>
      <c r="F5" s="33"/>
      <c r="G5" s="32"/>
    </row>
    <row r="6" spans="1:7">
      <c r="A6" s="31" t="s">
        <v>120</v>
      </c>
      <c r="B6" s="30"/>
      <c r="C6" s="30"/>
      <c r="D6" s="30"/>
      <c r="E6" s="30"/>
      <c r="F6" s="30"/>
      <c r="G6" s="29"/>
    </row>
    <row r="7" spans="1:7">
      <c r="A7" s="129" t="s">
        <v>118</v>
      </c>
      <c r="B7" s="161" t="s">
        <v>508</v>
      </c>
      <c r="C7" s="161"/>
      <c r="D7" s="161"/>
      <c r="E7" s="161"/>
      <c r="F7" s="161"/>
      <c r="G7" s="160" t="s">
        <v>507</v>
      </c>
    </row>
    <row r="8" spans="1:7" ht="30">
      <c r="A8" s="128"/>
      <c r="B8" s="158" t="s">
        <v>506</v>
      </c>
      <c r="C8" s="159" t="s">
        <v>297</v>
      </c>
      <c r="D8" s="158" t="s">
        <v>296</v>
      </c>
      <c r="E8" s="158" t="s">
        <v>201</v>
      </c>
      <c r="F8" s="158" t="s">
        <v>219</v>
      </c>
      <c r="G8" s="157"/>
    </row>
    <row r="9" spans="1:7">
      <c r="A9" s="125" t="s">
        <v>525</v>
      </c>
      <c r="B9" s="156">
        <f>SUM(B10:B18)</f>
        <v>62427550</v>
      </c>
      <c r="C9" s="156">
        <f>SUM(C10:C18)</f>
        <v>8286801.3700000001</v>
      </c>
      <c r="D9" s="156">
        <f>SUM(D10:D18)</f>
        <v>70714351.36999999</v>
      </c>
      <c r="E9" s="156">
        <f>SUM(E10:E18)</f>
        <v>61019101.299999997</v>
      </c>
      <c r="F9" s="156">
        <f>SUM(F10:F18)</f>
        <v>59589270.039999999</v>
      </c>
      <c r="G9" s="156">
        <f>SUM(G10:G18)</f>
        <v>9695250.0700000003</v>
      </c>
    </row>
    <row r="10" spans="1:7">
      <c r="A10" s="154" t="s">
        <v>524</v>
      </c>
      <c r="B10" s="155">
        <v>1542123.77</v>
      </c>
      <c r="C10" s="155">
        <v>10000</v>
      </c>
      <c r="D10" s="73">
        <f>B10+C10</f>
        <v>1552123.77</v>
      </c>
      <c r="E10" s="155">
        <v>1405780.9</v>
      </c>
      <c r="F10" s="155">
        <v>1374624.27</v>
      </c>
      <c r="G10" s="73">
        <f>D10-E10</f>
        <v>146342.87000000011</v>
      </c>
    </row>
    <row r="11" spans="1:7">
      <c r="A11" s="154" t="s">
        <v>523</v>
      </c>
      <c r="B11" s="155">
        <v>6541978.1299999999</v>
      </c>
      <c r="C11" s="155">
        <v>3000</v>
      </c>
      <c r="D11" s="73">
        <f>B11+C11</f>
        <v>6544978.1299999999</v>
      </c>
      <c r="E11" s="155">
        <v>5373862.9100000001</v>
      </c>
      <c r="F11" s="155">
        <v>5319186.95</v>
      </c>
      <c r="G11" s="73">
        <f>D11-E11</f>
        <v>1171115.2199999997</v>
      </c>
    </row>
    <row r="12" spans="1:7">
      <c r="A12" s="154" t="s">
        <v>519</v>
      </c>
      <c r="B12" s="155">
        <v>44687379.380000003</v>
      </c>
      <c r="C12" s="155">
        <v>7222384.9400000004</v>
      </c>
      <c r="D12" s="73">
        <f>B12+C12</f>
        <v>51909764.32</v>
      </c>
      <c r="E12" s="155">
        <v>44676679.039999999</v>
      </c>
      <c r="F12" s="155">
        <v>44497014.649999999</v>
      </c>
      <c r="G12" s="73">
        <f>D12-E12</f>
        <v>7233085.2800000012</v>
      </c>
    </row>
    <row r="13" spans="1:7">
      <c r="A13" s="154" t="s">
        <v>522</v>
      </c>
      <c r="B13" s="155">
        <v>7906364.6699999999</v>
      </c>
      <c r="C13" s="155">
        <v>1051416.43</v>
      </c>
      <c r="D13" s="73">
        <f>B13+C13</f>
        <v>8957781.0999999996</v>
      </c>
      <c r="E13" s="155">
        <v>8090790.4800000004</v>
      </c>
      <c r="F13" s="155">
        <v>6951582.0300000003</v>
      </c>
      <c r="G13" s="73">
        <f>D13-E13</f>
        <v>866990.61999999918</v>
      </c>
    </row>
    <row r="14" spans="1:7">
      <c r="A14" s="154" t="s">
        <v>521</v>
      </c>
      <c r="B14" s="155">
        <v>1749704.05</v>
      </c>
      <c r="C14" s="155">
        <v>0</v>
      </c>
      <c r="D14" s="73">
        <f>B14+C14</f>
        <v>1749704.05</v>
      </c>
      <c r="E14" s="155">
        <v>1471987.97</v>
      </c>
      <c r="F14" s="155">
        <v>1446862.14</v>
      </c>
      <c r="G14" s="73">
        <f>D14-E14</f>
        <v>277716.08000000007</v>
      </c>
    </row>
    <row r="15" spans="1:7">
      <c r="A15" s="154" t="s">
        <v>514</v>
      </c>
      <c r="B15" s="73">
        <v>0</v>
      </c>
      <c r="C15" s="73">
        <v>0</v>
      </c>
      <c r="D15" s="73">
        <f>B15+C15</f>
        <v>0</v>
      </c>
      <c r="E15" s="73">
        <v>0</v>
      </c>
      <c r="F15" s="73">
        <v>0</v>
      </c>
      <c r="G15" s="73">
        <f>D15-E15</f>
        <v>0</v>
      </c>
    </row>
    <row r="16" spans="1:7">
      <c r="A16" s="154" t="s">
        <v>513</v>
      </c>
      <c r="B16" s="73">
        <v>0</v>
      </c>
      <c r="C16" s="73">
        <v>0</v>
      </c>
      <c r="D16" s="73">
        <f>B16+C16</f>
        <v>0</v>
      </c>
      <c r="E16" s="73">
        <v>0</v>
      </c>
      <c r="F16" s="73">
        <v>0</v>
      </c>
      <c r="G16" s="73">
        <f>D16-E16</f>
        <v>0</v>
      </c>
    </row>
    <row r="17" spans="1:7">
      <c r="A17" s="154" t="s">
        <v>512</v>
      </c>
      <c r="B17" s="73">
        <v>0</v>
      </c>
      <c r="C17" s="73">
        <v>0</v>
      </c>
      <c r="D17" s="73">
        <f>B17+C17</f>
        <v>0</v>
      </c>
      <c r="E17" s="73">
        <v>0</v>
      </c>
      <c r="F17" s="73">
        <v>0</v>
      </c>
      <c r="G17" s="73">
        <f>D17-E17</f>
        <v>0</v>
      </c>
    </row>
    <row r="18" spans="1:7">
      <c r="A18" s="54" t="s">
        <v>125</v>
      </c>
      <c r="B18" s="69"/>
      <c r="C18" s="69"/>
      <c r="D18" s="69"/>
      <c r="E18" s="69"/>
      <c r="F18" s="69"/>
      <c r="G18" s="69"/>
    </row>
    <row r="19" spans="1:7">
      <c r="A19" s="18" t="s">
        <v>520</v>
      </c>
      <c r="B19" s="66">
        <f>SUM(B20:B28)</f>
        <v>150000</v>
      </c>
      <c r="C19" s="66">
        <f>SUM(C20:C28)</f>
        <v>0</v>
      </c>
      <c r="D19" s="66">
        <f>SUM(D20:D28)</f>
        <v>150000</v>
      </c>
      <c r="E19" s="66">
        <f>SUM(E20:E28)</f>
        <v>0</v>
      </c>
      <c r="F19" s="66">
        <f>SUM(F20:F28)</f>
        <v>0</v>
      </c>
      <c r="G19" s="66">
        <f>SUM(G20:G28)</f>
        <v>150000</v>
      </c>
    </row>
    <row r="20" spans="1:7">
      <c r="A20" s="154" t="s">
        <v>519</v>
      </c>
      <c r="B20" s="155">
        <v>150000</v>
      </c>
      <c r="C20" s="155">
        <v>0</v>
      </c>
      <c r="D20" s="73">
        <f>B20+C20</f>
        <v>150000</v>
      </c>
      <c r="E20" s="155">
        <v>0</v>
      </c>
      <c r="F20" s="155">
        <v>0</v>
      </c>
      <c r="G20" s="73">
        <f>D20-E20</f>
        <v>150000</v>
      </c>
    </row>
    <row r="21" spans="1:7">
      <c r="A21" s="154" t="s">
        <v>518</v>
      </c>
      <c r="B21" s="73">
        <v>0</v>
      </c>
      <c r="C21" s="73">
        <v>0</v>
      </c>
      <c r="D21" s="73">
        <f>B21+C21</f>
        <v>0</v>
      </c>
      <c r="E21" s="73">
        <v>0</v>
      </c>
      <c r="F21" s="73">
        <v>0</v>
      </c>
      <c r="G21" s="73">
        <f>D21-E21</f>
        <v>0</v>
      </c>
    </row>
    <row r="22" spans="1:7">
      <c r="A22" s="154" t="s">
        <v>517</v>
      </c>
      <c r="B22" s="73">
        <v>0</v>
      </c>
      <c r="C22" s="73">
        <v>0</v>
      </c>
      <c r="D22" s="73">
        <f>B22+C22</f>
        <v>0</v>
      </c>
      <c r="E22" s="73">
        <v>0</v>
      </c>
      <c r="F22" s="73">
        <v>0</v>
      </c>
      <c r="G22" s="73">
        <f>D22-E22</f>
        <v>0</v>
      </c>
    </row>
    <row r="23" spans="1:7">
      <c r="A23" s="154" t="s">
        <v>516</v>
      </c>
      <c r="B23" s="73">
        <v>0</v>
      </c>
      <c r="C23" s="73">
        <v>0</v>
      </c>
      <c r="D23" s="73">
        <f>B23+C23</f>
        <v>0</v>
      </c>
      <c r="E23" s="73">
        <v>0</v>
      </c>
      <c r="F23" s="73">
        <v>0</v>
      </c>
      <c r="G23" s="73">
        <f>D23-E23</f>
        <v>0</v>
      </c>
    </row>
    <row r="24" spans="1:7">
      <c r="A24" s="154" t="s">
        <v>515</v>
      </c>
      <c r="B24" s="73">
        <v>0</v>
      </c>
      <c r="C24" s="73">
        <v>0</v>
      </c>
      <c r="D24" s="73">
        <f>B24+C24</f>
        <v>0</v>
      </c>
      <c r="E24" s="73">
        <v>0</v>
      </c>
      <c r="F24" s="73">
        <v>0</v>
      </c>
      <c r="G24" s="73">
        <f>D24-E24</f>
        <v>0</v>
      </c>
    </row>
    <row r="25" spans="1:7">
      <c r="A25" s="154" t="s">
        <v>514</v>
      </c>
      <c r="B25" s="73">
        <v>0</v>
      </c>
      <c r="C25" s="73">
        <v>0</v>
      </c>
      <c r="D25" s="73">
        <f>B25+C25</f>
        <v>0</v>
      </c>
      <c r="E25" s="73">
        <v>0</v>
      </c>
      <c r="F25" s="73">
        <v>0</v>
      </c>
      <c r="G25" s="73">
        <f>D25-E25</f>
        <v>0</v>
      </c>
    </row>
    <row r="26" spans="1:7">
      <c r="A26" s="154" t="s">
        <v>513</v>
      </c>
      <c r="B26" s="73">
        <v>0</v>
      </c>
      <c r="C26" s="73">
        <v>0</v>
      </c>
      <c r="D26" s="73">
        <f>B26+C26</f>
        <v>0</v>
      </c>
      <c r="E26" s="73">
        <v>0</v>
      </c>
      <c r="F26" s="73">
        <v>0</v>
      </c>
      <c r="G26" s="73">
        <f>D26-E26</f>
        <v>0</v>
      </c>
    </row>
    <row r="27" spans="1:7">
      <c r="A27" s="154" t="s">
        <v>512</v>
      </c>
      <c r="B27" s="73">
        <v>0</v>
      </c>
      <c r="C27" s="73">
        <v>0</v>
      </c>
      <c r="D27" s="73">
        <f>B27+C27</f>
        <v>0</v>
      </c>
      <c r="E27" s="73">
        <v>0</v>
      </c>
      <c r="F27" s="73">
        <v>0</v>
      </c>
      <c r="G27" s="73">
        <f>D27-E27</f>
        <v>0</v>
      </c>
    </row>
    <row r="28" spans="1:7">
      <c r="A28" s="54" t="s">
        <v>125</v>
      </c>
      <c r="B28" s="69"/>
      <c r="C28" s="69"/>
      <c r="D28" s="73">
        <f>B28+C28</f>
        <v>0</v>
      </c>
      <c r="E28" s="73"/>
      <c r="F28" s="73"/>
      <c r="G28" s="73">
        <f>D28-E28</f>
        <v>0</v>
      </c>
    </row>
    <row r="29" spans="1:7">
      <c r="A29" s="18" t="s">
        <v>304</v>
      </c>
      <c r="B29" s="66">
        <f>B9+B19</f>
        <v>62577550</v>
      </c>
      <c r="C29" s="66">
        <f>C9+C19</f>
        <v>8286801.3700000001</v>
      </c>
      <c r="D29" s="66">
        <f>B29+C29</f>
        <v>70864351.370000005</v>
      </c>
      <c r="E29" s="66">
        <f>E9+E19</f>
        <v>61019101.299999997</v>
      </c>
      <c r="F29" s="66">
        <f>F9+F19</f>
        <v>59589270.039999999</v>
      </c>
      <c r="G29" s="66">
        <f>D29-E29</f>
        <v>9845250.0700000077</v>
      </c>
    </row>
    <row r="30" spans="1:7">
      <c r="A30" s="65"/>
      <c r="B30" s="153"/>
      <c r="C30" s="153"/>
      <c r="D30" s="153"/>
      <c r="E30" s="153"/>
      <c r="F30" s="153"/>
      <c r="G30" s="153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9D8A-8872-413E-ACED-C260C7ECC11B}">
  <dimension ref="A1:H78"/>
  <sheetViews>
    <sheetView zoomScaleNormal="100" workbookViewId="0">
      <selection sqref="A1:G1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173" t="s">
        <v>624</v>
      </c>
      <c r="B1" s="172"/>
      <c r="C1" s="172"/>
      <c r="D1" s="172"/>
      <c r="E1" s="172"/>
      <c r="F1" s="172"/>
      <c r="G1" s="172"/>
    </row>
    <row r="2" spans="1:8">
      <c r="A2" s="37" t="s">
        <v>123</v>
      </c>
      <c r="B2" s="36"/>
      <c r="C2" s="36"/>
      <c r="D2" s="36"/>
      <c r="E2" s="36"/>
      <c r="F2" s="36"/>
      <c r="G2" s="35"/>
    </row>
    <row r="3" spans="1:8">
      <c r="A3" s="34" t="s">
        <v>623</v>
      </c>
      <c r="B3" s="33"/>
      <c r="C3" s="33"/>
      <c r="D3" s="33"/>
      <c r="E3" s="33"/>
      <c r="F3" s="33"/>
      <c r="G3" s="32"/>
    </row>
    <row r="4" spans="1:8">
      <c r="A4" s="34" t="s">
        <v>622</v>
      </c>
      <c r="B4" s="33"/>
      <c r="C4" s="33"/>
      <c r="D4" s="33"/>
      <c r="E4" s="33"/>
      <c r="F4" s="33"/>
      <c r="G4" s="32"/>
    </row>
    <row r="5" spans="1:8">
      <c r="A5" s="34" t="s">
        <v>189</v>
      </c>
      <c r="B5" s="33"/>
      <c r="C5" s="33"/>
      <c r="D5" s="33"/>
      <c r="E5" s="33"/>
      <c r="F5" s="33"/>
      <c r="G5" s="32"/>
    </row>
    <row r="6" spans="1:8">
      <c r="A6" s="31" t="s">
        <v>120</v>
      </c>
      <c r="B6" s="30"/>
      <c r="C6" s="30"/>
      <c r="D6" s="30"/>
      <c r="E6" s="30"/>
      <c r="F6" s="30"/>
      <c r="G6" s="29"/>
    </row>
    <row r="7" spans="1:8">
      <c r="A7" s="33" t="s">
        <v>118</v>
      </c>
      <c r="B7" s="31" t="s">
        <v>508</v>
      </c>
      <c r="C7" s="30"/>
      <c r="D7" s="30"/>
      <c r="E7" s="30"/>
      <c r="F7" s="29"/>
      <c r="G7" s="150" t="s">
        <v>621</v>
      </c>
    </row>
    <row r="8" spans="1:8" ht="30">
      <c r="A8" s="33"/>
      <c r="B8" s="127" t="s">
        <v>506</v>
      </c>
      <c r="C8" s="46" t="s">
        <v>620</v>
      </c>
      <c r="D8" s="127" t="s">
        <v>504</v>
      </c>
      <c r="E8" s="127" t="s">
        <v>201</v>
      </c>
      <c r="F8" s="171" t="s">
        <v>219</v>
      </c>
      <c r="G8" s="149"/>
    </row>
    <row r="9" spans="1:8">
      <c r="A9" s="125" t="s">
        <v>619</v>
      </c>
      <c r="B9" s="170">
        <f>B10+B19+B27+B37</f>
        <v>62427550</v>
      </c>
      <c r="C9" s="170">
        <f>C10+C19+C27+C37</f>
        <v>8286801.3700000001</v>
      </c>
      <c r="D9" s="170">
        <f>D10+D19+D27+D37</f>
        <v>70714351.370000005</v>
      </c>
      <c r="E9" s="170">
        <f>E10+E19+E27+E37</f>
        <v>61019101.299999997</v>
      </c>
      <c r="F9" s="170">
        <f>F10+F19+F27+F37</f>
        <v>59589270.039999999</v>
      </c>
      <c r="G9" s="170">
        <f>G10+G19+G27+G37</f>
        <v>9695250.0700000096</v>
      </c>
    </row>
    <row r="10" spans="1:8">
      <c r="A10" s="85" t="s">
        <v>618</v>
      </c>
      <c r="B10" s="166">
        <f>SUM(B11:B18)</f>
        <v>1749704.05</v>
      </c>
      <c r="C10" s="166">
        <f>SUM(C11:C18)</f>
        <v>0</v>
      </c>
      <c r="D10" s="166">
        <f>SUM(D11:D18)</f>
        <v>1749704.05</v>
      </c>
      <c r="E10" s="166">
        <f>SUM(E11:E18)</f>
        <v>1471987.97</v>
      </c>
      <c r="F10" s="166">
        <f>SUM(F11:F18)</f>
        <v>1446862.14</v>
      </c>
      <c r="G10" s="166">
        <f>SUM(G11:G18)</f>
        <v>277716.08000000007</v>
      </c>
    </row>
    <row r="11" spans="1:8">
      <c r="A11" s="120" t="s">
        <v>586</v>
      </c>
      <c r="B11" s="166">
        <v>0</v>
      </c>
      <c r="C11" s="166">
        <v>0</v>
      </c>
      <c r="D11" s="166">
        <f>B11+C11</f>
        <v>0</v>
      </c>
      <c r="E11" s="166">
        <v>0</v>
      </c>
      <c r="F11" s="166">
        <v>0</v>
      </c>
      <c r="G11" s="166">
        <f>D11-E11</f>
        <v>0</v>
      </c>
      <c r="H11" s="165" t="s">
        <v>617</v>
      </c>
    </row>
    <row r="12" spans="1:8">
      <c r="A12" s="120" t="s">
        <v>584</v>
      </c>
      <c r="B12" s="166">
        <v>0</v>
      </c>
      <c r="C12" s="166">
        <v>0</v>
      </c>
      <c r="D12" s="166">
        <f>B12+C12</f>
        <v>0</v>
      </c>
      <c r="E12" s="166">
        <v>0</v>
      </c>
      <c r="F12" s="166">
        <v>0</v>
      </c>
      <c r="G12" s="166">
        <f>D12-E12</f>
        <v>0</v>
      </c>
      <c r="H12" s="165" t="s">
        <v>616</v>
      </c>
    </row>
    <row r="13" spans="1:8">
      <c r="A13" s="120" t="s">
        <v>582</v>
      </c>
      <c r="B13" s="166">
        <v>0</v>
      </c>
      <c r="C13" s="166">
        <v>0</v>
      </c>
      <c r="D13" s="166">
        <f>B13+C13</f>
        <v>0</v>
      </c>
      <c r="E13" s="166">
        <v>0</v>
      </c>
      <c r="F13" s="166">
        <v>0</v>
      </c>
      <c r="G13" s="166">
        <f>D13-E13</f>
        <v>0</v>
      </c>
      <c r="H13" s="165" t="s">
        <v>615</v>
      </c>
    </row>
    <row r="14" spans="1:8">
      <c r="A14" s="120" t="s">
        <v>580</v>
      </c>
      <c r="B14" s="166">
        <v>0</v>
      </c>
      <c r="C14" s="166">
        <v>0</v>
      </c>
      <c r="D14" s="166">
        <f>B14+C14</f>
        <v>0</v>
      </c>
      <c r="E14" s="166">
        <v>0</v>
      </c>
      <c r="F14" s="166">
        <v>0</v>
      </c>
      <c r="G14" s="166">
        <f>D14-E14</f>
        <v>0</v>
      </c>
      <c r="H14" s="165" t="s">
        <v>614</v>
      </c>
    </row>
    <row r="15" spans="1:8">
      <c r="A15" s="120" t="s">
        <v>578</v>
      </c>
      <c r="B15" s="169">
        <v>1749704.05</v>
      </c>
      <c r="C15" s="169">
        <v>0</v>
      </c>
      <c r="D15" s="166">
        <f>B15+C15</f>
        <v>1749704.05</v>
      </c>
      <c r="E15" s="169">
        <v>1471987.97</v>
      </c>
      <c r="F15" s="169">
        <v>1446862.14</v>
      </c>
      <c r="G15" s="166">
        <f>D15-E15</f>
        <v>277716.08000000007</v>
      </c>
      <c r="H15" s="165" t="s">
        <v>613</v>
      </c>
    </row>
    <row r="16" spans="1:8">
      <c r="A16" s="120" t="s">
        <v>576</v>
      </c>
      <c r="B16" s="166">
        <v>0</v>
      </c>
      <c r="C16" s="166">
        <v>0</v>
      </c>
      <c r="D16" s="166">
        <f>B16+C16</f>
        <v>0</v>
      </c>
      <c r="E16" s="166">
        <v>0</v>
      </c>
      <c r="F16" s="166">
        <v>0</v>
      </c>
      <c r="G16" s="166">
        <f>D16-E16</f>
        <v>0</v>
      </c>
      <c r="H16" s="165" t="s">
        <v>612</v>
      </c>
    </row>
    <row r="17" spans="1:8">
      <c r="A17" s="120" t="s">
        <v>574</v>
      </c>
      <c r="B17" s="166">
        <v>0</v>
      </c>
      <c r="C17" s="166">
        <v>0</v>
      </c>
      <c r="D17" s="166">
        <f>B17+C17</f>
        <v>0</v>
      </c>
      <c r="E17" s="166">
        <v>0</v>
      </c>
      <c r="F17" s="166">
        <v>0</v>
      </c>
      <c r="G17" s="166">
        <f>D17-E17</f>
        <v>0</v>
      </c>
      <c r="H17" s="165" t="s">
        <v>611</v>
      </c>
    </row>
    <row r="18" spans="1:8">
      <c r="A18" s="120" t="s">
        <v>572</v>
      </c>
      <c r="B18" s="166">
        <v>0</v>
      </c>
      <c r="C18" s="166">
        <v>0</v>
      </c>
      <c r="D18" s="166">
        <f>B18+C18</f>
        <v>0</v>
      </c>
      <c r="E18" s="166">
        <v>0</v>
      </c>
      <c r="F18" s="166">
        <v>0</v>
      </c>
      <c r="G18" s="166">
        <f>D18-E18</f>
        <v>0</v>
      </c>
      <c r="H18" s="165" t="s">
        <v>610</v>
      </c>
    </row>
    <row r="19" spans="1:8">
      <c r="A19" s="85" t="s">
        <v>570</v>
      </c>
      <c r="B19" s="166">
        <f>SUM(B20:B26)</f>
        <v>60677845.950000003</v>
      </c>
      <c r="C19" s="166">
        <f>SUM(C20:C26)</f>
        <v>8286801.3700000001</v>
      </c>
      <c r="D19" s="166">
        <f>SUM(D20:D26)</f>
        <v>68964647.320000008</v>
      </c>
      <c r="E19" s="166">
        <f>SUM(E20:E26)</f>
        <v>59547113.329999998</v>
      </c>
      <c r="F19" s="166">
        <f>SUM(F20:F26)</f>
        <v>58142407.899999999</v>
      </c>
      <c r="G19" s="166">
        <f>SUM(G20:G26)</f>
        <v>9417533.9900000095</v>
      </c>
    </row>
    <row r="20" spans="1:8">
      <c r="A20" s="120" t="s">
        <v>569</v>
      </c>
      <c r="B20" s="169">
        <v>60677845.950000003</v>
      </c>
      <c r="C20" s="169">
        <v>8286801.3700000001</v>
      </c>
      <c r="D20" s="166">
        <f>B20+C20</f>
        <v>68964647.320000008</v>
      </c>
      <c r="E20" s="169">
        <v>59547113.329999998</v>
      </c>
      <c r="F20" s="169">
        <v>58142407.899999999</v>
      </c>
      <c r="G20" s="166">
        <f>D20-E20</f>
        <v>9417533.9900000095</v>
      </c>
      <c r="H20" s="165" t="s">
        <v>609</v>
      </c>
    </row>
    <row r="21" spans="1:8">
      <c r="A21" s="120" t="s">
        <v>567</v>
      </c>
      <c r="B21" s="166">
        <v>0</v>
      </c>
      <c r="C21" s="166">
        <v>0</v>
      </c>
      <c r="D21" s="166">
        <f>B21+C21</f>
        <v>0</v>
      </c>
      <c r="E21" s="166">
        <v>0</v>
      </c>
      <c r="F21" s="166">
        <v>0</v>
      </c>
      <c r="G21" s="166">
        <f>D21-E21</f>
        <v>0</v>
      </c>
      <c r="H21" s="165" t="s">
        <v>608</v>
      </c>
    </row>
    <row r="22" spans="1:8">
      <c r="A22" s="120" t="s">
        <v>565</v>
      </c>
      <c r="B22" s="166">
        <v>0</v>
      </c>
      <c r="C22" s="166">
        <v>0</v>
      </c>
      <c r="D22" s="166">
        <f>B22+C22</f>
        <v>0</v>
      </c>
      <c r="E22" s="166">
        <v>0</v>
      </c>
      <c r="F22" s="166">
        <v>0</v>
      </c>
      <c r="G22" s="166">
        <f>D22-E22</f>
        <v>0</v>
      </c>
      <c r="H22" s="165" t="s">
        <v>607</v>
      </c>
    </row>
    <row r="23" spans="1:8">
      <c r="A23" s="120" t="s">
        <v>563</v>
      </c>
      <c r="B23" s="166">
        <v>0</v>
      </c>
      <c r="C23" s="166">
        <v>0</v>
      </c>
      <c r="D23" s="166">
        <f>B23+C23</f>
        <v>0</v>
      </c>
      <c r="E23" s="166">
        <v>0</v>
      </c>
      <c r="F23" s="166">
        <v>0</v>
      </c>
      <c r="G23" s="166">
        <f>D23-E23</f>
        <v>0</v>
      </c>
      <c r="H23" s="165" t="s">
        <v>606</v>
      </c>
    </row>
    <row r="24" spans="1:8">
      <c r="A24" s="120" t="s">
        <v>561</v>
      </c>
      <c r="B24" s="166">
        <v>0</v>
      </c>
      <c r="C24" s="166">
        <v>0</v>
      </c>
      <c r="D24" s="166">
        <f>B24+C24</f>
        <v>0</v>
      </c>
      <c r="E24" s="166">
        <v>0</v>
      </c>
      <c r="F24" s="166">
        <v>0</v>
      </c>
      <c r="G24" s="166">
        <f>D24-E24</f>
        <v>0</v>
      </c>
      <c r="H24" s="165" t="s">
        <v>605</v>
      </c>
    </row>
    <row r="25" spans="1:8">
      <c r="A25" s="120" t="s">
        <v>559</v>
      </c>
      <c r="B25" s="166">
        <v>0</v>
      </c>
      <c r="C25" s="166">
        <v>0</v>
      </c>
      <c r="D25" s="166">
        <f>B25+C25</f>
        <v>0</v>
      </c>
      <c r="E25" s="166">
        <v>0</v>
      </c>
      <c r="F25" s="166">
        <v>0</v>
      </c>
      <c r="G25" s="166">
        <f>D25-E25</f>
        <v>0</v>
      </c>
      <c r="H25" s="165" t="s">
        <v>604</v>
      </c>
    </row>
    <row r="26" spans="1:8">
      <c r="A26" s="120" t="s">
        <v>557</v>
      </c>
      <c r="B26" s="166">
        <v>0</v>
      </c>
      <c r="C26" s="166">
        <v>0</v>
      </c>
      <c r="D26" s="166">
        <f>B26+C26</f>
        <v>0</v>
      </c>
      <c r="E26" s="166">
        <v>0</v>
      </c>
      <c r="F26" s="166">
        <v>0</v>
      </c>
      <c r="G26" s="166">
        <f>D26-E26</f>
        <v>0</v>
      </c>
      <c r="H26" s="165" t="s">
        <v>603</v>
      </c>
    </row>
    <row r="27" spans="1:8">
      <c r="A27" s="85" t="s">
        <v>555</v>
      </c>
      <c r="B27" s="166">
        <f>SUM(B28:B36)</f>
        <v>0</v>
      </c>
      <c r="C27" s="166">
        <f>SUM(C28:C36)</f>
        <v>0</v>
      </c>
      <c r="D27" s="166">
        <f>SUM(D28:D36)</f>
        <v>0</v>
      </c>
      <c r="E27" s="166">
        <f>SUM(E28:E36)</f>
        <v>0</v>
      </c>
      <c r="F27" s="166">
        <f>SUM(F28:F36)</f>
        <v>0</v>
      </c>
      <c r="G27" s="166">
        <f>SUM(G28:G36)</f>
        <v>0</v>
      </c>
    </row>
    <row r="28" spans="1:8">
      <c r="A28" s="118" t="s">
        <v>554</v>
      </c>
      <c r="B28" s="166">
        <v>0</v>
      </c>
      <c r="C28" s="166">
        <v>0</v>
      </c>
      <c r="D28" s="166">
        <f>B28+C28</f>
        <v>0</v>
      </c>
      <c r="E28" s="166">
        <v>0</v>
      </c>
      <c r="F28" s="166">
        <v>0</v>
      </c>
      <c r="G28" s="166">
        <f>D28-E28</f>
        <v>0</v>
      </c>
      <c r="H28" s="165" t="s">
        <v>602</v>
      </c>
    </row>
    <row r="29" spans="1:8">
      <c r="A29" s="120" t="s">
        <v>552</v>
      </c>
      <c r="B29" s="166">
        <v>0</v>
      </c>
      <c r="C29" s="166">
        <v>0</v>
      </c>
      <c r="D29" s="166">
        <f>B29+C29</f>
        <v>0</v>
      </c>
      <c r="E29" s="166">
        <v>0</v>
      </c>
      <c r="F29" s="166">
        <v>0</v>
      </c>
      <c r="G29" s="166">
        <f>D29-E29</f>
        <v>0</v>
      </c>
      <c r="H29" s="165" t="s">
        <v>601</v>
      </c>
    </row>
    <row r="30" spans="1:8">
      <c r="A30" s="120" t="s">
        <v>550</v>
      </c>
      <c r="B30" s="166">
        <v>0</v>
      </c>
      <c r="C30" s="166">
        <v>0</v>
      </c>
      <c r="D30" s="166">
        <f>B30+C30</f>
        <v>0</v>
      </c>
      <c r="E30" s="166">
        <v>0</v>
      </c>
      <c r="F30" s="166">
        <v>0</v>
      </c>
      <c r="G30" s="166">
        <f>D30-E30</f>
        <v>0</v>
      </c>
      <c r="H30" s="165" t="s">
        <v>600</v>
      </c>
    </row>
    <row r="31" spans="1:8">
      <c r="A31" s="120" t="s">
        <v>548</v>
      </c>
      <c r="B31" s="166">
        <v>0</v>
      </c>
      <c r="C31" s="166">
        <v>0</v>
      </c>
      <c r="D31" s="166">
        <f>B31+C31</f>
        <v>0</v>
      </c>
      <c r="E31" s="166">
        <v>0</v>
      </c>
      <c r="F31" s="166">
        <v>0</v>
      </c>
      <c r="G31" s="166">
        <f>D31-E31</f>
        <v>0</v>
      </c>
      <c r="H31" s="165" t="s">
        <v>599</v>
      </c>
    </row>
    <row r="32" spans="1:8">
      <c r="A32" s="120" t="s">
        <v>546</v>
      </c>
      <c r="B32" s="166">
        <v>0</v>
      </c>
      <c r="C32" s="166">
        <v>0</v>
      </c>
      <c r="D32" s="166">
        <f>B32+C32</f>
        <v>0</v>
      </c>
      <c r="E32" s="166">
        <v>0</v>
      </c>
      <c r="F32" s="166">
        <v>0</v>
      </c>
      <c r="G32" s="166">
        <f>D32-E32</f>
        <v>0</v>
      </c>
      <c r="H32" s="165" t="s">
        <v>598</v>
      </c>
    </row>
    <row r="33" spans="1:8">
      <c r="A33" s="120" t="s">
        <v>544</v>
      </c>
      <c r="B33" s="166">
        <v>0</v>
      </c>
      <c r="C33" s="166">
        <v>0</v>
      </c>
      <c r="D33" s="166">
        <f>B33+C33</f>
        <v>0</v>
      </c>
      <c r="E33" s="166">
        <v>0</v>
      </c>
      <c r="F33" s="166">
        <v>0</v>
      </c>
      <c r="G33" s="166">
        <f>D33-E33</f>
        <v>0</v>
      </c>
      <c r="H33" s="165" t="s">
        <v>597</v>
      </c>
    </row>
    <row r="34" spans="1:8">
      <c r="A34" s="120" t="s">
        <v>542</v>
      </c>
      <c r="B34" s="166">
        <v>0</v>
      </c>
      <c r="C34" s="166">
        <v>0</v>
      </c>
      <c r="D34" s="166">
        <f>B34+C34</f>
        <v>0</v>
      </c>
      <c r="E34" s="166">
        <v>0</v>
      </c>
      <c r="F34" s="166">
        <v>0</v>
      </c>
      <c r="G34" s="166">
        <f>D34-E34</f>
        <v>0</v>
      </c>
      <c r="H34" s="165" t="s">
        <v>596</v>
      </c>
    </row>
    <row r="35" spans="1:8">
      <c r="A35" s="120" t="s">
        <v>540</v>
      </c>
      <c r="B35" s="166">
        <v>0</v>
      </c>
      <c r="C35" s="166">
        <v>0</v>
      </c>
      <c r="D35" s="166">
        <f>B35+C35</f>
        <v>0</v>
      </c>
      <c r="E35" s="166">
        <v>0</v>
      </c>
      <c r="F35" s="166">
        <v>0</v>
      </c>
      <c r="G35" s="166">
        <f>D35-E35</f>
        <v>0</v>
      </c>
      <c r="H35" s="165" t="s">
        <v>595</v>
      </c>
    </row>
    <row r="36" spans="1:8">
      <c r="A36" s="120" t="s">
        <v>538</v>
      </c>
      <c r="B36" s="166">
        <v>0</v>
      </c>
      <c r="C36" s="166">
        <v>0</v>
      </c>
      <c r="D36" s="166">
        <f>B36+C36</f>
        <v>0</v>
      </c>
      <c r="E36" s="166">
        <v>0</v>
      </c>
      <c r="F36" s="166">
        <v>0</v>
      </c>
      <c r="G36" s="166">
        <f>D36-E36</f>
        <v>0</v>
      </c>
      <c r="H36" s="165" t="s">
        <v>594</v>
      </c>
    </row>
    <row r="37" spans="1:8" ht="30">
      <c r="A37" s="168" t="s">
        <v>593</v>
      </c>
      <c r="B37" s="166">
        <f>SUM(B38:B41)</f>
        <v>0</v>
      </c>
      <c r="C37" s="166">
        <f>SUM(C38:C41)</f>
        <v>0</v>
      </c>
      <c r="D37" s="166">
        <f>SUM(D38:D41)</f>
        <v>0</v>
      </c>
      <c r="E37" s="166">
        <f>SUM(E38:E41)</f>
        <v>0</v>
      </c>
      <c r="F37" s="166">
        <f>SUM(F38:F41)</f>
        <v>0</v>
      </c>
      <c r="G37" s="166">
        <f>SUM(G38:G41)</f>
        <v>0</v>
      </c>
    </row>
    <row r="38" spans="1:8" ht="30">
      <c r="A38" s="118" t="s">
        <v>535</v>
      </c>
      <c r="B38" s="166">
        <v>0</v>
      </c>
      <c r="C38" s="166">
        <v>0</v>
      </c>
      <c r="D38" s="166">
        <f>B38+C38</f>
        <v>0</v>
      </c>
      <c r="E38" s="166">
        <v>0</v>
      </c>
      <c r="F38" s="166">
        <v>0</v>
      </c>
      <c r="G38" s="166">
        <f>D38-E38</f>
        <v>0</v>
      </c>
      <c r="H38" s="165" t="s">
        <v>592</v>
      </c>
    </row>
    <row r="39" spans="1:8" ht="30">
      <c r="A39" s="118" t="s">
        <v>533</v>
      </c>
      <c r="B39" s="166">
        <v>0</v>
      </c>
      <c r="C39" s="166">
        <v>0</v>
      </c>
      <c r="D39" s="166">
        <f>B39+C39</f>
        <v>0</v>
      </c>
      <c r="E39" s="166">
        <v>0</v>
      </c>
      <c r="F39" s="166">
        <v>0</v>
      </c>
      <c r="G39" s="166">
        <f>D39-E39</f>
        <v>0</v>
      </c>
      <c r="H39" s="165" t="s">
        <v>591</v>
      </c>
    </row>
    <row r="40" spans="1:8">
      <c r="A40" s="118" t="s">
        <v>531</v>
      </c>
      <c r="B40" s="166">
        <v>0</v>
      </c>
      <c r="C40" s="166">
        <v>0</v>
      </c>
      <c r="D40" s="166">
        <f>B40+C40</f>
        <v>0</v>
      </c>
      <c r="E40" s="166">
        <v>0</v>
      </c>
      <c r="F40" s="166">
        <v>0</v>
      </c>
      <c r="G40" s="166">
        <f>D40-E40</f>
        <v>0</v>
      </c>
      <c r="H40" s="165" t="s">
        <v>590</v>
      </c>
    </row>
    <row r="41" spans="1:8">
      <c r="A41" s="118" t="s">
        <v>529</v>
      </c>
      <c r="B41" s="166">
        <v>0</v>
      </c>
      <c r="C41" s="166">
        <v>0</v>
      </c>
      <c r="D41" s="166">
        <f>B41+C41</f>
        <v>0</v>
      </c>
      <c r="E41" s="166">
        <v>0</v>
      </c>
      <c r="F41" s="166">
        <v>0</v>
      </c>
      <c r="G41" s="166">
        <f>D41-E41</f>
        <v>0</v>
      </c>
      <c r="H41" s="165" t="s">
        <v>589</v>
      </c>
    </row>
    <row r="42" spans="1:8">
      <c r="A42" s="118"/>
      <c r="B42" s="166"/>
      <c r="C42" s="166"/>
      <c r="D42" s="166"/>
      <c r="E42" s="166"/>
      <c r="F42" s="166"/>
      <c r="G42" s="166"/>
    </row>
    <row r="43" spans="1:8">
      <c r="A43" s="18" t="s">
        <v>588</v>
      </c>
      <c r="B43" s="163">
        <f>B44+B53+B61+B71</f>
        <v>150000</v>
      </c>
      <c r="C43" s="163">
        <f>C44+C53+C61+C71</f>
        <v>0</v>
      </c>
      <c r="D43" s="163">
        <f>D44+D53+D61+D71</f>
        <v>150000</v>
      </c>
      <c r="E43" s="163">
        <f>E44+E53+E61+E71</f>
        <v>0</v>
      </c>
      <c r="F43" s="163">
        <f>F44+F53+F61+F71</f>
        <v>0</v>
      </c>
      <c r="G43" s="163">
        <f>G44+G53+G61+G71</f>
        <v>150000</v>
      </c>
    </row>
    <row r="44" spans="1:8">
      <c r="A44" s="85" t="s">
        <v>587</v>
      </c>
      <c r="B44" s="166">
        <f>SUM(B45:B52)</f>
        <v>0</v>
      </c>
      <c r="C44" s="166">
        <f>SUM(C45:C52)</f>
        <v>0</v>
      </c>
      <c r="D44" s="166">
        <f>SUM(D45:D52)</f>
        <v>0</v>
      </c>
      <c r="E44" s="166">
        <f>SUM(E45:E52)</f>
        <v>0</v>
      </c>
      <c r="F44" s="166">
        <f>SUM(F45:F52)</f>
        <v>0</v>
      </c>
      <c r="G44" s="166">
        <f>SUM(G45:G52)</f>
        <v>0</v>
      </c>
    </row>
    <row r="45" spans="1:8">
      <c r="A45" s="118" t="s">
        <v>586</v>
      </c>
      <c r="B45" s="166">
        <v>0</v>
      </c>
      <c r="C45" s="166">
        <v>0</v>
      </c>
      <c r="D45" s="166">
        <f>B45+C45</f>
        <v>0</v>
      </c>
      <c r="E45" s="166">
        <v>0</v>
      </c>
      <c r="F45" s="166">
        <v>0</v>
      </c>
      <c r="G45" s="166">
        <f>D45-E45</f>
        <v>0</v>
      </c>
      <c r="H45" s="165" t="s">
        <v>585</v>
      </c>
    </row>
    <row r="46" spans="1:8">
      <c r="A46" s="118" t="s">
        <v>584</v>
      </c>
      <c r="B46" s="166">
        <v>0</v>
      </c>
      <c r="C46" s="166">
        <v>0</v>
      </c>
      <c r="D46" s="166">
        <f>B46+C46</f>
        <v>0</v>
      </c>
      <c r="E46" s="166">
        <v>0</v>
      </c>
      <c r="F46" s="166">
        <v>0</v>
      </c>
      <c r="G46" s="166">
        <f>D46-E46</f>
        <v>0</v>
      </c>
      <c r="H46" s="165" t="s">
        <v>583</v>
      </c>
    </row>
    <row r="47" spans="1:8">
      <c r="A47" s="118" t="s">
        <v>582</v>
      </c>
      <c r="B47" s="166">
        <v>0</v>
      </c>
      <c r="C47" s="166">
        <v>0</v>
      </c>
      <c r="D47" s="166">
        <f>B47+C47</f>
        <v>0</v>
      </c>
      <c r="E47" s="166">
        <v>0</v>
      </c>
      <c r="F47" s="166">
        <v>0</v>
      </c>
      <c r="G47" s="166">
        <f>D47-E47</f>
        <v>0</v>
      </c>
      <c r="H47" s="165" t="s">
        <v>581</v>
      </c>
    </row>
    <row r="48" spans="1:8">
      <c r="A48" s="118" t="s">
        <v>580</v>
      </c>
      <c r="B48" s="166">
        <v>0</v>
      </c>
      <c r="C48" s="166">
        <v>0</v>
      </c>
      <c r="D48" s="166">
        <f>B48+C48</f>
        <v>0</v>
      </c>
      <c r="E48" s="166">
        <v>0</v>
      </c>
      <c r="F48" s="166">
        <v>0</v>
      </c>
      <c r="G48" s="166">
        <f>D48-E48</f>
        <v>0</v>
      </c>
      <c r="H48" s="165" t="s">
        <v>579</v>
      </c>
    </row>
    <row r="49" spans="1:8">
      <c r="A49" s="118" t="s">
        <v>578</v>
      </c>
      <c r="B49" s="166">
        <v>0</v>
      </c>
      <c r="C49" s="166">
        <v>0</v>
      </c>
      <c r="D49" s="166">
        <f>B49+C49</f>
        <v>0</v>
      </c>
      <c r="E49" s="166">
        <v>0</v>
      </c>
      <c r="F49" s="166">
        <v>0</v>
      </c>
      <c r="G49" s="166">
        <f>D49-E49</f>
        <v>0</v>
      </c>
      <c r="H49" s="165" t="s">
        <v>577</v>
      </c>
    </row>
    <row r="50" spans="1:8">
      <c r="A50" s="118" t="s">
        <v>576</v>
      </c>
      <c r="B50" s="166">
        <v>0</v>
      </c>
      <c r="C50" s="166">
        <v>0</v>
      </c>
      <c r="D50" s="166">
        <f>B50+C50</f>
        <v>0</v>
      </c>
      <c r="E50" s="166">
        <v>0</v>
      </c>
      <c r="F50" s="166">
        <v>0</v>
      </c>
      <c r="G50" s="166">
        <f>D50-E50</f>
        <v>0</v>
      </c>
      <c r="H50" s="165" t="s">
        <v>575</v>
      </c>
    </row>
    <row r="51" spans="1:8">
      <c r="A51" s="118" t="s">
        <v>574</v>
      </c>
      <c r="B51" s="166">
        <v>0</v>
      </c>
      <c r="C51" s="166">
        <v>0</v>
      </c>
      <c r="D51" s="166">
        <f>B51+C51</f>
        <v>0</v>
      </c>
      <c r="E51" s="166">
        <v>0</v>
      </c>
      <c r="F51" s="166">
        <v>0</v>
      </c>
      <c r="G51" s="166">
        <f>D51-E51</f>
        <v>0</v>
      </c>
      <c r="H51" s="165" t="s">
        <v>573</v>
      </c>
    </row>
    <row r="52" spans="1:8">
      <c r="A52" s="118" t="s">
        <v>572</v>
      </c>
      <c r="B52" s="166">
        <v>0</v>
      </c>
      <c r="C52" s="166">
        <v>0</v>
      </c>
      <c r="D52" s="166">
        <f>B52+C52</f>
        <v>0</v>
      </c>
      <c r="E52" s="166">
        <v>0</v>
      </c>
      <c r="F52" s="166">
        <v>0</v>
      </c>
      <c r="G52" s="166">
        <f>D52-E52</f>
        <v>0</v>
      </c>
      <c r="H52" s="165" t="s">
        <v>571</v>
      </c>
    </row>
    <row r="53" spans="1:8">
      <c r="A53" s="85" t="s">
        <v>570</v>
      </c>
      <c r="B53" s="166">
        <f>SUM(B54:B60)</f>
        <v>150000</v>
      </c>
      <c r="C53" s="166">
        <f>SUM(C54:C60)</f>
        <v>0</v>
      </c>
      <c r="D53" s="166">
        <f>SUM(D54:D60)</f>
        <v>150000</v>
      </c>
      <c r="E53" s="166">
        <f>SUM(E54:E60)</f>
        <v>0</v>
      </c>
      <c r="F53" s="166">
        <f>SUM(F54:F60)</f>
        <v>0</v>
      </c>
      <c r="G53" s="166">
        <f>SUM(G54:G60)</f>
        <v>150000</v>
      </c>
    </row>
    <row r="54" spans="1:8">
      <c r="A54" s="118" t="s">
        <v>569</v>
      </c>
      <c r="B54" s="169">
        <v>150000</v>
      </c>
      <c r="C54" s="169">
        <v>0</v>
      </c>
      <c r="D54" s="166">
        <f>B54+C54</f>
        <v>150000</v>
      </c>
      <c r="E54" s="169">
        <v>0</v>
      </c>
      <c r="F54" s="169">
        <v>0</v>
      </c>
      <c r="G54" s="166">
        <f>D54-E54</f>
        <v>150000</v>
      </c>
      <c r="H54" s="165" t="s">
        <v>568</v>
      </c>
    </row>
    <row r="55" spans="1:8">
      <c r="A55" s="118" t="s">
        <v>567</v>
      </c>
      <c r="B55" s="166">
        <v>0</v>
      </c>
      <c r="C55" s="166">
        <v>0</v>
      </c>
      <c r="D55" s="166">
        <f>B55+C55</f>
        <v>0</v>
      </c>
      <c r="E55" s="166">
        <v>0</v>
      </c>
      <c r="F55" s="166">
        <v>0</v>
      </c>
      <c r="G55" s="166">
        <f>D55-E55</f>
        <v>0</v>
      </c>
      <c r="H55" s="165" t="s">
        <v>566</v>
      </c>
    </row>
    <row r="56" spans="1:8">
      <c r="A56" s="118" t="s">
        <v>565</v>
      </c>
      <c r="B56" s="166">
        <v>0</v>
      </c>
      <c r="C56" s="166">
        <v>0</v>
      </c>
      <c r="D56" s="166">
        <f>B56+C56</f>
        <v>0</v>
      </c>
      <c r="E56" s="166">
        <v>0</v>
      </c>
      <c r="F56" s="166">
        <v>0</v>
      </c>
      <c r="G56" s="166">
        <f>D56-E56</f>
        <v>0</v>
      </c>
      <c r="H56" s="165" t="s">
        <v>564</v>
      </c>
    </row>
    <row r="57" spans="1:8">
      <c r="A57" s="119" t="s">
        <v>563</v>
      </c>
      <c r="B57" s="166">
        <v>0</v>
      </c>
      <c r="C57" s="166">
        <v>0</v>
      </c>
      <c r="D57" s="166">
        <f>B57+C57</f>
        <v>0</v>
      </c>
      <c r="E57" s="166">
        <v>0</v>
      </c>
      <c r="F57" s="166">
        <v>0</v>
      </c>
      <c r="G57" s="166">
        <f>D57-E57</f>
        <v>0</v>
      </c>
      <c r="H57" s="165" t="s">
        <v>562</v>
      </c>
    </row>
    <row r="58" spans="1:8">
      <c r="A58" s="118" t="s">
        <v>561</v>
      </c>
      <c r="B58" s="166">
        <v>0</v>
      </c>
      <c r="C58" s="166">
        <v>0</v>
      </c>
      <c r="D58" s="166">
        <f>B58+C58</f>
        <v>0</v>
      </c>
      <c r="E58" s="166">
        <v>0</v>
      </c>
      <c r="F58" s="166">
        <v>0</v>
      </c>
      <c r="G58" s="166">
        <f>D58-E58</f>
        <v>0</v>
      </c>
      <c r="H58" s="165" t="s">
        <v>560</v>
      </c>
    </row>
    <row r="59" spans="1:8">
      <c r="A59" s="118" t="s">
        <v>559</v>
      </c>
      <c r="B59" s="166">
        <v>0</v>
      </c>
      <c r="C59" s="166">
        <v>0</v>
      </c>
      <c r="D59" s="166">
        <f>B59+C59</f>
        <v>0</v>
      </c>
      <c r="E59" s="166">
        <v>0</v>
      </c>
      <c r="F59" s="166">
        <v>0</v>
      </c>
      <c r="G59" s="166">
        <f>D59-E59</f>
        <v>0</v>
      </c>
      <c r="H59" s="165" t="s">
        <v>558</v>
      </c>
    </row>
    <row r="60" spans="1:8">
      <c r="A60" s="118" t="s">
        <v>557</v>
      </c>
      <c r="B60" s="166">
        <v>0</v>
      </c>
      <c r="C60" s="166">
        <v>0</v>
      </c>
      <c r="D60" s="166">
        <f>B60+C60</f>
        <v>0</v>
      </c>
      <c r="E60" s="166">
        <v>0</v>
      </c>
      <c r="F60" s="166">
        <v>0</v>
      </c>
      <c r="G60" s="166">
        <f>D60-E60</f>
        <v>0</v>
      </c>
      <c r="H60" s="165" t="s">
        <v>556</v>
      </c>
    </row>
    <row r="61" spans="1:8">
      <c r="A61" s="85" t="s">
        <v>555</v>
      </c>
      <c r="B61" s="166">
        <f>SUM(B62:B70)</f>
        <v>0</v>
      </c>
      <c r="C61" s="166">
        <f>SUM(C62:C70)</f>
        <v>0</v>
      </c>
      <c r="D61" s="166">
        <f>SUM(D62:D70)</f>
        <v>0</v>
      </c>
      <c r="E61" s="166">
        <f>SUM(E62:E70)</f>
        <v>0</v>
      </c>
      <c r="F61" s="166">
        <f>SUM(F62:F70)</f>
        <v>0</v>
      </c>
      <c r="G61" s="166">
        <f>SUM(G62:G70)</f>
        <v>0</v>
      </c>
    </row>
    <row r="62" spans="1:8">
      <c r="A62" s="118" t="s">
        <v>554</v>
      </c>
      <c r="B62" s="166">
        <v>0</v>
      </c>
      <c r="C62" s="166">
        <v>0</v>
      </c>
      <c r="D62" s="166">
        <f>B62+C62</f>
        <v>0</v>
      </c>
      <c r="E62" s="166">
        <v>0</v>
      </c>
      <c r="F62" s="166">
        <v>0</v>
      </c>
      <c r="G62" s="166">
        <f>D62-E62</f>
        <v>0</v>
      </c>
      <c r="H62" s="165" t="s">
        <v>553</v>
      </c>
    </row>
    <row r="63" spans="1:8">
      <c r="A63" s="118" t="s">
        <v>552</v>
      </c>
      <c r="B63" s="166">
        <v>0</v>
      </c>
      <c r="C63" s="166">
        <v>0</v>
      </c>
      <c r="D63" s="166">
        <f>B63+C63</f>
        <v>0</v>
      </c>
      <c r="E63" s="166">
        <v>0</v>
      </c>
      <c r="F63" s="166">
        <v>0</v>
      </c>
      <c r="G63" s="166">
        <f>D63-E63</f>
        <v>0</v>
      </c>
      <c r="H63" s="165" t="s">
        <v>551</v>
      </c>
    </row>
    <row r="64" spans="1:8">
      <c r="A64" s="118" t="s">
        <v>550</v>
      </c>
      <c r="B64" s="166">
        <v>0</v>
      </c>
      <c r="C64" s="166">
        <v>0</v>
      </c>
      <c r="D64" s="166">
        <f>B64+C64</f>
        <v>0</v>
      </c>
      <c r="E64" s="166">
        <v>0</v>
      </c>
      <c r="F64" s="166">
        <v>0</v>
      </c>
      <c r="G64" s="166">
        <f>D64-E64</f>
        <v>0</v>
      </c>
      <c r="H64" s="165" t="s">
        <v>549</v>
      </c>
    </row>
    <row r="65" spans="1:8">
      <c r="A65" s="118" t="s">
        <v>548</v>
      </c>
      <c r="B65" s="166">
        <v>0</v>
      </c>
      <c r="C65" s="166">
        <v>0</v>
      </c>
      <c r="D65" s="166">
        <f>B65+C65</f>
        <v>0</v>
      </c>
      <c r="E65" s="166">
        <v>0</v>
      </c>
      <c r="F65" s="166">
        <v>0</v>
      </c>
      <c r="G65" s="166">
        <f>D65-E65</f>
        <v>0</v>
      </c>
      <c r="H65" s="165" t="s">
        <v>547</v>
      </c>
    </row>
    <row r="66" spans="1:8">
      <c r="A66" s="118" t="s">
        <v>546</v>
      </c>
      <c r="B66" s="166">
        <v>0</v>
      </c>
      <c r="C66" s="166">
        <v>0</v>
      </c>
      <c r="D66" s="166">
        <f>B66+C66</f>
        <v>0</v>
      </c>
      <c r="E66" s="166">
        <v>0</v>
      </c>
      <c r="F66" s="166">
        <v>0</v>
      </c>
      <c r="G66" s="166">
        <f>D66-E66</f>
        <v>0</v>
      </c>
      <c r="H66" s="165" t="s">
        <v>545</v>
      </c>
    </row>
    <row r="67" spans="1:8">
      <c r="A67" s="118" t="s">
        <v>544</v>
      </c>
      <c r="B67" s="166">
        <v>0</v>
      </c>
      <c r="C67" s="166">
        <v>0</v>
      </c>
      <c r="D67" s="166">
        <f>B67+C67</f>
        <v>0</v>
      </c>
      <c r="E67" s="166">
        <v>0</v>
      </c>
      <c r="F67" s="166">
        <v>0</v>
      </c>
      <c r="G67" s="166">
        <f>D67-E67</f>
        <v>0</v>
      </c>
      <c r="H67" s="165" t="s">
        <v>543</v>
      </c>
    </row>
    <row r="68" spans="1:8">
      <c r="A68" s="118" t="s">
        <v>542</v>
      </c>
      <c r="B68" s="166">
        <v>0</v>
      </c>
      <c r="C68" s="166">
        <v>0</v>
      </c>
      <c r="D68" s="166">
        <f>B68+C68</f>
        <v>0</v>
      </c>
      <c r="E68" s="166">
        <v>0</v>
      </c>
      <c r="F68" s="166">
        <v>0</v>
      </c>
      <c r="G68" s="166">
        <f>D68-E68</f>
        <v>0</v>
      </c>
      <c r="H68" s="165" t="s">
        <v>541</v>
      </c>
    </row>
    <row r="69" spans="1:8">
      <c r="A69" s="118" t="s">
        <v>540</v>
      </c>
      <c r="B69" s="166">
        <v>0</v>
      </c>
      <c r="C69" s="166">
        <v>0</v>
      </c>
      <c r="D69" s="166">
        <f>B69+C69</f>
        <v>0</v>
      </c>
      <c r="E69" s="166">
        <v>0</v>
      </c>
      <c r="F69" s="166">
        <v>0</v>
      </c>
      <c r="G69" s="166">
        <f>D69-E69</f>
        <v>0</v>
      </c>
      <c r="H69" s="165" t="s">
        <v>539</v>
      </c>
    </row>
    <row r="70" spans="1:8">
      <c r="A70" s="118" t="s">
        <v>538</v>
      </c>
      <c r="B70" s="166">
        <v>0</v>
      </c>
      <c r="C70" s="166">
        <v>0</v>
      </c>
      <c r="D70" s="166">
        <f>B70+C70</f>
        <v>0</v>
      </c>
      <c r="E70" s="166">
        <v>0</v>
      </c>
      <c r="F70" s="166">
        <v>0</v>
      </c>
      <c r="G70" s="166">
        <f>D70-E70</f>
        <v>0</v>
      </c>
      <c r="H70" s="165" t="s">
        <v>537</v>
      </c>
    </row>
    <row r="71" spans="1:8">
      <c r="A71" s="168" t="s">
        <v>536</v>
      </c>
      <c r="B71" s="167">
        <f>SUM(B72:B75)</f>
        <v>0</v>
      </c>
      <c r="C71" s="167">
        <f>SUM(C72:C75)</f>
        <v>0</v>
      </c>
      <c r="D71" s="167">
        <f>SUM(D72:D75)</f>
        <v>0</v>
      </c>
      <c r="E71" s="167">
        <f>SUM(E72:E75)</f>
        <v>0</v>
      </c>
      <c r="F71" s="167">
        <f>SUM(F72:F75)</f>
        <v>0</v>
      </c>
      <c r="G71" s="167">
        <f>SUM(G72:G75)</f>
        <v>0</v>
      </c>
    </row>
    <row r="72" spans="1:8" ht="30">
      <c r="A72" s="118" t="s">
        <v>535</v>
      </c>
      <c r="B72" s="166">
        <v>0</v>
      </c>
      <c r="C72" s="166">
        <v>0</v>
      </c>
      <c r="D72" s="166">
        <f>B72+C72</f>
        <v>0</v>
      </c>
      <c r="E72" s="166">
        <v>0</v>
      </c>
      <c r="F72" s="166">
        <v>0</v>
      </c>
      <c r="G72" s="166">
        <f>D72-E72</f>
        <v>0</v>
      </c>
      <c r="H72" s="165" t="s">
        <v>534</v>
      </c>
    </row>
    <row r="73" spans="1:8" ht="30">
      <c r="A73" s="118" t="s">
        <v>533</v>
      </c>
      <c r="B73" s="166">
        <v>0</v>
      </c>
      <c r="C73" s="166">
        <v>0</v>
      </c>
      <c r="D73" s="166">
        <f>B73+C73</f>
        <v>0</v>
      </c>
      <c r="E73" s="166">
        <v>0</v>
      </c>
      <c r="F73" s="166">
        <v>0</v>
      </c>
      <c r="G73" s="166">
        <f>D73-E73</f>
        <v>0</v>
      </c>
      <c r="H73" s="165" t="s">
        <v>532</v>
      </c>
    </row>
    <row r="74" spans="1:8">
      <c r="A74" s="118" t="s">
        <v>531</v>
      </c>
      <c r="B74" s="166">
        <v>0</v>
      </c>
      <c r="C74" s="166">
        <v>0</v>
      </c>
      <c r="D74" s="166">
        <f>B74+C74</f>
        <v>0</v>
      </c>
      <c r="E74" s="166">
        <v>0</v>
      </c>
      <c r="F74" s="166">
        <v>0</v>
      </c>
      <c r="G74" s="166">
        <f>D74-E74</f>
        <v>0</v>
      </c>
      <c r="H74" s="165" t="s">
        <v>530</v>
      </c>
    </row>
    <row r="75" spans="1:8">
      <c r="A75" s="118" t="s">
        <v>529</v>
      </c>
      <c r="B75" s="166">
        <v>0</v>
      </c>
      <c r="C75" s="166">
        <v>0</v>
      </c>
      <c r="D75" s="166">
        <f>B75+C75</f>
        <v>0</v>
      </c>
      <c r="E75" s="166">
        <v>0</v>
      </c>
      <c r="F75" s="166">
        <v>0</v>
      </c>
      <c r="G75" s="166">
        <f>D75-E75</f>
        <v>0</v>
      </c>
      <c r="H75" s="165" t="s">
        <v>528</v>
      </c>
    </row>
    <row r="76" spans="1:8">
      <c r="A76" s="16"/>
      <c r="B76" s="164"/>
      <c r="C76" s="164"/>
      <c r="D76" s="164"/>
      <c r="E76" s="164"/>
      <c r="F76" s="164"/>
      <c r="G76" s="164"/>
    </row>
    <row r="77" spans="1:8">
      <c r="A77" s="18" t="s">
        <v>304</v>
      </c>
      <c r="B77" s="163">
        <f>B9+B43</f>
        <v>62577550</v>
      </c>
      <c r="C77" s="163">
        <f>C9+C43</f>
        <v>8286801.3700000001</v>
      </c>
      <c r="D77" s="163">
        <f>D9+D43</f>
        <v>70864351.370000005</v>
      </c>
      <c r="E77" s="163">
        <f>E9+E43</f>
        <v>61019101.299999997</v>
      </c>
      <c r="F77" s="163">
        <f>F9+F43</f>
        <v>59589270.039999999</v>
      </c>
      <c r="G77" s="163">
        <f>G9+G43</f>
        <v>9845250.0700000096</v>
      </c>
    </row>
    <row r="78" spans="1:8">
      <c r="A78" s="65"/>
      <c r="B78" s="162"/>
      <c r="C78" s="162"/>
      <c r="D78" s="162"/>
      <c r="E78" s="162"/>
      <c r="F78" s="162"/>
      <c r="G78" s="16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5D57-9888-43FE-AB83-E4FC459A1DBA}">
  <dimension ref="A1:G34"/>
  <sheetViews>
    <sheetView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>
      <c r="A1" s="152" t="s">
        <v>640</v>
      </c>
      <c r="B1" s="131"/>
      <c r="C1" s="131"/>
      <c r="D1" s="131"/>
      <c r="E1" s="131"/>
      <c r="F1" s="131"/>
      <c r="G1" s="131"/>
    </row>
    <row r="2" spans="1:7">
      <c r="A2" s="37" t="s">
        <v>123</v>
      </c>
      <c r="B2" s="36"/>
      <c r="C2" s="36"/>
      <c r="D2" s="36"/>
      <c r="E2" s="36"/>
      <c r="F2" s="36"/>
      <c r="G2" s="35"/>
    </row>
    <row r="3" spans="1:7">
      <c r="A3" s="34" t="s">
        <v>510</v>
      </c>
      <c r="B3" s="33"/>
      <c r="C3" s="33"/>
      <c r="D3" s="33"/>
      <c r="E3" s="33"/>
      <c r="F3" s="33"/>
      <c r="G3" s="32"/>
    </row>
    <row r="4" spans="1:7">
      <c r="A4" s="34" t="s">
        <v>639</v>
      </c>
      <c r="B4" s="33"/>
      <c r="C4" s="33"/>
      <c r="D4" s="33"/>
      <c r="E4" s="33"/>
      <c r="F4" s="33"/>
      <c r="G4" s="32"/>
    </row>
    <row r="5" spans="1:7">
      <c r="A5" s="34" t="s">
        <v>189</v>
      </c>
      <c r="B5" s="33"/>
      <c r="C5" s="33"/>
      <c r="D5" s="33"/>
      <c r="E5" s="33"/>
      <c r="F5" s="33"/>
      <c r="G5" s="32"/>
    </row>
    <row r="6" spans="1:7">
      <c r="A6" s="31" t="s">
        <v>120</v>
      </c>
      <c r="B6" s="30"/>
      <c r="C6" s="30"/>
      <c r="D6" s="30"/>
      <c r="E6" s="30"/>
      <c r="F6" s="30"/>
      <c r="G6" s="29"/>
    </row>
    <row r="7" spans="1:7">
      <c r="A7" s="129" t="s">
        <v>638</v>
      </c>
      <c r="B7" s="149" t="s">
        <v>508</v>
      </c>
      <c r="C7" s="149"/>
      <c r="D7" s="149"/>
      <c r="E7" s="149"/>
      <c r="F7" s="149"/>
      <c r="G7" s="149" t="s">
        <v>507</v>
      </c>
    </row>
    <row r="8" spans="1:7" ht="30">
      <c r="A8" s="128"/>
      <c r="B8" s="46" t="s">
        <v>506</v>
      </c>
      <c r="C8" s="181" t="s">
        <v>620</v>
      </c>
      <c r="D8" s="181" t="s">
        <v>296</v>
      </c>
      <c r="E8" s="181" t="s">
        <v>201</v>
      </c>
      <c r="F8" s="181" t="s">
        <v>219</v>
      </c>
      <c r="G8" s="180"/>
    </row>
    <row r="9" spans="1:7">
      <c r="A9" s="125" t="s">
        <v>637</v>
      </c>
      <c r="B9" s="175">
        <f>B10+B11+B12+B15+B16+B19</f>
        <v>20218515.170000002</v>
      </c>
      <c r="C9" s="175">
        <f>C10+C11+C12+C15+C16+C19</f>
        <v>0</v>
      </c>
      <c r="D9" s="175">
        <f>D10+D11+D12+D15+D16+D19</f>
        <v>20218515.170000002</v>
      </c>
      <c r="E9" s="175">
        <f>E10+E11+E12+E15+E16+E19</f>
        <v>18221423.140000001</v>
      </c>
      <c r="F9" s="175">
        <f>F10+F11+F12+F15+F16+F19</f>
        <v>17816591.879999999</v>
      </c>
      <c r="G9" s="175">
        <f>G10+G11+G12+G15+G16+G19</f>
        <v>1997092.0300000012</v>
      </c>
    </row>
    <row r="10" spans="1:7">
      <c r="A10" s="85" t="s">
        <v>635</v>
      </c>
      <c r="B10" s="178">
        <v>20218515.170000002</v>
      </c>
      <c r="C10" s="178">
        <v>0</v>
      </c>
      <c r="D10" s="177">
        <f>B10+C10</f>
        <v>20218515.170000002</v>
      </c>
      <c r="E10" s="178">
        <v>18221423.140000001</v>
      </c>
      <c r="F10" s="178">
        <v>17816591.879999999</v>
      </c>
      <c r="G10" s="177">
        <f>D10-E10</f>
        <v>1997092.0300000012</v>
      </c>
    </row>
    <row r="11" spans="1:7">
      <c r="A11" s="85" t="s">
        <v>634</v>
      </c>
      <c r="B11" s="177">
        <v>0</v>
      </c>
      <c r="C11" s="177">
        <v>0</v>
      </c>
      <c r="D11" s="177">
        <f>B11+C11</f>
        <v>0</v>
      </c>
      <c r="E11" s="177">
        <v>0</v>
      </c>
      <c r="F11" s="177">
        <v>0</v>
      </c>
      <c r="G11" s="177">
        <f>D11-E11</f>
        <v>0</v>
      </c>
    </row>
    <row r="12" spans="1:7">
      <c r="A12" s="85" t="s">
        <v>633</v>
      </c>
      <c r="B12" s="177">
        <f>B13+B14</f>
        <v>0</v>
      </c>
      <c r="C12" s="177">
        <f>C13+C14</f>
        <v>0</v>
      </c>
      <c r="D12" s="177">
        <f>D13+D14</f>
        <v>0</v>
      </c>
      <c r="E12" s="177">
        <f>E13+E14</f>
        <v>0</v>
      </c>
      <c r="F12" s="177">
        <f>F13+F14</f>
        <v>0</v>
      </c>
      <c r="G12" s="177">
        <f>G13+G14</f>
        <v>0</v>
      </c>
    </row>
    <row r="13" spans="1:7">
      <c r="A13" s="120" t="s">
        <v>632</v>
      </c>
      <c r="B13" s="177">
        <v>0</v>
      </c>
      <c r="C13" s="177">
        <v>0</v>
      </c>
      <c r="D13" s="177">
        <f>B13+C13</f>
        <v>0</v>
      </c>
      <c r="E13" s="177">
        <v>0</v>
      </c>
      <c r="F13" s="177">
        <v>0</v>
      </c>
      <c r="G13" s="177">
        <f>D13-E13</f>
        <v>0</v>
      </c>
    </row>
    <row r="14" spans="1:7">
      <c r="A14" s="120" t="s">
        <v>631</v>
      </c>
      <c r="B14" s="177">
        <v>0</v>
      </c>
      <c r="C14" s="177">
        <v>0</v>
      </c>
      <c r="D14" s="177">
        <f>B14+C14</f>
        <v>0</v>
      </c>
      <c r="E14" s="177">
        <v>0</v>
      </c>
      <c r="F14" s="177">
        <v>0</v>
      </c>
      <c r="G14" s="177">
        <f>D14-E14</f>
        <v>0</v>
      </c>
    </row>
    <row r="15" spans="1:7">
      <c r="A15" s="85" t="s">
        <v>630</v>
      </c>
      <c r="B15" s="177">
        <v>0</v>
      </c>
      <c r="C15" s="177">
        <v>0</v>
      </c>
      <c r="D15" s="177">
        <f>B15+C15</f>
        <v>0</v>
      </c>
      <c r="E15" s="177">
        <v>0</v>
      </c>
      <c r="F15" s="177">
        <v>0</v>
      </c>
      <c r="G15" s="177">
        <f>D15-E15</f>
        <v>0</v>
      </c>
    </row>
    <row r="16" spans="1:7" ht="30">
      <c r="A16" s="168" t="s">
        <v>629</v>
      </c>
      <c r="B16" s="177">
        <f>B17+B18</f>
        <v>0</v>
      </c>
      <c r="C16" s="177">
        <f>C17+C18</f>
        <v>0</v>
      </c>
      <c r="D16" s="177">
        <f>D17+D18</f>
        <v>0</v>
      </c>
      <c r="E16" s="177">
        <f>E17+E18</f>
        <v>0</v>
      </c>
      <c r="F16" s="177">
        <f>F17+F18</f>
        <v>0</v>
      </c>
      <c r="G16" s="177">
        <f>G17+G18</f>
        <v>0</v>
      </c>
    </row>
    <row r="17" spans="1:7">
      <c r="A17" s="120" t="s">
        <v>628</v>
      </c>
      <c r="B17" s="177">
        <v>0</v>
      </c>
      <c r="C17" s="177">
        <v>0</v>
      </c>
      <c r="D17" s="177">
        <f>B17+C17</f>
        <v>0</v>
      </c>
      <c r="E17" s="177">
        <v>0</v>
      </c>
      <c r="F17" s="177">
        <v>0</v>
      </c>
      <c r="G17" s="177">
        <f>D17-E17</f>
        <v>0</v>
      </c>
    </row>
    <row r="18" spans="1:7">
      <c r="A18" s="120" t="s">
        <v>627</v>
      </c>
      <c r="B18" s="177">
        <v>0</v>
      </c>
      <c r="C18" s="177">
        <v>0</v>
      </c>
      <c r="D18" s="177">
        <f>B18+C18</f>
        <v>0</v>
      </c>
      <c r="E18" s="177">
        <v>0</v>
      </c>
      <c r="F18" s="177">
        <v>0</v>
      </c>
      <c r="G18" s="177">
        <f>D18-E18</f>
        <v>0</v>
      </c>
    </row>
    <row r="19" spans="1:7">
      <c r="A19" s="85" t="s">
        <v>626</v>
      </c>
      <c r="B19" s="177">
        <v>0</v>
      </c>
      <c r="C19" s="177">
        <v>0</v>
      </c>
      <c r="D19" s="177">
        <f>B19+C19</f>
        <v>0</v>
      </c>
      <c r="E19" s="177">
        <v>0</v>
      </c>
      <c r="F19" s="177">
        <v>0</v>
      </c>
      <c r="G19" s="177">
        <f>D19-E19</f>
        <v>0</v>
      </c>
    </row>
    <row r="20" spans="1:7">
      <c r="A20" s="16"/>
      <c r="B20" s="176"/>
      <c r="C20" s="176"/>
      <c r="D20" s="176"/>
      <c r="E20" s="176"/>
      <c r="F20" s="176"/>
      <c r="G20" s="176"/>
    </row>
    <row r="21" spans="1:7">
      <c r="A21" s="179" t="s">
        <v>636</v>
      </c>
      <c r="B21" s="175">
        <f>B22+B23+B24+B27+B28+B31</f>
        <v>0</v>
      </c>
      <c r="C21" s="175">
        <f>C22+C23+C24+C27+C28+C31</f>
        <v>0</v>
      </c>
      <c r="D21" s="175">
        <f>D22+D23+D24+D27+D28+D31</f>
        <v>0</v>
      </c>
      <c r="E21" s="175">
        <f>E22+E23+E24+E27+E28+E31</f>
        <v>0</v>
      </c>
      <c r="F21" s="175">
        <f>F22+F23+F24+F27+F28+F31</f>
        <v>0</v>
      </c>
      <c r="G21" s="175">
        <f>G22+G23+G24+G27+G28+G31</f>
        <v>0</v>
      </c>
    </row>
    <row r="22" spans="1:7">
      <c r="A22" s="85" t="s">
        <v>635</v>
      </c>
      <c r="B22" s="178">
        <v>0</v>
      </c>
      <c r="C22" s="178">
        <v>0</v>
      </c>
      <c r="D22" s="177">
        <f>B22+C22</f>
        <v>0</v>
      </c>
      <c r="E22" s="178">
        <v>0</v>
      </c>
      <c r="F22" s="178">
        <v>0</v>
      </c>
      <c r="G22" s="177">
        <f>D22-E22</f>
        <v>0</v>
      </c>
    </row>
    <row r="23" spans="1:7">
      <c r="A23" s="85" t="s">
        <v>634</v>
      </c>
      <c r="B23" s="177">
        <v>0</v>
      </c>
      <c r="C23" s="177">
        <v>0</v>
      </c>
      <c r="D23" s="177">
        <f>B23+C23</f>
        <v>0</v>
      </c>
      <c r="E23" s="177">
        <v>0</v>
      </c>
      <c r="F23" s="177">
        <v>0</v>
      </c>
      <c r="G23" s="177">
        <f>D23-E23</f>
        <v>0</v>
      </c>
    </row>
    <row r="24" spans="1:7">
      <c r="A24" s="85" t="s">
        <v>633</v>
      </c>
      <c r="B24" s="177">
        <f>B25+B26</f>
        <v>0</v>
      </c>
      <c r="C24" s="177">
        <f>C25+C26</f>
        <v>0</v>
      </c>
      <c r="D24" s="177">
        <f>D25+D26</f>
        <v>0</v>
      </c>
      <c r="E24" s="177">
        <f>E25+E26</f>
        <v>0</v>
      </c>
      <c r="F24" s="177">
        <f>F25+F26</f>
        <v>0</v>
      </c>
      <c r="G24" s="177">
        <f>G25+G26</f>
        <v>0</v>
      </c>
    </row>
    <row r="25" spans="1:7">
      <c r="A25" s="120" t="s">
        <v>632</v>
      </c>
      <c r="B25" s="177">
        <v>0</v>
      </c>
      <c r="C25" s="177">
        <v>0</v>
      </c>
      <c r="D25" s="177">
        <f>B25+C25</f>
        <v>0</v>
      </c>
      <c r="E25" s="177">
        <v>0</v>
      </c>
      <c r="F25" s="177">
        <v>0</v>
      </c>
      <c r="G25" s="177">
        <f>D25-E25</f>
        <v>0</v>
      </c>
    </row>
    <row r="26" spans="1:7">
      <c r="A26" s="120" t="s">
        <v>631</v>
      </c>
      <c r="B26" s="177">
        <v>0</v>
      </c>
      <c r="C26" s="177">
        <v>0</v>
      </c>
      <c r="D26" s="177">
        <f>B26+C26</f>
        <v>0</v>
      </c>
      <c r="E26" s="177">
        <v>0</v>
      </c>
      <c r="F26" s="177">
        <v>0</v>
      </c>
      <c r="G26" s="177">
        <f>D26-E26</f>
        <v>0</v>
      </c>
    </row>
    <row r="27" spans="1:7">
      <c r="A27" s="85" t="s">
        <v>630</v>
      </c>
      <c r="B27" s="177">
        <v>0</v>
      </c>
      <c r="C27" s="177">
        <v>0</v>
      </c>
      <c r="D27" s="177">
        <f>B27+C27</f>
        <v>0</v>
      </c>
      <c r="E27" s="177">
        <v>0</v>
      </c>
      <c r="F27" s="177">
        <v>0</v>
      </c>
      <c r="G27" s="177">
        <f>D27-E27</f>
        <v>0</v>
      </c>
    </row>
    <row r="28" spans="1:7" ht="30">
      <c r="A28" s="168" t="s">
        <v>629</v>
      </c>
      <c r="B28" s="177">
        <f>B29+B30</f>
        <v>0</v>
      </c>
      <c r="C28" s="177">
        <f>C29+C30</f>
        <v>0</v>
      </c>
      <c r="D28" s="177">
        <f>D29+D30</f>
        <v>0</v>
      </c>
      <c r="E28" s="177">
        <f>E29+E30</f>
        <v>0</v>
      </c>
      <c r="F28" s="177">
        <f>F29+F30</f>
        <v>0</v>
      </c>
      <c r="G28" s="177">
        <f>G29+G30</f>
        <v>0</v>
      </c>
    </row>
    <row r="29" spans="1:7">
      <c r="A29" s="120" t="s">
        <v>628</v>
      </c>
      <c r="B29" s="177">
        <v>0</v>
      </c>
      <c r="C29" s="177">
        <v>0</v>
      </c>
      <c r="D29" s="177">
        <f>B29+C29</f>
        <v>0</v>
      </c>
      <c r="E29" s="177">
        <v>0</v>
      </c>
      <c r="F29" s="177">
        <v>0</v>
      </c>
      <c r="G29" s="177">
        <f>D29-E29</f>
        <v>0</v>
      </c>
    </row>
    <row r="30" spans="1:7">
      <c r="A30" s="120" t="s">
        <v>627</v>
      </c>
      <c r="B30" s="177">
        <v>0</v>
      </c>
      <c r="C30" s="177">
        <v>0</v>
      </c>
      <c r="D30" s="177">
        <f>B30+C30</f>
        <v>0</v>
      </c>
      <c r="E30" s="177">
        <v>0</v>
      </c>
      <c r="F30" s="177">
        <v>0</v>
      </c>
      <c r="G30" s="177">
        <f>D30-E30</f>
        <v>0</v>
      </c>
    </row>
    <row r="31" spans="1:7">
      <c r="A31" s="85" t="s">
        <v>626</v>
      </c>
      <c r="B31" s="177">
        <v>0</v>
      </c>
      <c r="C31" s="177">
        <v>0</v>
      </c>
      <c r="D31" s="177">
        <f>B31+C31</f>
        <v>0</v>
      </c>
      <c r="E31" s="177">
        <v>0</v>
      </c>
      <c r="F31" s="177">
        <v>0</v>
      </c>
      <c r="G31" s="177">
        <f>D31-E31</f>
        <v>0</v>
      </c>
    </row>
    <row r="32" spans="1:7">
      <c r="A32" s="16"/>
      <c r="B32" s="176"/>
      <c r="C32" s="176"/>
      <c r="D32" s="176"/>
      <c r="E32" s="176"/>
      <c r="F32" s="176"/>
      <c r="G32" s="176"/>
    </row>
    <row r="33" spans="1:7">
      <c r="A33" s="18" t="s">
        <v>625</v>
      </c>
      <c r="B33" s="175">
        <f>B9+B21</f>
        <v>20218515.170000002</v>
      </c>
      <c r="C33" s="175">
        <f>C9+C21</f>
        <v>0</v>
      </c>
      <c r="D33" s="175">
        <f>D9+D21</f>
        <v>20218515.170000002</v>
      </c>
      <c r="E33" s="175">
        <f>E9+E21</f>
        <v>18221423.140000001</v>
      </c>
      <c r="F33" s="175">
        <f>F9+F21</f>
        <v>17816591.879999999</v>
      </c>
      <c r="G33" s="175">
        <f>G9+G21</f>
        <v>1997092.0300000012</v>
      </c>
    </row>
    <row r="34" spans="1:7">
      <c r="A34" s="65"/>
      <c r="B34" s="174"/>
      <c r="C34" s="174"/>
      <c r="D34" s="174"/>
      <c r="E34" s="174"/>
      <c r="F34" s="174"/>
      <c r="G34" s="17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F6A</vt:lpstr>
      <vt:lpstr>Formato F6B</vt:lpstr>
      <vt:lpstr>Formato F6C</vt:lpstr>
      <vt:lpstr>Formato F6D</vt:lpstr>
      <vt:lpstr>'Formato 4'!Área_de_impresión</vt:lpstr>
      <vt:lpstr>'Formato F6A'!Área_de_impresión</vt:lpstr>
      <vt:lpstr>'Formato 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2026-01-22T20:54:36Z</dcterms:created>
  <dcterms:modified xsi:type="dcterms:W3CDTF">2026-01-22T20:59:27Z</dcterms:modified>
</cp:coreProperties>
</file>