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F46" i="5" s="1"/>
  <c r="F48" i="5" s="1"/>
  <c r="E42" i="5"/>
  <c r="E46" i="5" s="1"/>
  <c r="E48" i="5" s="1"/>
  <c r="F35" i="5"/>
  <c r="E35" i="5"/>
  <c r="F30" i="5"/>
  <c r="E30" i="5"/>
  <c r="F26" i="5"/>
  <c r="E26" i="5"/>
  <c r="C26" i="5"/>
  <c r="B26" i="5"/>
  <c r="F24" i="5"/>
  <c r="E24" i="5"/>
  <c r="F14" i="5"/>
  <c r="E14" i="5"/>
  <c r="C13" i="5"/>
  <c r="C28" i="5" s="1"/>
  <c r="B13" i="5"/>
  <c r="B28" i="5" s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<sst xmlns="http://schemas.openxmlformats.org/spreadsheetml/2006/main" count="62" uniqueCount="61">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</sst>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95516096.569999993</v>
      </c>
      <c r="C5" s="20">
        <v>75695747.659999996</v>
      </c>
      <c r="D5" s="9" t="s">
        <v>36</v>
      </c>
      <c r="E5" s="20">
        <v>12066430.32</v>
      </c>
      <c r="F5" s="23">
        <v>8069027.46</v>
      </c>
    </row>
    <row r="6" spans="1:6" x14ac:dyDescent="0.2">
      <c r="A6" s="9" t="s">
        <v>23</v>
      </c>
      <c r="B6" s="20">
        <v>682769.97</v>
      </c>
      <c r="C6" s="20">
        <v>400401.88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48460666.609999999</v>
      </c>
      <c r="C7" s="20">
        <v>18449471.84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-2.98</v>
      </c>
      <c r="F12" s="23">
        <v>-1.07</v>
      </c>
    </row>
    <row r="13" spans="1:6" x14ac:dyDescent="0.2">
      <c r="A13" s="8" t="s">
        <v>52</v>
      </c>
      <c r="B13" s="22">
        <f>SUM(B5:B11)</f>
        <v>144659533.14999998</v>
      </c>
      <c r="C13" s="22">
        <f>SUM(C5:C11)</f>
        <v>94545621.379999995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12066427.34</v>
      </c>
      <c r="F14" s="27">
        <f>SUM(F5:F12)</f>
        <v>8069026.3899999997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152016280.91999999</v>
      </c>
      <c r="C18" s="20">
        <v>134541428.37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55620039.049999997</v>
      </c>
      <c r="C19" s="20">
        <v>52816806.390000001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-65490210.969999999</v>
      </c>
      <c r="C21" s="20">
        <v>-61647278.829999998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148531899.98999998</v>
      </c>
      <c r="C26" s="22">
        <f>SUM(C16:C24)</f>
        <v>132096746.92</v>
      </c>
      <c r="D26" s="12" t="s">
        <v>50</v>
      </c>
      <c r="E26" s="22">
        <f>SUM(E24+E14)</f>
        <v>12066427.34</v>
      </c>
      <c r="F26" s="27">
        <f>SUM(F14+F24)</f>
        <v>8069026.3899999997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293191433.13999999</v>
      </c>
      <c r="C28" s="22">
        <f>C13+C26</f>
        <v>226642368.30000001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87785759.700000003</v>
      </c>
      <c r="F30" s="27">
        <f>SUM(F31:F33)</f>
        <v>86242446.530000001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5597202.0800000001</v>
      </c>
      <c r="F32" s="23">
        <v>4053888.91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193339246.09999999</v>
      </c>
      <c r="F35" s="27">
        <f>SUM(F36:F40)</f>
        <v>132330895.38</v>
      </c>
    </row>
    <row r="36" spans="1:6" x14ac:dyDescent="0.2">
      <c r="A36" s="16"/>
      <c r="B36" s="14"/>
      <c r="C36" s="15"/>
      <c r="D36" s="9" t="s">
        <v>46</v>
      </c>
      <c r="E36" s="20">
        <v>65957196.979999997</v>
      </c>
      <c r="F36" s="23">
        <v>24294245.239999998</v>
      </c>
    </row>
    <row r="37" spans="1:6" x14ac:dyDescent="0.2">
      <c r="A37" s="16"/>
      <c r="B37" s="14"/>
      <c r="C37" s="15"/>
      <c r="D37" s="9" t="s">
        <v>14</v>
      </c>
      <c r="E37" s="20">
        <v>128393049.12</v>
      </c>
      <c r="F37" s="23">
        <v>109047650.14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281125005.80000001</v>
      </c>
      <c r="F46" s="27">
        <f>SUM(F42+F35+F30)</f>
        <v>218573341.91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293191433.13999999</v>
      </c>
      <c r="F48" s="22">
        <f>F46+F26</f>
        <v>226642368.29999998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2024-01-29T19:07:26Z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