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<sst xmlns="http://schemas.openxmlformats.org/spreadsheetml/2006/main" count="86" uniqueCount="41">
  <si>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</si>
  <si>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</si>
  <si>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</si>
  <si>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</si>
  <si>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</si>
  <si>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</si>
  <si>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</si>
  <si>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</si>
  <si>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</si>
  <si>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</si>
  <si>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</si>
  <si>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</si>
  <si>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</si>
  <si>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</si>
  <si>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</si>
  <si>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</si>
  <si>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</si>
  <si>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</si>
  <si>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</si>
  <si>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</si>
  <si>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</si>
  <si>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</si>
  <si>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</si>
  <si>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</si>
  <si>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</si>
  <si>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</si>
  <si>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</si>
  <si>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</si>
  <si>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</si>
  <si>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</si>
  <si>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</si>
  <si>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</si>
  <si>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</si>
  <si>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</si>
  <si>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</si>
  <si>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</si>
  <si>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Uriangato Gto.
Estado Analítico de Ingresos
Del 1 de Enero al 31 de Diciembre de 2025
(Cifras en Pesos)</t>
  </si>
  <si>
    <r>
      <t>Productos</t>
    </r>
    <r>
      <rPr>
        <vertAlign val="superscript"/>
        <sz val="11"/>
        <rFont val="Arial"/>
        <family val="2"/>
      </rPr>
      <t>1</t>
    </r>
  </si>
  <si>
    <r>
      <t>Aprovechamientos</t>
    </r>
    <r>
      <rPr>
        <vertAlign val="superscript"/>
        <sz val="11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</si>
  <si>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1"/>
        <rFont val="Arial"/>
        <family val="2"/>
      </rPr>
      <t>3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</si>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</sst>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9" fontId="8" fillId="0" borderId="0" xfId="8" applyNumberFormat="1" applyFont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>
      <alignment vertical="center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left" vertical="top" wrapText="1" indent="1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 applyProtection="1">
      <alignment horizontal="left" vertical="top" indent="3"/>
      <protection locked="0"/>
    </xf>
    <xf numFmtId="3" fontId="11" fillId="0" borderId="3" xfId="8" applyNumberFormat="1" applyFont="1" applyBorder="1" applyAlignment="1" applyProtection="1">
      <alignment vertical="top"/>
      <protection locked="0"/>
    </xf>
    <xf numFmtId="3" fontId="11" fillId="0" borderId="5" xfId="8" applyNumberFormat="1" applyFont="1" applyBorder="1" applyAlignment="1" applyProtection="1">
      <alignment vertical="top"/>
      <protection locked="0"/>
    </xf>
    <xf numFmtId="3" fontId="11" fillId="0" borderId="8" xfId="8" applyNumberFormat="1" applyFont="1" applyBorder="1" applyAlignment="1" applyProtection="1">
      <alignment vertical="top"/>
      <protection locked="0"/>
    </xf>
    <xf numFmtId="0" fontId="11" fillId="0" borderId="7" xfId="8" applyFont="1" applyBorder="1" applyAlignment="1" applyProtection="1">
      <alignment vertical="top"/>
      <protection locked="0"/>
    </xf>
    <xf numFmtId="4" fontId="11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11" fillId="0" borderId="9" xfId="8" applyNumberFormat="1" applyFont="1" applyBorder="1" applyAlignment="1" applyProtection="1">
      <alignment vertical="top"/>
      <protection locked="0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0" borderId="2" xfId="8" applyFont="1" applyBorder="1" applyAlignment="1">
      <alignment horizontal="left" vertical="top" indent="1"/>
    </xf>
    <xf numFmtId="3" fontId="9" fillId="0" borderId="8" xfId="8" applyNumberFormat="1" applyFont="1" applyBorder="1" applyAlignment="1" applyProtection="1">
      <alignment vertical="top"/>
      <protection locked="0"/>
    </xf>
    <xf numFmtId="0" fontId="11" fillId="0" borderId="0" xfId="8" applyFont="1" applyAlignment="1">
      <alignment horizontal="left" vertical="top" wrapText="1" indent="2"/>
    </xf>
    <xf numFmtId="3" fontId="11" fillId="0" borderId="10" xfId="8" applyNumberFormat="1" applyFont="1" applyBorder="1" applyAlignment="1" applyProtection="1">
      <alignment vertical="top"/>
      <protection locked="0"/>
    </xf>
    <xf numFmtId="0" fontId="11" fillId="0" borderId="0" xfId="8" applyFont="1" applyAlignment="1">
      <alignment horizontal="left" vertical="top" wrapText="1"/>
    </xf>
    <xf numFmtId="0" fontId="9" fillId="0" borderId="2" xfId="8" applyFont="1" applyBorder="1" applyAlignment="1">
      <alignment horizontal="left" vertical="top" wrapText="1" indent="1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center" vertical="top" wrapText="1"/>
    </xf>
    <xf numFmtId="4" fontId="9" fillId="0" borderId="6" xfId="8" applyNumberFormat="1" applyFont="1" applyBorder="1" applyAlignment="1" applyProtection="1">
      <alignment vertical="top"/>
      <protection locked="0"/>
    </xf>
    <xf numFmtId="0" fontId="10" fillId="0" borderId="0" xfId="0" applyFont="1"/>
    <xf numFmtId="0" fontId="3" fillId="0" borderId="0" xfId="8" applyFont="1" applyAlignment="1" applyProtection="1">
      <alignment vertical="top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showGridLines="0"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59.25" customHeight="1" x14ac:dyDescent="0.2">
      <c r="A1" s="5" t="s">
        <v>36</v>
      </c>
      <c r="B1" s="6"/>
      <c r="C1" s="6"/>
      <c r="D1" s="6"/>
      <c r="E1" s="6"/>
      <c r="F1" s="6"/>
      <c r="G1" s="7"/>
    </row>
    <row r="2" spans="1:8" s="3" customFormat="1" ht="15" x14ac:dyDescent="0.2">
      <c r="A2" s="8"/>
      <c r="B2" s="6" t="s">
        <v>33</v>
      </c>
      <c r="C2" s="6"/>
      <c r="D2" s="6"/>
      <c r="E2" s="6"/>
      <c r="F2" s="6"/>
      <c r="G2" s="9" t="s">
        <v>12</v>
      </c>
    </row>
    <row r="3" spans="1:8" s="1" customFormat="1" ht="31.5" customHeight="1" x14ac:dyDescent="0.2">
      <c r="A3" s="10" t="s">
        <v>29</v>
      </c>
      <c r="B3" s="11" t="s">
        <v>8</v>
      </c>
      <c r="C3" s="12" t="s">
        <v>35</v>
      </c>
      <c r="D3" s="12" t="s">
        <v>9</v>
      </c>
      <c r="E3" s="12" t="s">
        <v>10</v>
      </c>
      <c r="F3" s="13" t="s">
        <v>11</v>
      </c>
      <c r="G3" s="14"/>
    </row>
    <row r="4" spans="1:8" ht="14.25" x14ac:dyDescent="0.2">
      <c r="A4" s="15" t="s">
        <v>0</v>
      </c>
      <c r="B4" s="16">
        <v>28336268.559999999</v>
      </c>
      <c r="C4" s="16">
        <v>1820000</v>
      </c>
      <c r="D4" s="16">
        <f>B4+C4</f>
        <v>30156268.559999999</v>
      </c>
      <c r="E4" s="16">
        <v>29825349.309999999</v>
      </c>
      <c r="F4" s="16">
        <v>29825349.260000002</v>
      </c>
      <c r="G4" s="16">
        <f>F4-B4</f>
        <v>1489080.700000003</v>
      </c>
      <c r="H4" s="4" t="s">
        <v>17</v>
      </c>
    </row>
    <row r="5" spans="1:8" ht="14.25" x14ac:dyDescent="0.2">
      <c r="A5" s="17" t="s">
        <v>1</v>
      </c>
      <c r="B5" s="18">
        <v>0</v>
      </c>
      <c r="C5" s="18">
        <v>0</v>
      </c>
      <c r="D5" s="18">
        <f t="shared" ref="D5:D8" si="0">B5+C5</f>
        <v>0</v>
      </c>
      <c r="E5" s="18">
        <v>0</v>
      </c>
      <c r="F5" s="18">
        <v>0</v>
      </c>
      <c r="G5" s="18">
        <f t="shared" ref="G5:G8" si="1">F5-B5</f>
        <v>0</v>
      </c>
      <c r="H5" s="4" t="s">
        <v>27</v>
      </c>
    </row>
    <row r="6" spans="1:8" ht="14.25" x14ac:dyDescent="0.2">
      <c r="A6" s="15" t="s">
        <v>2</v>
      </c>
      <c r="B6" s="18">
        <v>710543.93</v>
      </c>
      <c r="C6" s="18">
        <v>750000</v>
      </c>
      <c r="D6" s="18">
        <f t="shared" si="0"/>
        <v>1460543.9300000002</v>
      </c>
      <c r="E6" s="18">
        <v>1554909.73</v>
      </c>
      <c r="F6" s="18">
        <v>1554909.72</v>
      </c>
      <c r="G6" s="18">
        <f t="shared" si="1"/>
        <v>844365.78999999992</v>
      </c>
      <c r="H6" s="4" t="s">
        <v>18</v>
      </c>
    </row>
    <row r="7" spans="1:8" ht="14.25" x14ac:dyDescent="0.2">
      <c r="A7" s="15" t="s">
        <v>3</v>
      </c>
      <c r="B7" s="18">
        <v>22347567.91</v>
      </c>
      <c r="C7" s="18">
        <v>2420400</v>
      </c>
      <c r="D7" s="18">
        <f t="shared" si="0"/>
        <v>24767967.91</v>
      </c>
      <c r="E7" s="18">
        <v>25764575.68</v>
      </c>
      <c r="F7" s="18">
        <v>25748524.309999999</v>
      </c>
      <c r="G7" s="18">
        <f t="shared" si="1"/>
        <v>3400956.3999999985</v>
      </c>
      <c r="H7" s="4" t="s">
        <v>19</v>
      </c>
    </row>
    <row r="8" spans="1:8" ht="14.25" x14ac:dyDescent="0.2">
      <c r="A8" s="15" t="s">
        <v>4</v>
      </c>
      <c r="B8" s="18">
        <v>2894751.41</v>
      </c>
      <c r="C8" s="18">
        <v>1199000</v>
      </c>
      <c r="D8" s="18">
        <f t="shared" si="0"/>
        <v>4093751.41</v>
      </c>
      <c r="E8" s="18">
        <v>4137126.28</v>
      </c>
      <c r="F8" s="18">
        <v>4137126.26</v>
      </c>
      <c r="G8" s="18">
        <f t="shared" si="1"/>
        <v>1242374.8499999996</v>
      </c>
      <c r="H8" s="4" t="s">
        <v>20</v>
      </c>
    </row>
    <row r="9" spans="1:8" ht="14.25" x14ac:dyDescent="0.2">
      <c r="A9" s="17" t="s">
        <v>5</v>
      </c>
      <c r="B9" s="18">
        <v>1781006.19</v>
      </c>
      <c r="C9" s="18">
        <v>1961400</v>
      </c>
      <c r="D9" s="18">
        <f t="shared" ref="D9:D12" si="2">B9+C9</f>
        <v>3742406.19</v>
      </c>
      <c r="E9" s="18">
        <v>3871215.42</v>
      </c>
      <c r="F9" s="18">
        <v>3871214.95</v>
      </c>
      <c r="G9" s="18">
        <f t="shared" ref="G9:G12" si="3">F9-B9</f>
        <v>2090208.7600000002</v>
      </c>
      <c r="H9" s="4" t="s">
        <v>21</v>
      </c>
    </row>
    <row r="10" spans="1:8" ht="28.5" x14ac:dyDescent="0.2">
      <c r="A10" s="15" t="s">
        <v>13</v>
      </c>
      <c r="B10" s="18">
        <v>0</v>
      </c>
      <c r="C10" s="18">
        <v>0</v>
      </c>
      <c r="D10" s="18">
        <f t="shared" si="2"/>
        <v>0</v>
      </c>
      <c r="E10" s="18">
        <v>0</v>
      </c>
      <c r="F10" s="18">
        <v>0</v>
      </c>
      <c r="G10" s="18">
        <f t="shared" si="3"/>
        <v>0</v>
      </c>
      <c r="H10" s="4" t="s">
        <v>22</v>
      </c>
    </row>
    <row r="11" spans="1:8" ht="42.75" x14ac:dyDescent="0.2">
      <c r="A11" s="15" t="s">
        <v>32</v>
      </c>
      <c r="B11" s="18">
        <v>222696804.81999999</v>
      </c>
      <c r="C11" s="18">
        <v>17289890.02</v>
      </c>
      <c r="D11" s="18">
        <f t="shared" si="2"/>
        <v>239986694.84</v>
      </c>
      <c r="E11" s="18">
        <v>242473458.74000001</v>
      </c>
      <c r="F11" s="18">
        <v>242473458.74000001</v>
      </c>
      <c r="G11" s="18">
        <f t="shared" si="3"/>
        <v>19776653.920000017</v>
      </c>
      <c r="H11" s="4" t="s">
        <v>23</v>
      </c>
    </row>
    <row r="12" spans="1:8" ht="28.5" x14ac:dyDescent="0.2">
      <c r="A12" s="15" t="s">
        <v>14</v>
      </c>
      <c r="B12" s="18">
        <v>372365.37</v>
      </c>
      <c r="C12" s="18">
        <v>24634286.510000002</v>
      </c>
      <c r="D12" s="18">
        <f t="shared" si="2"/>
        <v>25006651.880000003</v>
      </c>
      <c r="E12" s="18">
        <v>22004664.100000001</v>
      </c>
      <c r="F12" s="18">
        <v>21933048.739999998</v>
      </c>
      <c r="G12" s="18">
        <f t="shared" si="3"/>
        <v>21560683.369999997</v>
      </c>
      <c r="H12" s="4" t="s">
        <v>24</v>
      </c>
    </row>
    <row r="13" spans="1:8" ht="14.25" x14ac:dyDescent="0.2">
      <c r="A13" s="15" t="s">
        <v>6</v>
      </c>
      <c r="B13" s="18">
        <v>0</v>
      </c>
      <c r="C13" s="18">
        <v>0</v>
      </c>
      <c r="D13" s="18">
        <f t="shared" ref="D13" si="4">B13+C13</f>
        <v>0</v>
      </c>
      <c r="E13" s="18">
        <v>0</v>
      </c>
      <c r="F13" s="18">
        <v>0</v>
      </c>
      <c r="G13" s="18">
        <f t="shared" ref="G13" si="5">F13-B13</f>
        <v>0</v>
      </c>
      <c r="H13" s="4" t="s">
        <v>25</v>
      </c>
    </row>
    <row r="14" spans="1:8" ht="14.25" x14ac:dyDescent="0.2">
      <c r="A14" s="19"/>
      <c r="B14" s="20"/>
      <c r="C14" s="20"/>
      <c r="D14" s="20"/>
      <c r="E14" s="20"/>
      <c r="F14" s="20"/>
      <c r="G14" s="20"/>
      <c r="H14" s="4" t="s">
        <v>26</v>
      </c>
    </row>
    <row r="15" spans="1:8" ht="15" x14ac:dyDescent="0.2">
      <c r="A15" s="21" t="s">
        <v>7</v>
      </c>
      <c r="B15" s="22">
        <f>SUM(B4:B13)</f>
        <v>279139308.19</v>
      </c>
      <c r="C15" s="22">
        <f t="shared" ref="C15:G15" si="6">SUM(C4:C13)</f>
        <v>50074976.530000001</v>
      </c>
      <c r="D15" s="22">
        <f t="shared" si="6"/>
        <v>329214284.72000003</v>
      </c>
      <c r="E15" s="22">
        <f t="shared" si="6"/>
        <v>329631299.26000005</v>
      </c>
      <c r="F15" s="23">
        <f t="shared" si="6"/>
        <v>329543631.98000002</v>
      </c>
      <c r="G15" s="24">
        <f t="shared" si="6"/>
        <v>50404323.790000014</v>
      </c>
      <c r="H15" s="4" t="s">
        <v>26</v>
      </c>
    </row>
    <row r="16" spans="1:8" ht="15" x14ac:dyDescent="0.2">
      <c r="A16" s="25"/>
      <c r="B16" s="26"/>
      <c r="C16" s="26"/>
      <c r="D16" s="27"/>
      <c r="E16" s="28" t="s">
        <v>34</v>
      </c>
      <c r="F16" s="29"/>
      <c r="G16" s="30"/>
      <c r="H16" s="4" t="s">
        <v>26</v>
      </c>
    </row>
    <row r="17" spans="1:8" ht="10.35" customHeight="1" x14ac:dyDescent="0.2">
      <c r="A17" s="31"/>
      <c r="B17" s="6" t="s">
        <v>33</v>
      </c>
      <c r="C17" s="6"/>
      <c r="D17" s="6"/>
      <c r="E17" s="6"/>
      <c r="F17" s="6"/>
      <c r="G17" s="9" t="s">
        <v>12</v>
      </c>
      <c r="H17" s="4" t="s">
        <v>26</v>
      </c>
    </row>
    <row r="18" spans="1:8" ht="45" x14ac:dyDescent="0.2">
      <c r="A18" s="32" t="s">
        <v>29</v>
      </c>
      <c r="B18" s="11" t="s">
        <v>8</v>
      </c>
      <c r="C18" s="12" t="s">
        <v>35</v>
      </c>
      <c r="D18" s="12" t="s">
        <v>9</v>
      </c>
      <c r="E18" s="12" t="s">
        <v>10</v>
      </c>
      <c r="F18" s="13" t="s">
        <v>11</v>
      </c>
      <c r="G18" s="14"/>
      <c r="H18" s="4" t="s">
        <v>26</v>
      </c>
    </row>
    <row r="19" spans="1:8" ht="15" x14ac:dyDescent="0.2">
      <c r="A19" s="33" t="s">
        <v>15</v>
      </c>
      <c r="B19" s="34">
        <f t="shared" ref="B19:G19" si="7">SUM(B20+B21+B22+B23+B24+B25+B26+B27)</f>
        <v>279139308.19</v>
      </c>
      <c r="C19" s="34">
        <f t="shared" si="7"/>
        <v>50074976.530000001</v>
      </c>
      <c r="D19" s="34">
        <f t="shared" si="7"/>
        <v>329214284.72000003</v>
      </c>
      <c r="E19" s="34">
        <f t="shared" si="7"/>
        <v>329631299.26000005</v>
      </c>
      <c r="F19" s="34">
        <f t="shared" si="7"/>
        <v>329543631.98000002</v>
      </c>
      <c r="G19" s="34">
        <f t="shared" si="7"/>
        <v>50404323.790000014</v>
      </c>
      <c r="H19" s="4" t="s">
        <v>26</v>
      </c>
    </row>
    <row r="20" spans="1:8" ht="14.25" x14ac:dyDescent="0.2">
      <c r="A20" s="35" t="s">
        <v>0</v>
      </c>
      <c r="B20" s="36">
        <v>28336268.559999999</v>
      </c>
      <c r="C20" s="36">
        <v>1820000</v>
      </c>
      <c r="D20" s="36">
        <f t="shared" ref="D20:D23" si="8">B20+C20</f>
        <v>30156268.559999999</v>
      </c>
      <c r="E20" s="36">
        <v>29825349.309999999</v>
      </c>
      <c r="F20" s="36">
        <v>29825349.260000002</v>
      </c>
      <c r="G20" s="36">
        <f t="shared" ref="G20:G23" si="9">F20-B20</f>
        <v>1489080.700000003</v>
      </c>
      <c r="H20" s="4" t="s">
        <v>17</v>
      </c>
    </row>
    <row r="21" spans="1:8" ht="14.25" x14ac:dyDescent="0.2">
      <c r="A21" s="35" t="s">
        <v>1</v>
      </c>
      <c r="B21" s="36">
        <v>0</v>
      </c>
      <c r="C21" s="36">
        <v>0</v>
      </c>
      <c r="D21" s="36">
        <f t="shared" si="8"/>
        <v>0</v>
      </c>
      <c r="E21" s="36">
        <v>0</v>
      </c>
      <c r="F21" s="36">
        <v>0</v>
      </c>
      <c r="G21" s="36">
        <f t="shared" si="9"/>
        <v>0</v>
      </c>
      <c r="H21" s="4" t="s">
        <v>27</v>
      </c>
    </row>
    <row r="22" spans="1:8" ht="14.25" x14ac:dyDescent="0.2">
      <c r="A22" s="35" t="s">
        <v>2</v>
      </c>
      <c r="B22" s="36">
        <v>710543.93</v>
      </c>
      <c r="C22" s="36">
        <v>750000</v>
      </c>
      <c r="D22" s="36">
        <f t="shared" si="8"/>
        <v>1460543.9300000002</v>
      </c>
      <c r="E22" s="36">
        <v>1554909.73</v>
      </c>
      <c r="F22" s="36">
        <v>1554909.72</v>
      </c>
      <c r="G22" s="36">
        <f t="shared" si="9"/>
        <v>844365.78999999992</v>
      </c>
      <c r="H22" s="4" t="s">
        <v>18</v>
      </c>
    </row>
    <row r="23" spans="1:8" ht="14.25" x14ac:dyDescent="0.2">
      <c r="A23" s="35" t="s">
        <v>3</v>
      </c>
      <c r="B23" s="36">
        <v>22347567.91</v>
      </c>
      <c r="C23" s="36">
        <v>2420400</v>
      </c>
      <c r="D23" s="36">
        <f t="shared" si="8"/>
        <v>24767967.91</v>
      </c>
      <c r="E23" s="36">
        <v>25764575.68</v>
      </c>
      <c r="F23" s="36">
        <v>25748524.309999999</v>
      </c>
      <c r="G23" s="36">
        <f t="shared" si="9"/>
        <v>3400956.3999999985</v>
      </c>
      <c r="H23" s="4" t="s">
        <v>19</v>
      </c>
    </row>
    <row r="24" spans="1:8" ht="16.5" x14ac:dyDescent="0.2">
      <c r="A24" s="35" t="s">
        <v>37</v>
      </c>
      <c r="B24" s="36">
        <v>2894751.41</v>
      </c>
      <c r="C24" s="36">
        <v>1199000</v>
      </c>
      <c r="D24" s="36">
        <f t="shared" ref="D24" si="10">B24+C24</f>
        <v>4093751.41</v>
      </c>
      <c r="E24" s="36">
        <v>4137126.28</v>
      </c>
      <c r="F24" s="36">
        <v>4137126.26</v>
      </c>
      <c r="G24" s="36">
        <f t="shared" ref="G24" si="11">F24-B24</f>
        <v>1242374.8499999996</v>
      </c>
      <c r="H24" s="4" t="s">
        <v>20</v>
      </c>
    </row>
    <row r="25" spans="1:8" ht="16.5" x14ac:dyDescent="0.2">
      <c r="A25" s="35" t="s">
        <v>38</v>
      </c>
      <c r="B25" s="36">
        <v>1781006.19</v>
      </c>
      <c r="C25" s="36">
        <v>1961400</v>
      </c>
      <c r="D25" s="36">
        <f t="shared" ref="D25:D27" si="12">B25+C25</f>
        <v>3742406.19</v>
      </c>
      <c r="E25" s="36">
        <v>3871215.42</v>
      </c>
      <c r="F25" s="36">
        <v>3871214.95</v>
      </c>
      <c r="G25" s="36">
        <f t="shared" ref="G25:G27" si="13">F25-B25</f>
        <v>2090208.7600000002</v>
      </c>
      <c r="H25" s="4" t="s">
        <v>21</v>
      </c>
    </row>
    <row r="26" spans="1:8" ht="42.75" x14ac:dyDescent="0.2">
      <c r="A26" s="35" t="s">
        <v>32</v>
      </c>
      <c r="B26" s="36">
        <v>222696804.81999999</v>
      </c>
      <c r="C26" s="36">
        <v>17289890.02</v>
      </c>
      <c r="D26" s="36">
        <f t="shared" si="12"/>
        <v>239986694.84</v>
      </c>
      <c r="E26" s="36">
        <v>242473458.74000001</v>
      </c>
      <c r="F26" s="36">
        <v>242473458.74000001</v>
      </c>
      <c r="G26" s="36">
        <f t="shared" si="13"/>
        <v>19776653.920000017</v>
      </c>
      <c r="H26" s="4" t="s">
        <v>23</v>
      </c>
    </row>
    <row r="27" spans="1:8" ht="28.5" x14ac:dyDescent="0.2">
      <c r="A27" s="35" t="s">
        <v>14</v>
      </c>
      <c r="B27" s="36">
        <v>372365.37</v>
      </c>
      <c r="C27" s="36">
        <v>24634286.510000002</v>
      </c>
      <c r="D27" s="36">
        <f t="shared" si="12"/>
        <v>25006651.880000003</v>
      </c>
      <c r="E27" s="36">
        <v>22004664.100000001</v>
      </c>
      <c r="F27" s="36">
        <v>21933048.739999998</v>
      </c>
      <c r="G27" s="36">
        <f t="shared" si="13"/>
        <v>21560683.369999997</v>
      </c>
      <c r="H27" s="4" t="s">
        <v>24</v>
      </c>
    </row>
    <row r="28" spans="1:8" ht="14.25" x14ac:dyDescent="0.2">
      <c r="A28" s="37"/>
      <c r="B28" s="36"/>
      <c r="C28" s="36"/>
      <c r="D28" s="36"/>
      <c r="E28" s="36"/>
      <c r="F28" s="36"/>
      <c r="G28" s="36"/>
      <c r="H28" s="4" t="s">
        <v>26</v>
      </c>
    </row>
    <row r="29" spans="1:8" ht="41.25" customHeight="1" x14ac:dyDescent="0.2">
      <c r="A29" s="38" t="s">
        <v>30</v>
      </c>
      <c r="B29" s="39">
        <f t="shared" ref="B29:G29" si="14">SUM(B30:B33)</f>
        <v>0</v>
      </c>
      <c r="C29" s="39">
        <f t="shared" si="14"/>
        <v>0</v>
      </c>
      <c r="D29" s="39">
        <f t="shared" si="14"/>
        <v>0</v>
      </c>
      <c r="E29" s="39">
        <f t="shared" si="14"/>
        <v>0</v>
      </c>
      <c r="F29" s="39">
        <f t="shared" si="14"/>
        <v>0</v>
      </c>
      <c r="G29" s="39">
        <f t="shared" si="14"/>
        <v>0</v>
      </c>
      <c r="H29" s="4" t="s">
        <v>26</v>
      </c>
    </row>
    <row r="30" spans="1:8" ht="14.25" x14ac:dyDescent="0.2">
      <c r="A30" s="35" t="s">
        <v>1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  <c r="H30" s="4" t="s">
        <v>27</v>
      </c>
    </row>
    <row r="31" spans="1:8" ht="14.25" x14ac:dyDescent="0.2">
      <c r="A31" s="35" t="s">
        <v>4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2" si="15">F31-B31</f>
        <v>0</v>
      </c>
      <c r="H31" s="4" t="s">
        <v>20</v>
      </c>
    </row>
    <row r="32" spans="1:8" ht="30.75" x14ac:dyDescent="0.2">
      <c r="A32" s="35" t="s">
        <v>39</v>
      </c>
      <c r="B32" s="36">
        <v>0</v>
      </c>
      <c r="C32" s="36">
        <v>0</v>
      </c>
      <c r="D32" s="36">
        <f>B32+C32</f>
        <v>0</v>
      </c>
      <c r="E32" s="36">
        <v>0</v>
      </c>
      <c r="F32" s="36">
        <v>0</v>
      </c>
      <c r="G32" s="36">
        <f t="shared" si="15"/>
        <v>0</v>
      </c>
      <c r="H32" s="4" t="s">
        <v>22</v>
      </c>
    </row>
    <row r="33" spans="1:20" ht="28.5" x14ac:dyDescent="0.2">
      <c r="A33" s="35" t="s">
        <v>14</v>
      </c>
      <c r="B33" s="36">
        <v>0</v>
      </c>
      <c r="C33" s="36">
        <v>0</v>
      </c>
      <c r="D33" s="36">
        <f>B33+C33</f>
        <v>0</v>
      </c>
      <c r="E33" s="36">
        <v>0</v>
      </c>
      <c r="F33" s="36">
        <v>0</v>
      </c>
      <c r="G33" s="36">
        <f t="shared" ref="G33" si="16">F33-B33</f>
        <v>0</v>
      </c>
      <c r="H33" s="4" t="s">
        <v>24</v>
      </c>
    </row>
    <row r="34" spans="1:20" ht="14.25" x14ac:dyDescent="0.2">
      <c r="A34" s="37"/>
      <c r="B34" s="36"/>
      <c r="C34" s="36"/>
      <c r="D34" s="36"/>
      <c r="E34" s="36"/>
      <c r="F34" s="36"/>
      <c r="G34" s="36"/>
      <c r="H34" s="4" t="s">
        <v>26</v>
      </c>
    </row>
    <row r="35" spans="1:20" ht="15" x14ac:dyDescent="0.2">
      <c r="A35" s="33" t="s">
        <v>6</v>
      </c>
      <c r="B35" s="39">
        <f t="shared" ref="B35:G35" si="17">SUM(B36)</f>
        <v>0</v>
      </c>
      <c r="C35" s="39">
        <f t="shared" si="17"/>
        <v>0</v>
      </c>
      <c r="D35" s="39">
        <f t="shared" si="17"/>
        <v>0</v>
      </c>
      <c r="E35" s="39">
        <f t="shared" si="17"/>
        <v>0</v>
      </c>
      <c r="F35" s="39">
        <f t="shared" si="17"/>
        <v>0</v>
      </c>
      <c r="G35" s="39">
        <f t="shared" si="17"/>
        <v>0</v>
      </c>
      <c r="H35" s="4" t="s">
        <v>26</v>
      </c>
    </row>
    <row r="36" spans="1:20" ht="14.25" x14ac:dyDescent="0.2">
      <c r="A36" s="35" t="s">
        <v>6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  <c r="H36" s="4" t="s">
        <v>25</v>
      </c>
    </row>
    <row r="37" spans="1:20" ht="14.25" x14ac:dyDescent="0.2">
      <c r="A37" s="35"/>
      <c r="B37" s="36"/>
      <c r="C37" s="36"/>
      <c r="D37" s="36"/>
      <c r="E37" s="36"/>
      <c r="F37" s="36"/>
      <c r="G37" s="36"/>
      <c r="H37" s="4"/>
    </row>
    <row r="38" spans="1:20" ht="15" x14ac:dyDescent="0.2">
      <c r="A38" s="40" t="s">
        <v>7</v>
      </c>
      <c r="B38" s="22">
        <f>SUM(B35+B29+B19)</f>
        <v>279139308.19</v>
      </c>
      <c r="C38" s="22">
        <f t="shared" ref="C38:G38" si="18">SUM(C35+C29+C19)</f>
        <v>50074976.530000001</v>
      </c>
      <c r="D38" s="22">
        <f t="shared" si="18"/>
        <v>329214284.72000003</v>
      </c>
      <c r="E38" s="22">
        <f t="shared" si="18"/>
        <v>329631299.26000005</v>
      </c>
      <c r="F38" s="22">
        <f t="shared" si="18"/>
        <v>329543631.98000002</v>
      </c>
      <c r="G38" s="24">
        <f t="shared" si="18"/>
        <v>50404323.790000014</v>
      </c>
      <c r="H38" s="4" t="s">
        <v>26</v>
      </c>
    </row>
    <row r="39" spans="1:20" ht="15" x14ac:dyDescent="0.2">
      <c r="A39" s="25"/>
      <c r="B39" s="26"/>
      <c r="C39" s="26"/>
      <c r="D39" s="26"/>
      <c r="E39" s="28" t="s">
        <v>34</v>
      </c>
      <c r="F39" s="41"/>
      <c r="G39" s="30"/>
      <c r="H39" s="4" t="s">
        <v>26</v>
      </c>
    </row>
    <row r="40" spans="1:20" ht="14.25" x14ac:dyDescent="0.2">
      <c r="A40" s="42" t="s">
        <v>28</v>
      </c>
      <c r="B40" s="19"/>
      <c r="C40" s="19"/>
      <c r="D40" s="19"/>
      <c r="E40" s="19"/>
      <c r="F40" s="19"/>
      <c r="G40" s="19"/>
    </row>
    <row r="41" spans="1:20" ht="16.5" x14ac:dyDescent="0.2">
      <c r="A41" s="19" t="s">
        <v>40</v>
      </c>
      <c r="B41" s="19"/>
      <c r="C41" s="19"/>
      <c r="D41" s="19"/>
      <c r="E41" s="19"/>
      <c r="F41" s="19"/>
      <c r="G41" s="19"/>
    </row>
    <row r="42" spans="1:20" ht="14.25" x14ac:dyDescent="0.2">
      <c r="A42" s="19" t="s">
        <v>16</v>
      </c>
      <c r="B42" s="19"/>
      <c r="C42" s="19"/>
      <c r="D42" s="19"/>
      <c r="E42" s="19"/>
      <c r="F42" s="19"/>
      <c r="G42" s="19"/>
    </row>
    <row r="43" spans="1:20" ht="30.75" customHeight="1" x14ac:dyDescent="0.2">
      <c r="A43" s="44" t="s">
        <v>31</v>
      </c>
      <c r="B43" s="44"/>
      <c r="C43" s="44"/>
      <c r="D43" s="44"/>
      <c r="E43" s="44"/>
      <c r="F43" s="44"/>
      <c r="G43" s="44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x14ac:dyDescent="0.2">
      <c r="A44" s="44"/>
      <c r="B44" s="44"/>
      <c r="C44" s="44"/>
      <c r="D44" s="44"/>
      <c r="E44" s="44"/>
      <c r="F44" s="44"/>
      <c r="G44" s="44"/>
    </row>
  </sheetData>
  <sheetProtection formatCells="0" formatColumns="0" formatRows="0" insertRows="0" autoFilter="0"/>
  <mergeCells count="6">
    <mergeCell ref="A1:G1"/>
    <mergeCell ref="B2:F2"/>
    <mergeCell ref="G2:G3"/>
    <mergeCell ref="B17:F17"/>
    <mergeCell ref="G17:G18"/>
    <mergeCell ref="A43:G44"/>
  </mergeCells>
  <pageMargins left="0.31496062992125984" right="0.70866141732283472" top="0.35433070866141736" bottom="0.74803149606299213" header="0.31496062992125984" footer="0.31496062992125984"/>
  <pageSetup scale="68" fitToHeight="0" orientation="portrait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2026-02-25T21:19:22Z</cp:lastPrinted>
  <dcterms:created xsi:type="dcterms:W3CDTF">2012-12-11T20:48:19Z</dcterms:created>
  <dcterms:modified xsi:type="dcterms:W3CDTF">2026-02-25T21:20:21Z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