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-110" yWindow="-110" windowWidth="23260" windowHeight="1246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<sst xmlns="http://schemas.openxmlformats.org/spreadsheetml/2006/main" count="854" uniqueCount="598">
  <si>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</si>
  <si>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</si>
  <si>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</si>
  <si>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</si>
  <si>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</si>
  <si>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</si>
  <si>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</si>
  <si>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</si>
  <si>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</si>
  <si>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</si>
  <si>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</si>
  <si>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</si>
  <si>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</si>
  <si>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</si>
  <si>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</si>
  <si>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</si>
  <si>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</si>
  <si>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</si>
  <si>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</si>
  <si>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</si>
  <si>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</si>
  <si>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</si>
  <si>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</si>
  <si>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</si>
  <si>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</si>
  <si>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</si>
  <si>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</si>
  <si>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</si>
  <si>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</si>
  <si>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</si>
  <si>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</si>
  <si>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</si>
  <si>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</si>
  <si>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</si>
  <si>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</si>
  <si>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</si>
  <si>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</si>
  <si>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</si>
  <si>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</si>
  <si>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</si>
  <si>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</si>
  <si>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</si>
  <si>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</si>
  <si>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</si>
  <si>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</si>
  <si>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</si>
  <si>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</si>
  <si>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</si>
  <si>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</si>
  <si>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</si>
  <si>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</si>
  <si>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</si>
  <si>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</si>
  <si>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</si>
  <si>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</si>
  <si>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</si>
  <si>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</si>
  <si>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</si>
  <si>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</si>
  <si>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</si>
  <si>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</si>
  <si>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</si>
  <si>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</si>
  <si>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</si>
  <si>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</si>
  <si>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</si>
  <si>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</si>
  <si>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</si>
  <si>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</si>
  <si>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</si>
  <si>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</si>
  <si>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</si>
  <si>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</si>
  <si>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</si>
  <si>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</si>
  <si>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</si>
  <si>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</si>
  <si>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</si>
  <si>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</si>
  <si>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</si>
  <si>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</si>
  <si>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</si>
  <si>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</si>
  <si>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</si>
  <si>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</si>
  <si>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</si>
  <si>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</si>
  <si>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</si>
  <si>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</si>
  <si>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</si>
  <si>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</si>
  <si>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</si>
  <si>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</si>
  <si>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</si>
  <si>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</si>
  <si>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</si>
  <si>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</si>
  <si>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</si>
  <si>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</si>
  <si>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</si>
  <si>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</si>
  <si>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</si>
  <si>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</si>
  <si>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</si>
  <si>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</si>
  <si>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</si>
  <si>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</si>
  <si>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</si>
  <si>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</si>
  <si>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</si>
  <si>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</si>
  <si>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</si>
  <si>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</si>
  <si>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</si>
  <si>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</si>
  <si>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</si>
  <si>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</si>
  <si>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</si>
  <si>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</si>
  <si>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</si>
  <si>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</si>
  <si>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</si>
  <si>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</si>
  <si>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</si>
  <si>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</si>
  <si>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</si>
  <si>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</si>
  <si>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</si>
  <si>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</si>
  <si>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</si>
  <si>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</si>
  <si>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</si>
  <si>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</si>
  <si>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</si>
  <si>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</si>
  <si>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</si>
  <si>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</si>
  <si>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</si>
  <si>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</si>
  <si>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</si>
  <si>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</si>
  <si>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</si>
  <si>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</si>
  <si>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</si>
  <si>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</si>
  <si>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</si>
  <si>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</si>
  <si>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</si>
  <si>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</si>
  <si>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</si>
  <si>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</si>
  <si>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</si>
  <si>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</si>
  <si>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</si>
  <si>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</si>
  <si>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</si>
  <si>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</si>
  <si>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</si>
  <si>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</si>
  <si>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</si>
  <si>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</si>
  <si>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</si>
  <si>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</si>
  <si>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</si>
  <si>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</si>
  <si>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</si>
  <si>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</si>
  <si>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</si>
  <si>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</si>
  <si>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</si>
  <si>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</si>
  <si>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</si>
  <si>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</si>
  <si>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</si>
  <si>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</si>
  <si>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</si>
  <si>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</si>
  <si>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</si>
  <si>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</si>
  <si>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</si>
  <si>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</si>
  <si>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</si>
  <si>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</si>
  <si>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</si>
  <si>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</si>
  <si>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</si>
  <si>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</si>
  <si>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</si>
  <si>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</si>
  <si>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</si>
  <si>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</si>
  <si>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</si>
  <si>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</si>
  <si>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</si>
  <si>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</si>
  <si>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</si>
  <si>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</si>
  <si>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</si>
  <si>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</si>
  <si>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</si>
  <si>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</si>
  <si>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</si>
  <si>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</si>
  <si>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</si>
  <si>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</si>
  <si>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</si>
  <si>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</si>
  <si>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</si>
  <si>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</si>
  <si>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</si>
  <si>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</si>
  <si>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</si>
  <si>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</si>
  <si>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</si>
  <si>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</si>
  <si>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</si>
  <si>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</si>
  <si>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</si>
  <si>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</si>
  <si>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</si>
  <si>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</si>
  <si>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</si>
  <si>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</si>
  <si>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</si>
  <si>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</si>
  <si>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</si>
  <si>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</si>
  <si>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</si>
  <si>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</si>
  <si>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</si>
  <si>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</si>
  <si>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</si>
  <si>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</si>
  <si>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</si>
  <si>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</si>
  <si>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</si>
  <si>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</si>
  <si>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</si>
  <si>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</si>
  <si>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</si>
  <si>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</si>
  <si>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</si>
  <si>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</si>
  <si>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</si>
  <si>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</si>
  <si>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</si>
  <si>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</si>
  <si>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</si>
  <si>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</si>
  <si>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</si>
  <si>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</si>
  <si>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</si>
  <si>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</si>
  <si>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</si>
  <si>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</si>
  <si>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</si>
  <si>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</si>
  <si>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</si>
  <si>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</si>
  <si>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</si>
  <si>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</si>
  <si>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</si>
  <si>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</si>
  <si>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</si>
  <si>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</si>
  <si>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</si>
  <si>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</si>
  <si>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</si>
  <si>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</si>
  <si>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</si>
  <si>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</si>
  <si>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</si>
  <si>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</si>
  <si>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</si>
  <si>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</si>
  <si>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</si>
  <si>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</si>
  <si>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</si>
  <si>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</si>
  <si>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</si>
  <si>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</si>
  <si>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</si>
  <si>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</si>
  <si>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</si>
  <si>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</si>
  <si>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</si>
  <si>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</si>
  <si>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</si>
  <si>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</si>
  <si>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</si>
  <si>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</si>
  <si>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</si>
  <si>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</si>
  <si>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</si>
  <si>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</si>
  <si>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</si>
  <si>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</si>
  <si>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</si>
  <si>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</si>
  <si>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</si>
  <si>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</si>
  <si>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</si>
  <si>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</si>
  <si>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</si>
  <si>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</si>
  <si>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</si>
  <si>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</si>
  <si>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</si>
  <si>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</si>
  <si>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</si>
  <si>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</si>
  <si>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</si>
  <si>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</si>
  <si>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</si>
  <si>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</si>
  <si>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</si>
  <si>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</si>
  <si>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</si>
  <si>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</si>
  <si>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</si>
  <si>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</si>
  <si>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</si>
  <si>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</si>
  <si>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</si>
  <si>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</si>
  <si>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</si>
  <si>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</si>
  <si>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</si>
  <si>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</si>
  <si>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</si>
  <si>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</si>
  <si>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</si>
  <si>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</si>
  <si>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</si>
  <si>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</si>
  <si>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</si>
  <si>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</si>
  <si>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</si>
  <si>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</si>
  <si>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</si>
  <si>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</si>
  <si>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</si>
  <si>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</si>
  <si>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</si>
  <si>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</si>
  <si>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</si>
  <si>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</si>
  <si>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</si>
  <si>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</si>
  <si>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</si>
  <si>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</si>
  <si>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</si>
  <si>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</si>
  <si>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</si>
  <si>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</si>
  <si>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</si>
  <si>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</si>
  <si>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</si>
  <si>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</si>
  <si>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</si>
  <si>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</si>
  <si>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</si>
  <si>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</si>
  <si>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</si>
  <si>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</si>
  <si>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</si>
  <si>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</si>
  <si>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</si>
  <si>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</si>
  <si>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</si>
  <si>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</si>
  <si>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</si>
  <si>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</si>
  <si>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</si>
  <si>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</si>
  <si>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</si>
  <si>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</si>
  <si>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</si>
  <si>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</si>
  <si>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</si>
  <si>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</si>
  <si>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</si>
  <si>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</si>
  <si>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</si>
  <si>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</si>
  <si>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</si>
  <si>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</si>
  <si>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</si>
  <si>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</si>
  <si>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</si>
  <si>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</si>
  <si>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</si>
  <si>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</si>
  <si>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</si>
  <si>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</si>
  <si>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</si>
  <si>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</si>
  <si>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</si>
  <si>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</si>
  <si>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</si>
  <si>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</si>
  <si>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</si>
  <si>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</si>
  <si>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</si>
  <si>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</si>
  <si>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</si>
  <si>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</si>
  <si>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</si>
  <si>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</si>
  <si>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</si>
  <si>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</si>
  <si>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</si>
  <si>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</si>
  <si>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</si>
  <si>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</si>
  <si>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</si>
  <si>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</si>
  <si>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</si>
  <si>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</si>
  <si>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</si>
  <si>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</si>
  <si>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</si>
  <si>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</si>
  <si>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</si>
  <si>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</si>
  <si>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</si>
  <si>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</si>
  <si>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</si>
  <si>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</si>
  <si>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</si>
  <si>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</si>
  <si>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</si>
  <si>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</si>
  <si>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</si>
  <si>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</si>
  <si>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</si>
  <si>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</si>
  <si>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</si>
  <si>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</si>
  <si>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</si>
  <si>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</si>
  <si>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</si>
  <si>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</si>
  <si>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</si>
  <si>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</si>
  <si>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</si>
  <si>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</si>
  <si>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</si>
  <si>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</si>
  <si>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</si>
  <si>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</si>
  <si>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</si>
  <si>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</si>
  <si>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</si>
  <si>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</si>
  <si>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</si>
  <si>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</si>
  <si>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</si>
  <si>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</si>
  <si>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</si>
  <si>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</si>
  <si>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</si>
  <si>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</si>
  <si>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</si>
  <si>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</si>
  <si>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</si>
  <si>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</si>
  <si>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</si>
  <si>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</si>
  <si>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</si>
  <si>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</si>
  <si>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</si>
  <si>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</si>
  <si>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</si>
  <si>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</si>
  <si>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</si>
  <si>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</si>
  <si>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</si>
  <si>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</si>
  <si>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</si>
  <si>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</si>
  <si>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</si>
  <si>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</si>
  <si>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</si>
  <si>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</si>
  <si>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</si>
  <si>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</si>
  <si>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</si>
  <si>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</si>
  <si>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</si>
  <si>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</si>
  <si>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</si>
  <si>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</si>
  <si>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</si>
  <si>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</si>
  <si>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</si>
  <si>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</si>
  <si>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</si>
  <si>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</si>
  <si>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</si>
  <si>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</si>
  <si>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</si>
  <si>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</si>
  <si>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</si>
  <si>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</si>
  <si>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</si>
  <si>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</si>
  <si>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</si>
  <si>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</si>
  <si>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</si>
  <si>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</si>
  <si>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</si>
  <si>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</si>
  <si>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</si>
  <si>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</si>
  <si>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</si>
  <si>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</si>
  <si>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</si>
  <si>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</si>
  <si>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</si>
  <si>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</si>
  <si>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</si>
  <si>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</si>
  <si>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</si>
  <si>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</si>
  <si>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</si>
  <si>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</si>
  <si>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</si>
  <si>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</si>
  <si>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</si>
  <si>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</si>
  <si>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</si>
  <si>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</si>
  <si>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</si>
  <si>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</si>
  <si>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</si>
  <si>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</si>
  <si>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</si>
  <si>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</si>
  <si>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</si>
  <si>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</si>
  <si>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</si>
  <si>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</si>
  <si>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</si>
  <si>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</si>
  <si>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</si>
  <si>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</si>
  <si>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</si>
  <si>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</si>
  <si>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</si>
  <si>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</si>
  <si>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</si>
  <si>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</si>
  <si>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</si>
  <si>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</si>
  <si>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</si>
  <si>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</si>
  <si>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</si>
  <si>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</si>
  <si>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</si>
  <si>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</si>
  <si>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</si>
  <si>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</si>
  <si>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</si>
  <si>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</si>
  <si>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</si>
  <si>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</si>
  <si>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</si>
  <si>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</si>
  <si>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</si>
  <si>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</si>
  <si>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</si>
  <si>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</si>
  <si>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</si>
  <si>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</si>
  <si>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</si>
  <si>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</si>
  <si>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</si>
  <si>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</si>
  <si>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</si>
  <si>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</si>
  <si>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</si>
  <si>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</si>
  <si>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</si>
  <si>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</si>
  <si>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</si>
  <si>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</si>
  <si>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</si>
  <si>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</si>
  <si>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</si>
  <si>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</si>
  <si>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</si>
  <si>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</si>
  <si>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</si>
  <si>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</si>
  <si>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Comisión Municipal del Deporte y Atención a la Juventud del Municipio de Uriangato, Guanajuato.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</si>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</sst>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62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90625" defaultRowHeight="10" x14ac:dyDescent="0.2"/>
  <cols>
    <col min="1" max="1" width="14.6328125" style="1" customWidth="1"/>
    <col min="2" max="2" width="73.90625" style="1" bestFit="1" customWidth="1"/>
    <col min="3" max="3" width="8" style="1" customWidth="1"/>
    <col min="4" max="16384" width="12.90625" style="1"/>
  </cols>
  <sheetData>
    <row r="1" spans="1:4" ht="16.25" customHeight="1" x14ac:dyDescent="0.2">
      <c r="A1" s="161" t="s">
        <v>595</v>
      </c>
      <c r="B1" s="162"/>
      <c r="C1" s="104" t="s">
        <v>494</v>
      </c>
      <c r="D1" s="105">
        <v>2026</v>
      </c>
    </row>
    <row r="2" spans="1:4" ht="16.25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25" customHeight="1" x14ac:dyDescent="0.2">
      <c r="A3" s="165" t="s">
        <v>596</v>
      </c>
      <c r="B3" s="166"/>
      <c r="C3" s="10" t="s">
        <v>496</v>
      </c>
      <c r="D3" s="107">
        <v>1</v>
      </c>
    </row>
    <row r="4" spans="1:4" ht="16.25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ht="10.5" x14ac:dyDescent="0.25">
      <c r="A6" s="2"/>
      <c r="B6" s="3"/>
    </row>
    <row r="7" spans="1:4" ht="10.5" x14ac:dyDescent="0.25">
      <c r="A7" s="4"/>
      <c r="B7" s="5" t="s">
        <v>33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ht="10.5" x14ac:dyDescent="0.25">
      <c r="A33" s="4"/>
      <c r="B33" s="7"/>
    </row>
    <row r="34" spans="1:2" ht="10.5" x14ac:dyDescent="0.25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ht="10.5" x14ac:dyDescent="0.25">
      <c r="A37" s="4"/>
      <c r="B37" s="7"/>
    </row>
    <row r="38" spans="1:2" ht="10.5" x14ac:dyDescent="0.25">
      <c r="A38" s="4"/>
      <c r="B38" s="5" t="s">
        <v>34</v>
      </c>
    </row>
    <row r="39" spans="1:2" ht="10.5" x14ac:dyDescent="0.25">
      <c r="A39" s="4" t="s">
        <v>35</v>
      </c>
      <c r="B39" s="36" t="s">
        <v>28</v>
      </c>
    </row>
    <row r="40" spans="1:2" ht="10.5" x14ac:dyDescent="0.25">
      <c r="A40" s="4"/>
      <c r="B40" s="36" t="s">
        <v>516</v>
      </c>
    </row>
    <row r="41" spans="1:2" ht="10.5" x14ac:dyDescent="0.25">
      <c r="A41" s="4"/>
      <c r="B41" s="36" t="s">
        <v>547</v>
      </c>
    </row>
    <row r="42" spans="1:2" ht="10.5" x14ac:dyDescent="0.25">
      <c r="A42" s="4"/>
      <c r="B42" s="36" t="s">
        <v>548</v>
      </c>
    </row>
    <row r="43" spans="1:2" ht="11" thickBot="1" x14ac:dyDescent="0.3">
      <c r="A43" s="8"/>
      <c r="B43" s="9"/>
    </row>
    <row r="45" spans="1:2" x14ac:dyDescent="0.2">
      <c r="A45" s="1" t="s">
        <v>517</v>
      </c>
    </row>
    <row r="58" spans="3:5" x14ac:dyDescent="0.2">
      <c r="C58" s="1">
        <v>0</v>
      </c>
      <c r="D58" s="1">
        <v>0</v>
      </c>
      <c r="E58" s="1">
        <v>0</v>
      </c>
    </row>
    <row r="59" spans="3:5" x14ac:dyDescent="0.2">
      <c r="C59" s="1">
        <v>0</v>
      </c>
      <c r="D59" s="1">
        <v>0</v>
      </c>
      <c r="E59" s="1">
        <v>0</v>
      </c>
    </row>
    <row r="60" spans="3:5" x14ac:dyDescent="0.2">
      <c r="C60" s="1">
        <v>0</v>
      </c>
      <c r="D60" s="1">
        <v>0</v>
      </c>
      <c r="E60" s="1">
        <v>0</v>
      </c>
    </row>
    <row r="61" spans="3:5" x14ac:dyDescent="0.2">
      <c r="C61" s="1">
        <v>0</v>
      </c>
    </row>
    <row r="62" spans="3:5" x14ac:dyDescent="0.2">
      <c r="C62" s="1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5" sqref="E95"/>
    </sheetView>
  </sheetViews>
  <sheetFormatPr baseColWidth="10" defaultColWidth="9.08984375" defaultRowHeight="10" x14ac:dyDescent="0.2"/>
  <cols>
    <col min="1" max="1" width="10" style="14" customWidth="1"/>
    <col min="2" max="2" width="83" style="14" customWidth="1"/>
    <col min="3" max="4" width="15.6328125" style="14" customWidth="1"/>
    <col min="5" max="5" width="24.1796875" style="14" bestFit="1" customWidth="1"/>
    <col min="6" max="16384" width="9.08984375" style="14"/>
  </cols>
  <sheetData>
    <row r="1" spans="1:5" s="19" customFormat="1" ht="18.899999999999999" customHeight="1" x14ac:dyDescent="0.35">
      <c r="A1" s="164" t="s">
        <v>595</v>
      </c>
      <c r="B1" s="164"/>
      <c r="C1" s="164"/>
      <c r="D1" s="10" t="s">
        <v>497</v>
      </c>
      <c r="E1" s="18">
        <v>2026</v>
      </c>
    </row>
    <row r="2" spans="1:5" s="11" customFormat="1" ht="18.899999999999999" customHeight="1" x14ac:dyDescent="0.3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899999999999999" customHeight="1" x14ac:dyDescent="0.35">
      <c r="A3" s="164" t="s">
        <v>596</v>
      </c>
      <c r="B3" s="164"/>
      <c r="C3" s="164"/>
      <c r="D3" s="10" t="s">
        <v>499</v>
      </c>
      <c r="E3" s="18">
        <v>1</v>
      </c>
    </row>
    <row r="4" spans="1:5" s="11" customFormat="1" ht="18.899999999999999" customHeight="1" x14ac:dyDescent="0.35">
      <c r="A4" s="164" t="s">
        <v>515</v>
      </c>
      <c r="B4" s="164"/>
      <c r="C4" s="164"/>
      <c r="D4" s="10"/>
      <c r="E4" s="18"/>
    </row>
    <row r="5" spans="1:5" ht="10.5" x14ac:dyDescent="0.25">
      <c r="A5" s="12" t="s">
        <v>115</v>
      </c>
      <c r="B5" s="13"/>
      <c r="C5" s="13"/>
      <c r="D5" s="13"/>
      <c r="E5" s="13"/>
    </row>
    <row r="7" spans="1:5" ht="10.5" x14ac:dyDescent="0.25">
      <c r="A7" s="37" t="s">
        <v>551</v>
      </c>
      <c r="B7" s="37"/>
      <c r="C7" s="37"/>
      <c r="D7" s="37"/>
      <c r="E7" s="37"/>
    </row>
    <row r="8" spans="1:5" ht="10.5" x14ac:dyDescent="0.25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ht="10.5" x14ac:dyDescent="0.25">
      <c r="A9" s="109">
        <v>4000</v>
      </c>
      <c r="B9" s="108" t="s">
        <v>549</v>
      </c>
      <c r="C9" s="140">
        <f>SUM(C10+C57+C69)</f>
        <v>1825083.76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09">
        <v>4100</v>
      </c>
      <c r="B10" s="108" t="s">
        <v>222</v>
      </c>
      <c r="C10" s="140">
        <f>SUM(C11+C21+C27+C30+C36+C39+C48)</f>
        <v>268149.26</v>
      </c>
      <c r="D10" s="78"/>
      <c r="E10" s="39"/>
    </row>
    <row r="11" spans="1:5" ht="10.5" x14ac:dyDescent="0.25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0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ht="10.5" x14ac:dyDescent="0.25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ht="10.5" x14ac:dyDescent="0.25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0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ht="10.5" x14ac:dyDescent="0.25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0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ht="10.5" x14ac:dyDescent="0.25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0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ht="10.5" x14ac:dyDescent="0.25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0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ht="10.5" x14ac:dyDescent="0.25">
      <c r="A48" s="109">
        <v>4170</v>
      </c>
      <c r="B48" s="108" t="s">
        <v>492</v>
      </c>
      <c r="C48" s="140">
        <f>SUM(C49:C56)</f>
        <v>268149.26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0" x14ac:dyDescent="0.2">
      <c r="A51" s="40">
        <v>4173</v>
      </c>
      <c r="B51" s="42" t="s">
        <v>418</v>
      </c>
      <c r="C51" s="141">
        <v>268149.26</v>
      </c>
      <c r="D51" s="78"/>
      <c r="E51" s="39"/>
    </row>
    <row r="52" spans="1:5" ht="20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0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0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0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1.5" x14ac:dyDescent="0.25">
      <c r="A57" s="109">
        <v>4200</v>
      </c>
      <c r="B57" s="110" t="s">
        <v>424</v>
      </c>
      <c r="C57" s="140">
        <f>+C58+C64</f>
        <v>1556934.5</v>
      </c>
      <c r="D57" s="78"/>
      <c r="E57" s="39"/>
    </row>
    <row r="58" spans="1:5" ht="21" x14ac:dyDescent="0.25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>
        <v>0</v>
      </c>
      <c r="E63" s="39">
        <v>0</v>
      </c>
    </row>
    <row r="64" spans="1:5" ht="10.5" x14ac:dyDescent="0.25">
      <c r="A64" s="109">
        <v>4220</v>
      </c>
      <c r="B64" s="108" t="s">
        <v>254</v>
      </c>
      <c r="C64" s="140">
        <f>SUM(C65:C68)</f>
        <v>1556934.5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1556934.5</v>
      </c>
      <c r="D65" s="78">
        <v>2761.35</v>
      </c>
      <c r="E65" s="39">
        <v>143409.43</v>
      </c>
    </row>
    <row r="66" spans="1:5" x14ac:dyDescent="0.2">
      <c r="A66" s="40">
        <v>4223</v>
      </c>
      <c r="B66" s="41" t="s">
        <v>256</v>
      </c>
      <c r="C66" s="141">
        <v>0</v>
      </c>
      <c r="D66" s="78">
        <v>1909.67</v>
      </c>
      <c r="E66" s="39">
        <v>125400.99</v>
      </c>
    </row>
    <row r="67" spans="1:5" x14ac:dyDescent="0.2">
      <c r="A67" s="40">
        <v>4225</v>
      </c>
      <c r="B67" s="41" t="s">
        <v>258</v>
      </c>
      <c r="C67" s="141">
        <v>0</v>
      </c>
      <c r="D67" s="78">
        <v>0</v>
      </c>
      <c r="E67" s="39">
        <v>0</v>
      </c>
    </row>
    <row r="68" spans="1:5" x14ac:dyDescent="0.2">
      <c r="A68" s="40">
        <v>4227</v>
      </c>
      <c r="B68" s="41" t="s">
        <v>428</v>
      </c>
      <c r="C68" s="141">
        <v>0</v>
      </c>
      <c r="D68" s="78">
        <v>1749.5</v>
      </c>
      <c r="E68" s="39">
        <v>472620.67</v>
      </c>
    </row>
    <row r="69" spans="1:5" ht="10.5" x14ac:dyDescent="0.25">
      <c r="A69" s="111">
        <v>4300</v>
      </c>
      <c r="B69" s="108" t="s">
        <v>259</v>
      </c>
      <c r="C69" s="140">
        <v>0</v>
      </c>
      <c r="D69" s="41">
        <v>0</v>
      </c>
      <c r="E69" s="41">
        <v>0</v>
      </c>
    </row>
    <row r="70" spans="1:5" ht="10.5" x14ac:dyDescent="0.25">
      <c r="A70" s="111">
        <v>4310</v>
      </c>
      <c r="B70" s="108" t="s">
        <v>260</v>
      </c>
      <c r="C70" s="140">
        <v>424581.97</v>
      </c>
      <c r="D70" s="41">
        <v>8503.14</v>
      </c>
      <c r="E70" s="41">
        <v>287089.15000000002</v>
      </c>
    </row>
    <row r="71" spans="1:5" x14ac:dyDescent="0.2">
      <c r="A71" s="43">
        <v>4311</v>
      </c>
      <c r="B71" s="41" t="s">
        <v>429</v>
      </c>
      <c r="C71" s="141">
        <v>0</v>
      </c>
      <c r="D71" s="41">
        <v>0</v>
      </c>
      <c r="E71" s="41">
        <v>0</v>
      </c>
    </row>
    <row r="72" spans="1:5" x14ac:dyDescent="0.2">
      <c r="A72" s="43">
        <v>4319</v>
      </c>
      <c r="B72" s="41" t="s">
        <v>261</v>
      </c>
      <c r="C72" s="141">
        <v>0</v>
      </c>
      <c r="D72" s="41">
        <v>0</v>
      </c>
      <c r="E72" s="41">
        <v>0</v>
      </c>
    </row>
    <row r="73" spans="1:5" ht="10.5" x14ac:dyDescent="0.25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>
        <v>0</v>
      </c>
      <c r="E77" s="41">
        <v>0</v>
      </c>
    </row>
    <row r="78" spans="1:5" x14ac:dyDescent="0.2">
      <c r="A78" s="43">
        <v>4325</v>
      </c>
      <c r="B78" s="41" t="s">
        <v>267</v>
      </c>
      <c r="C78" s="141">
        <v>0</v>
      </c>
      <c r="D78" s="41">
        <v>0</v>
      </c>
      <c r="E78" s="41">
        <v>0</v>
      </c>
    </row>
    <row r="79" spans="1:5" ht="10.5" x14ac:dyDescent="0.25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ht="10.5" x14ac:dyDescent="0.25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ht="10.5" x14ac:dyDescent="0.25">
      <c r="A83" s="111">
        <v>4390</v>
      </c>
      <c r="B83" s="108" t="s">
        <v>270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ht="10.5" x14ac:dyDescent="0.25">
      <c r="A92" s="37" t="s">
        <v>550</v>
      </c>
      <c r="B92" s="37"/>
      <c r="C92" s="37"/>
      <c r="D92" s="37"/>
      <c r="E92" s="37"/>
    </row>
    <row r="93" spans="1:5" ht="10.5" x14ac:dyDescent="0.25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ht="10.5" x14ac:dyDescent="0.25">
      <c r="A94" s="111">
        <v>5000</v>
      </c>
      <c r="B94" s="108" t="s">
        <v>276</v>
      </c>
      <c r="C94" s="140">
        <f>C95+C123+C156+C166+C181+C210</f>
        <v>1889048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0.5" x14ac:dyDescent="0.25">
      <c r="A95" s="111">
        <v>5100</v>
      </c>
      <c r="B95" s="108" t="s">
        <v>277</v>
      </c>
      <c r="C95" s="140">
        <f>C96+C103+C113</f>
        <v>1873024.15</v>
      </c>
      <c r="D95" s="112">
        <f>C95/$C$94</f>
        <v>0.99151749982001514</v>
      </c>
      <c r="E95" s="41"/>
    </row>
    <row r="96" spans="1:5" ht="10.5" x14ac:dyDescent="0.25">
      <c r="A96" s="111">
        <v>5110</v>
      </c>
      <c r="B96" s="108" t="s">
        <v>278</v>
      </c>
      <c r="C96" s="140">
        <f>SUM(C97:C102)</f>
        <v>1081480.8400000001</v>
      </c>
      <c r="D96" s="112">
        <f t="shared" ref="D96:D159" si="0">C96/$C$94</f>
        <v>0.57250045525576909</v>
      </c>
      <c r="E96" s="41"/>
    </row>
    <row r="97" spans="1:5" x14ac:dyDescent="0.2">
      <c r="A97" s="43">
        <v>5111</v>
      </c>
      <c r="B97" s="41" t="s">
        <v>279</v>
      </c>
      <c r="C97" s="141">
        <v>931874.06</v>
      </c>
      <c r="D97" s="44">
        <f t="shared" si="0"/>
        <v>0.4933035370197052</v>
      </c>
      <c r="E97" s="41"/>
    </row>
    <row r="98" spans="1:5" x14ac:dyDescent="0.2">
      <c r="A98" s="43">
        <v>5112</v>
      </c>
      <c r="B98" s="41" t="s">
        <v>280</v>
      </c>
      <c r="C98" s="141">
        <v>16824</v>
      </c>
      <c r="D98" s="44">
        <f t="shared" si="0"/>
        <v>8.9060733237059098E-3</v>
      </c>
      <c r="E98" s="41"/>
    </row>
    <row r="99" spans="1:5" x14ac:dyDescent="0.2">
      <c r="A99" s="43">
        <v>5113</v>
      </c>
      <c r="B99" s="41" t="s">
        <v>281</v>
      </c>
      <c r="C99" s="141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282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1">
        <v>132782.78</v>
      </c>
      <c r="D101" s="44">
        <f t="shared" si="0"/>
        <v>7.0290844912357972E-2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ht="10.5" x14ac:dyDescent="0.25">
      <c r="A103" s="111">
        <v>5120</v>
      </c>
      <c r="B103" s="108" t="s">
        <v>285</v>
      </c>
      <c r="C103" s="140">
        <f>SUM(C104:C112)</f>
        <v>258095.27000000002</v>
      </c>
      <c r="D103" s="112">
        <f t="shared" si="0"/>
        <v>0.13662716352363732</v>
      </c>
      <c r="E103" s="41"/>
    </row>
    <row r="104" spans="1:5" x14ac:dyDescent="0.2">
      <c r="A104" s="43">
        <v>5121</v>
      </c>
      <c r="B104" s="41" t="s">
        <v>286</v>
      </c>
      <c r="C104" s="141">
        <v>15958</v>
      </c>
      <c r="D104" s="44">
        <f t="shared" si="0"/>
        <v>8.447641351622617E-3</v>
      </c>
      <c r="E104" s="41"/>
    </row>
    <row r="105" spans="1:5" x14ac:dyDescent="0.2">
      <c r="A105" s="43">
        <v>5122</v>
      </c>
      <c r="B105" s="41" t="s">
        <v>287</v>
      </c>
      <c r="C105" s="141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105009</v>
      </c>
      <c r="D107" s="44">
        <f t="shared" si="0"/>
        <v>5.5588317501725736E-2</v>
      </c>
      <c r="E107" s="41"/>
    </row>
    <row r="108" spans="1:5" x14ac:dyDescent="0.2">
      <c r="A108" s="43">
        <v>5125</v>
      </c>
      <c r="B108" s="41" t="s">
        <v>290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291</v>
      </c>
      <c r="C109" s="141">
        <v>98283.27</v>
      </c>
      <c r="D109" s="44">
        <f t="shared" si="0"/>
        <v>5.2027936823204071E-2</v>
      </c>
      <c r="E109" s="41"/>
    </row>
    <row r="110" spans="1:5" x14ac:dyDescent="0.2">
      <c r="A110" s="43">
        <v>5127</v>
      </c>
      <c r="B110" s="41" t="s">
        <v>292</v>
      </c>
      <c r="C110" s="141">
        <v>34425</v>
      </c>
      <c r="D110" s="44">
        <f t="shared" si="0"/>
        <v>1.8223464941070848E-2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4420</v>
      </c>
      <c r="D112" s="44">
        <f t="shared" si="0"/>
        <v>2.3398029060140344E-3</v>
      </c>
      <c r="E112" s="41"/>
    </row>
    <row r="113" spans="1:5" ht="10.5" x14ac:dyDescent="0.25">
      <c r="A113" s="111">
        <v>5130</v>
      </c>
      <c r="B113" s="108" t="s">
        <v>295</v>
      </c>
      <c r="C113" s="140">
        <f>SUM(C114:C122)</f>
        <v>533448.03999999992</v>
      </c>
      <c r="D113" s="112">
        <f t="shared" si="0"/>
        <v>0.28238988104060875</v>
      </c>
      <c r="E113" s="41"/>
    </row>
    <row r="114" spans="1:5" x14ac:dyDescent="0.2">
      <c r="A114" s="43">
        <v>5131</v>
      </c>
      <c r="B114" s="41" t="s">
        <v>296</v>
      </c>
      <c r="C114" s="141">
        <v>69596</v>
      </c>
      <c r="D114" s="44">
        <f t="shared" si="0"/>
        <v>3.6841837793428221E-2</v>
      </c>
      <c r="E114" s="41"/>
    </row>
    <row r="115" spans="1:5" x14ac:dyDescent="0.2">
      <c r="A115" s="43">
        <v>5132</v>
      </c>
      <c r="B115" s="41" t="s">
        <v>297</v>
      </c>
      <c r="C115" s="14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41">
        <v>99527.679999999993</v>
      </c>
      <c r="D116" s="44">
        <f t="shared" si="0"/>
        <v>5.2686686627338213E-2</v>
      </c>
      <c r="E116" s="41"/>
    </row>
    <row r="117" spans="1:5" x14ac:dyDescent="0.2">
      <c r="A117" s="43">
        <v>5134</v>
      </c>
      <c r="B117" s="41" t="s">
        <v>299</v>
      </c>
      <c r="C117" s="141">
        <v>27017.61</v>
      </c>
      <c r="D117" s="44">
        <f t="shared" si="0"/>
        <v>1.4302235835193177E-2</v>
      </c>
      <c r="E117" s="41"/>
    </row>
    <row r="118" spans="1:5" x14ac:dyDescent="0.2">
      <c r="A118" s="43">
        <v>5135</v>
      </c>
      <c r="B118" s="41" t="s">
        <v>300</v>
      </c>
      <c r="C118" s="141">
        <v>108559.03</v>
      </c>
      <c r="D118" s="44">
        <f t="shared" si="0"/>
        <v>5.7467586847978452E-2</v>
      </c>
      <c r="E118" s="41"/>
    </row>
    <row r="119" spans="1:5" x14ac:dyDescent="0.2">
      <c r="A119" s="43">
        <v>5136</v>
      </c>
      <c r="B119" s="41" t="s">
        <v>301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41">
        <v>1732</v>
      </c>
      <c r="D120" s="44">
        <f t="shared" si="0"/>
        <v>9.1686394416658548E-4</v>
      </c>
      <c r="E120" s="41"/>
    </row>
    <row r="121" spans="1:5" x14ac:dyDescent="0.2">
      <c r="A121" s="43">
        <v>5138</v>
      </c>
      <c r="B121" s="41" t="s">
        <v>303</v>
      </c>
      <c r="C121" s="141">
        <v>189138.72</v>
      </c>
      <c r="D121" s="44">
        <f t="shared" si="0"/>
        <v>0.10012382956917983</v>
      </c>
      <c r="E121" s="41"/>
    </row>
    <row r="122" spans="1:5" x14ac:dyDescent="0.2">
      <c r="A122" s="43">
        <v>5139</v>
      </c>
      <c r="B122" s="41" t="s">
        <v>304</v>
      </c>
      <c r="C122" s="141">
        <v>37877</v>
      </c>
      <c r="D122" s="44">
        <f t="shared" si="0"/>
        <v>2.0050840423324341E-2</v>
      </c>
      <c r="E122" s="41"/>
    </row>
    <row r="123" spans="1:5" ht="10.5" x14ac:dyDescent="0.25">
      <c r="A123" s="111">
        <v>5200</v>
      </c>
      <c r="B123" s="108" t="s">
        <v>305</v>
      </c>
      <c r="C123" s="140">
        <f>C124+C127+C130+C133+C138+C142+C145+C147+C153</f>
        <v>600</v>
      </c>
      <c r="D123" s="112">
        <f t="shared" si="0"/>
        <v>3.1762030398380559E-4</v>
      </c>
      <c r="E123" s="41"/>
    </row>
    <row r="124" spans="1:5" ht="10.5" x14ac:dyDescent="0.25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ht="10.5" x14ac:dyDescent="0.25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ht="10.5" x14ac:dyDescent="0.25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ht="10.5" x14ac:dyDescent="0.25">
      <c r="A133" s="111">
        <v>5240</v>
      </c>
      <c r="B133" s="108" t="s">
        <v>257</v>
      </c>
      <c r="C133" s="140">
        <f>SUM(C134:C137)</f>
        <v>600</v>
      </c>
      <c r="D133" s="112">
        <f t="shared" si="0"/>
        <v>3.1762030398380559E-4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600</v>
      </c>
      <c r="D135" s="44">
        <f t="shared" si="0"/>
        <v>3.1762030398380559E-4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ht="10.5" x14ac:dyDescent="0.25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ht="10.5" x14ac:dyDescent="0.25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ht="10.5" x14ac:dyDescent="0.25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ht="10.5" x14ac:dyDescent="0.25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ht="10.5" x14ac:dyDescent="0.25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ht="10.5" x14ac:dyDescent="0.25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ht="10.5" x14ac:dyDescent="0.25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ht="10.5" x14ac:dyDescent="0.25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ht="10.5" x14ac:dyDescent="0.25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ht="10.5" x14ac:dyDescent="0.25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ht="10.5" x14ac:dyDescent="0.25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ht="10.5" x14ac:dyDescent="0.25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ht="10.5" x14ac:dyDescent="0.25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ht="10.5" x14ac:dyDescent="0.25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ht="10.5" x14ac:dyDescent="0.25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ht="10.5" x14ac:dyDescent="0.25">
      <c r="A181" s="111">
        <v>5500</v>
      </c>
      <c r="B181" s="108" t="s">
        <v>356</v>
      </c>
      <c r="C181" s="140">
        <f>C182+C191+C194+C200</f>
        <v>15423.85</v>
      </c>
      <c r="D181" s="112">
        <f t="shared" si="1"/>
        <v>8.1648798760010338E-3</v>
      </c>
      <c r="E181" s="41"/>
    </row>
    <row r="182" spans="1:5" ht="10.5" x14ac:dyDescent="0.25">
      <c r="A182" s="111">
        <v>5510</v>
      </c>
      <c r="B182" s="108" t="s">
        <v>357</v>
      </c>
      <c r="C182" s="140">
        <f>SUM(C183:C190)</f>
        <v>15423.85</v>
      </c>
      <c r="D182" s="112">
        <f t="shared" si="1"/>
        <v>8.1648798760010338E-3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14923.66</v>
      </c>
      <c r="D187" s="44">
        <f t="shared" si="1"/>
        <v>7.9000957095849336E-3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500.19</v>
      </c>
      <c r="D189" s="44">
        <f t="shared" si="1"/>
        <v>2.6478416641609955E-4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ht="10.5" x14ac:dyDescent="0.25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ht="10.5" x14ac:dyDescent="0.25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ht="10.5" x14ac:dyDescent="0.25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ht="10.5" x14ac:dyDescent="0.25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ht="10.5" x14ac:dyDescent="0.25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60" zoomScaleNormal="100" workbookViewId="0">
      <selection activeCell="E168" sqref="E168"/>
    </sheetView>
  </sheetViews>
  <sheetFormatPr baseColWidth="10" defaultColWidth="9.08984375" defaultRowHeight="10" x14ac:dyDescent="0.2"/>
  <cols>
    <col min="1" max="1" width="10" style="14" customWidth="1"/>
    <col min="2" max="2" width="64.54296875" style="14" bestFit="1" customWidth="1"/>
    <col min="3" max="3" width="16.453125" style="14" bestFit="1" customWidth="1"/>
    <col min="4" max="4" width="19.08984375" style="14" customWidth="1"/>
    <col min="5" max="5" width="28" style="14" customWidth="1"/>
    <col min="6" max="6" width="53.90625" style="14" bestFit="1" customWidth="1"/>
    <col min="7" max="7" width="16.6328125" style="14" customWidth="1"/>
    <col min="8" max="8" width="26" style="14" customWidth="1"/>
    <col min="9" max="9" width="27.08984375" style="14" customWidth="1"/>
    <col min="10" max="10" width="22.1796875" style="14" customWidth="1"/>
    <col min="11" max="16384" width="9.08984375" style="14"/>
  </cols>
  <sheetData>
    <row r="1" spans="1:8" s="11" customFormat="1" ht="18.899999999999999" customHeight="1" x14ac:dyDescent="0.35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899999999999999" customHeight="1" x14ac:dyDescent="0.3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899999999999999" customHeight="1" x14ac:dyDescent="0.35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899999999999999" customHeight="1" x14ac:dyDescent="0.3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ht="10.5" x14ac:dyDescent="0.25">
      <c r="A5" s="12" t="s">
        <v>115</v>
      </c>
      <c r="B5" s="13"/>
      <c r="C5" s="13"/>
      <c r="D5" s="13"/>
      <c r="E5" s="13"/>
      <c r="F5" s="13"/>
      <c r="G5" s="13"/>
      <c r="H5" s="13"/>
    </row>
    <row r="7" spans="1:8" ht="10.5" x14ac:dyDescent="0.25">
      <c r="A7" s="13" t="s">
        <v>87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ht="10.5" x14ac:dyDescent="0.25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52246.15</v>
      </c>
      <c r="D15" s="143">
        <v>52246.15</v>
      </c>
      <c r="E15" s="143">
        <v>52246.15</v>
      </c>
      <c r="F15" s="143">
        <v>52246.15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ht="10.5" x14ac:dyDescent="0.25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ht="10.5" x14ac:dyDescent="0.25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8326.58</v>
      </c>
      <c r="D20" s="143">
        <v>8326.58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18512</v>
      </c>
      <c r="D23" s="143">
        <v>18512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ht="10.5" x14ac:dyDescent="0.25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ht="10.5" x14ac:dyDescent="0.25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ht="10.5" x14ac:dyDescent="0.25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ht="10.5" x14ac:dyDescent="0.25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ht="10.5" x14ac:dyDescent="0.25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ht="10.5" x14ac:dyDescent="0.25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ht="10.5" x14ac:dyDescent="0.25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ht="10.5" x14ac:dyDescent="0.25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0.5" x14ac:dyDescent="0.25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>SIN INFORMACIÓN QUE REVELAR</v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0</v>
      </c>
      <c r="D64" s="143">
        <f t="shared" ref="D64:E64" si="0">SUM(D65:D72)</f>
        <v>0</v>
      </c>
      <c r="E64" s="143">
        <f t="shared" si="0"/>
        <v>0</v>
      </c>
    </row>
    <row r="65" spans="1:9" x14ac:dyDescent="0.2">
      <c r="A65" s="16">
        <v>1241</v>
      </c>
      <c r="B65" s="14" t="s">
        <v>157</v>
      </c>
      <c r="C65" s="143">
        <v>0</v>
      </c>
      <c r="D65" s="143">
        <v>0</v>
      </c>
      <c r="E65" s="143">
        <v>0</v>
      </c>
    </row>
    <row r="66" spans="1:9" x14ac:dyDescent="0.2">
      <c r="A66" s="16">
        <v>1242</v>
      </c>
      <c r="B66" s="14" t="s">
        <v>158</v>
      </c>
      <c r="C66" s="143">
        <v>0</v>
      </c>
      <c r="D66" s="143">
        <v>0</v>
      </c>
      <c r="E66" s="143">
        <v>0</v>
      </c>
    </row>
    <row r="67" spans="1:9" x14ac:dyDescent="0.2">
      <c r="A67" s="16">
        <v>1243</v>
      </c>
      <c r="B67" s="14" t="s">
        <v>159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160</v>
      </c>
      <c r="C68" s="143">
        <v>0</v>
      </c>
      <c r="D68" s="143">
        <v>0</v>
      </c>
      <c r="E68" s="143">
        <v>0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0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ht="10.5" x14ac:dyDescent="0.25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ht="10.5" x14ac:dyDescent="0.25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45644.45</v>
      </c>
      <c r="D76" s="143">
        <f>SUM(D77:D81)</f>
        <v>500.19</v>
      </c>
      <c r="E76" s="143">
        <f>SUM(E77:E81)</f>
        <v>40530.550000000003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45644.45</v>
      </c>
      <c r="D80" s="143">
        <v>500.19</v>
      </c>
      <c r="E80" s="143">
        <v>40530.550000000003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ht="10.5" x14ac:dyDescent="0.25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ht="10.5" x14ac:dyDescent="0.25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ht="10.5" x14ac:dyDescent="0.25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ht="10.5" x14ac:dyDescent="0.25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f>SUM(C100:C102)</f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ht="10.5" x14ac:dyDescent="0.25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ht="10.5" x14ac:dyDescent="0.25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0</v>
      </c>
      <c r="D110" s="143">
        <f>SUM(D111:D119)</f>
        <v>0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6">
        <v>2111</v>
      </c>
      <c r="B111" s="14" t="s">
        <v>189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0</v>
      </c>
      <c r="D112" s="143">
        <f t="shared" ref="D112:D119" si="1">C112</f>
        <v>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0</v>
      </c>
      <c r="D117" s="143">
        <f t="shared" si="1"/>
        <v>0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ht="10.5" x14ac:dyDescent="0.25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ht="10.5" x14ac:dyDescent="0.25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ht="10.5" x14ac:dyDescent="0.25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ht="10.5" x14ac:dyDescent="0.25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ht="10.5" x14ac:dyDescent="0.25">
      <c r="A153" s="113" t="s">
        <v>562</v>
      </c>
      <c r="B153" s="113"/>
      <c r="C153" s="113"/>
      <c r="D153" s="113"/>
      <c r="E153" s="113"/>
    </row>
    <row r="154" spans="1:5" ht="10.5" x14ac:dyDescent="0.25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ht="10.5" x14ac:dyDescent="0.25">
      <c r="A165" s="113" t="s">
        <v>572</v>
      </c>
      <c r="B165" s="113"/>
      <c r="C165" s="113"/>
      <c r="D165" s="113"/>
      <c r="E165" s="113"/>
    </row>
    <row r="166" spans="1:5" ht="10.5" x14ac:dyDescent="0.25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workbookViewId="0">
      <selection activeCell="E16" sqref="E16"/>
    </sheetView>
  </sheetViews>
  <sheetFormatPr baseColWidth="10" defaultColWidth="9.08984375" defaultRowHeight="10" x14ac:dyDescent="0.2"/>
  <cols>
    <col min="1" max="1" width="10" style="22" customWidth="1"/>
    <col min="2" max="2" width="48.08984375" style="22" customWidth="1"/>
    <col min="3" max="3" width="22.90625" style="22" customWidth="1"/>
    <col min="4" max="4" width="16.6328125" style="22" customWidth="1"/>
    <col min="5" max="5" width="24.1796875" style="22" bestFit="1" customWidth="1"/>
    <col min="6" max="16384" width="9.08984375" style="22"/>
  </cols>
  <sheetData>
    <row r="1" spans="1:5" ht="18.899999999999999" customHeight="1" x14ac:dyDescent="0.2">
      <c r="A1" s="172" t="s">
        <v>595</v>
      </c>
      <c r="B1" s="172"/>
      <c r="C1" s="172"/>
      <c r="D1" s="20" t="s">
        <v>497</v>
      </c>
      <c r="E1" s="21">
        <v>2026</v>
      </c>
    </row>
    <row r="2" spans="1:5" ht="18.899999999999999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899999999999999" customHeight="1" x14ac:dyDescent="0.2">
      <c r="A3" s="172" t="s">
        <v>596</v>
      </c>
      <c r="B3" s="172"/>
      <c r="C3" s="172"/>
      <c r="D3" s="20" t="s">
        <v>499</v>
      </c>
      <c r="E3" s="21">
        <v>1</v>
      </c>
    </row>
    <row r="4" spans="1:5" ht="18.899999999999999" customHeight="1" x14ac:dyDescent="0.2">
      <c r="A4" s="172" t="s">
        <v>515</v>
      </c>
      <c r="B4" s="172"/>
      <c r="C4" s="172"/>
      <c r="D4" s="20"/>
      <c r="E4" s="21"/>
    </row>
    <row r="5" spans="1:5" ht="10.5" x14ac:dyDescent="0.25">
      <c r="A5" s="23" t="s">
        <v>115</v>
      </c>
      <c r="B5" s="24"/>
      <c r="C5" s="24"/>
      <c r="D5" s="24"/>
      <c r="E5" s="24"/>
    </row>
    <row r="7" spans="1:5" ht="10.5" x14ac:dyDescent="0.25">
      <c r="A7" s="24" t="s">
        <v>106</v>
      </c>
      <c r="B7" s="24"/>
      <c r="C7" s="24"/>
      <c r="D7" s="24"/>
      <c r="E7" s="24"/>
    </row>
    <row r="8" spans="1:5" ht="10.5" x14ac:dyDescent="0.25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167878.29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0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ht="10.5" x14ac:dyDescent="0.25">
      <c r="A13" s="24" t="s">
        <v>107</v>
      </c>
      <c r="B13" s="24"/>
      <c r="C13" s="24"/>
      <c r="D13" s="24"/>
      <c r="E13" s="24"/>
    </row>
    <row r="14" spans="1:5" ht="10.5" x14ac:dyDescent="0.25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-63964.24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709190.17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  <row r="87" spans="3:3" x14ac:dyDescent="0.2">
      <c r="C87" s="22">
        <v>0</v>
      </c>
    </row>
    <row r="88" spans="3:3" x14ac:dyDescent="0.2">
      <c r="C88" s="22">
        <v>0</v>
      </c>
    </row>
    <row r="93" spans="3:3" x14ac:dyDescent="0.2">
      <c r="C93" s="22">
        <v>0</v>
      </c>
    </row>
    <row r="94" spans="3:3" x14ac:dyDescent="0.2">
      <c r="C94" s="22">
        <v>0</v>
      </c>
    </row>
    <row r="99" spans="3:3" x14ac:dyDescent="0.2">
      <c r="C99" s="22">
        <v>0</v>
      </c>
    </row>
    <row r="100" spans="3:3" x14ac:dyDescent="0.2">
      <c r="C100" s="22">
        <v>0</v>
      </c>
    </row>
    <row r="101" spans="3:3" x14ac:dyDescent="0.2">
      <c r="C101" s="22">
        <v>0</v>
      </c>
    </row>
    <row r="102" spans="3:3" x14ac:dyDescent="0.2">
      <c r="C102" s="22">
        <v>0</v>
      </c>
    </row>
    <row r="104" spans="3:3" x14ac:dyDescent="0.2">
      <c r="C104" s="22">
        <v>0</v>
      </c>
    </row>
    <row r="105" spans="3:3" x14ac:dyDescent="0.2">
      <c r="C105" s="22">
        <v>0</v>
      </c>
    </row>
    <row r="106" spans="3:3" x14ac:dyDescent="0.2">
      <c r="C106" s="22">
        <v>0</v>
      </c>
    </row>
    <row r="111" spans="3:3" x14ac:dyDescent="0.2">
      <c r="C111" s="22">
        <v>144091.4</v>
      </c>
    </row>
    <row r="112" spans="3:3" x14ac:dyDescent="0.2">
      <c r="C112" s="22">
        <v>0</v>
      </c>
    </row>
    <row r="113" spans="3:3" x14ac:dyDescent="0.2">
      <c r="C113" s="22">
        <v>0</v>
      </c>
    </row>
    <row r="114" spans="3:3" x14ac:dyDescent="0.2">
      <c r="C114" s="22">
        <v>0</v>
      </c>
    </row>
    <row r="115" spans="3:3" x14ac:dyDescent="0.2">
      <c r="C115" s="22">
        <v>0</v>
      </c>
    </row>
    <row r="116" spans="3:3" x14ac:dyDescent="0.2">
      <c r="C116" s="22">
        <v>0</v>
      </c>
    </row>
    <row r="117" spans="3:3" x14ac:dyDescent="0.2">
      <c r="C117" s="22">
        <v>128675.65</v>
      </c>
    </row>
    <row r="118" spans="3:3" x14ac:dyDescent="0.2">
      <c r="C118" s="22">
        <v>0</v>
      </c>
    </row>
    <row r="119" spans="3:3" x14ac:dyDescent="0.2">
      <c r="C119" s="22">
        <v>0</v>
      </c>
    </row>
    <row r="121" spans="3:3" x14ac:dyDescent="0.2">
      <c r="C121" s="22">
        <v>0</v>
      </c>
    </row>
    <row r="122" spans="3:3" x14ac:dyDescent="0.2">
      <c r="C122" s="22">
        <v>0</v>
      </c>
    </row>
    <row r="123" spans="3:3" x14ac:dyDescent="0.2">
      <c r="C123" s="22">
        <v>0</v>
      </c>
    </row>
    <row r="128" spans="3:3" x14ac:dyDescent="0.2">
      <c r="C128" s="22">
        <v>0</v>
      </c>
    </row>
    <row r="129" spans="3:3" x14ac:dyDescent="0.2">
      <c r="C129" s="22">
        <v>0</v>
      </c>
    </row>
    <row r="130" spans="3:3" x14ac:dyDescent="0.2">
      <c r="C130" s="22">
        <v>0</v>
      </c>
    </row>
    <row r="131" spans="3:3" x14ac:dyDescent="0.2">
      <c r="C131" s="22">
        <v>0</v>
      </c>
    </row>
    <row r="132" spans="3:3" x14ac:dyDescent="0.2">
      <c r="C132" s="22">
        <v>0</v>
      </c>
    </row>
    <row r="133" spans="3:3" x14ac:dyDescent="0.2">
      <c r="C133" s="22">
        <v>0</v>
      </c>
    </row>
    <row r="135" spans="3:3" x14ac:dyDescent="0.2">
      <c r="C135" s="22">
        <v>0</v>
      </c>
    </row>
    <row r="136" spans="3:3" x14ac:dyDescent="0.2">
      <c r="C136" s="22">
        <v>0</v>
      </c>
    </row>
    <row r="137" spans="3:3" x14ac:dyDescent="0.2">
      <c r="C137" s="22">
        <v>0</v>
      </c>
    </row>
    <row r="138" spans="3:3" x14ac:dyDescent="0.2">
      <c r="C138" s="22">
        <v>0</v>
      </c>
    </row>
    <row r="139" spans="3:3" x14ac:dyDescent="0.2">
      <c r="C139" s="22">
        <v>0</v>
      </c>
    </row>
    <row r="140" spans="3:3" x14ac:dyDescent="0.2">
      <c r="C140" s="22">
        <v>0</v>
      </c>
    </row>
    <row r="145" spans="3:3" x14ac:dyDescent="0.2">
      <c r="C145" s="22">
        <v>0</v>
      </c>
    </row>
    <row r="146" spans="3:3" x14ac:dyDescent="0.2">
      <c r="C146" s="22">
        <v>0</v>
      </c>
    </row>
    <row r="147" spans="3:3" x14ac:dyDescent="0.2">
      <c r="C147" s="22">
        <v>0</v>
      </c>
    </row>
    <row r="149" spans="3:3" x14ac:dyDescent="0.2">
      <c r="C149" s="22">
        <v>0</v>
      </c>
    </row>
    <row r="150" spans="3:3" x14ac:dyDescent="0.2">
      <c r="C150" s="22">
        <v>0</v>
      </c>
    </row>
    <row r="151" spans="3:3" x14ac:dyDescent="0.2">
      <c r="C151" s="22">
        <v>0</v>
      </c>
    </row>
    <row r="156" spans="3:3" x14ac:dyDescent="0.2">
      <c r="C156" s="22">
        <v>0</v>
      </c>
    </row>
    <row r="157" spans="3:3" x14ac:dyDescent="0.2">
      <c r="C157" s="22">
        <v>0</v>
      </c>
    </row>
    <row r="158" spans="3:3" x14ac:dyDescent="0.2">
      <c r="C158" s="22">
        <v>0</v>
      </c>
    </row>
    <row r="160" spans="3:3" x14ac:dyDescent="0.2">
      <c r="C160" s="22">
        <v>0</v>
      </c>
    </row>
    <row r="161" spans="3:3" x14ac:dyDescent="0.2">
      <c r="C161" s="22">
        <v>0</v>
      </c>
    </row>
    <row r="162" spans="3:3" x14ac:dyDescent="0.2">
      <c r="C162" s="22">
        <v>0</v>
      </c>
    </row>
    <row r="163" spans="3:3" x14ac:dyDescent="0.2">
      <c r="C163" s="22">
        <v>0</v>
      </c>
    </row>
    <row r="168" spans="3:3" x14ac:dyDescent="0.2">
      <c r="C168" s="22">
        <v>0</v>
      </c>
    </row>
    <row r="169" spans="3:3" x14ac:dyDescent="0.2">
      <c r="C169" s="22">
        <v>0</v>
      </c>
    </row>
    <row r="170" spans="3:3" x14ac:dyDescent="0.2">
      <c r="C17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B154" sqref="B154"/>
    </sheetView>
  </sheetViews>
  <sheetFormatPr baseColWidth="10" defaultColWidth="9.08984375" defaultRowHeight="10" x14ac:dyDescent="0.2"/>
  <cols>
    <col min="1" max="1" width="10" style="22" customWidth="1"/>
    <col min="2" max="2" width="63.453125" style="22" bestFit="1" customWidth="1"/>
    <col min="3" max="3" width="15.36328125" style="22" bestFit="1" customWidth="1"/>
    <col min="4" max="4" width="16.453125" style="22" bestFit="1" customWidth="1"/>
    <col min="5" max="5" width="24.1796875" style="22" bestFit="1" customWidth="1"/>
    <col min="6" max="16384" width="9.08984375" style="22"/>
  </cols>
  <sheetData>
    <row r="1" spans="1:5" s="28" customFormat="1" ht="18.899999999999999" customHeight="1" x14ac:dyDescent="0.35">
      <c r="A1" s="172" t="s">
        <v>595</v>
      </c>
      <c r="B1" s="172"/>
      <c r="C1" s="172"/>
      <c r="D1" s="20" t="s">
        <v>497</v>
      </c>
      <c r="E1" s="21">
        <v>2026</v>
      </c>
    </row>
    <row r="2" spans="1:5" s="28" customFormat="1" ht="18.899999999999999" customHeight="1" x14ac:dyDescent="0.3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899999999999999" customHeight="1" x14ac:dyDescent="0.35">
      <c r="A3" s="172" t="s">
        <v>596</v>
      </c>
      <c r="B3" s="172"/>
      <c r="C3" s="172"/>
      <c r="D3" s="20" t="s">
        <v>499</v>
      </c>
      <c r="E3" s="21">
        <v>1</v>
      </c>
    </row>
    <row r="4" spans="1:5" s="28" customFormat="1" ht="18.899999999999999" customHeight="1" x14ac:dyDescent="0.35">
      <c r="A4" s="172" t="s">
        <v>515</v>
      </c>
      <c r="B4" s="172"/>
      <c r="C4" s="172"/>
      <c r="D4" s="20"/>
      <c r="E4" s="21"/>
    </row>
    <row r="5" spans="1:5" ht="10.5" x14ac:dyDescent="0.25">
      <c r="A5" s="23" t="s">
        <v>115</v>
      </c>
      <c r="B5" s="24"/>
      <c r="C5" s="24"/>
      <c r="D5" s="24"/>
      <c r="E5" s="24"/>
    </row>
    <row r="7" spans="1:5" ht="10.5" x14ac:dyDescent="0.25">
      <c r="A7" s="24" t="s">
        <v>582</v>
      </c>
      <c r="B7" s="24"/>
      <c r="C7" s="24"/>
      <c r="D7" s="24"/>
      <c r="E7" s="136"/>
    </row>
    <row r="8" spans="1:5" ht="10.5" x14ac:dyDescent="0.25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749165.31</v>
      </c>
      <c r="D10" s="146">
        <v>792607.9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ht="10.5" x14ac:dyDescent="0.25">
      <c r="A16" s="33">
        <v>1110</v>
      </c>
      <c r="B16" s="34" t="s">
        <v>518</v>
      </c>
      <c r="C16" s="147">
        <f>SUM(C9:C15)</f>
        <v>749165.31</v>
      </c>
      <c r="D16" s="147">
        <f>SUM(D9:D15)</f>
        <v>792607.9</v>
      </c>
    </row>
    <row r="19" spans="1:5" ht="10.5" x14ac:dyDescent="0.25">
      <c r="A19" s="24" t="s">
        <v>583</v>
      </c>
      <c r="B19" s="24"/>
      <c r="C19" s="24"/>
      <c r="D19" s="24"/>
    </row>
    <row r="20" spans="1:5" ht="10.5" x14ac:dyDescent="0.25">
      <c r="A20" s="25" t="s">
        <v>85</v>
      </c>
      <c r="B20" s="25" t="s">
        <v>82</v>
      </c>
      <c r="C20" s="81">
        <v>2026</v>
      </c>
      <c r="D20" s="81">
        <v>2025</v>
      </c>
    </row>
    <row r="21" spans="1:5" ht="10.5" x14ac:dyDescent="0.25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ht="10.5" x14ac:dyDescent="0.25">
      <c r="A29" s="33">
        <v>1240</v>
      </c>
      <c r="B29" s="34" t="s">
        <v>156</v>
      </c>
      <c r="C29" s="147">
        <f>SUM(C30:C37)</f>
        <v>10671.75</v>
      </c>
      <c r="D29" s="147">
        <f>SUM(D30:D37)</f>
        <v>70350</v>
      </c>
    </row>
    <row r="30" spans="1:5" x14ac:dyDescent="0.2">
      <c r="A30" s="26">
        <v>1241</v>
      </c>
      <c r="B30" s="22" t="s">
        <v>157</v>
      </c>
      <c r="C30" s="146">
        <v>10671.75</v>
      </c>
      <c r="D30" s="146">
        <v>10650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59700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ht="10.5" x14ac:dyDescent="0.25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ht="10.5" x14ac:dyDescent="0.25">
      <c r="B44" s="82" t="s">
        <v>519</v>
      </c>
      <c r="C44" s="147">
        <f>C21+C29+C38</f>
        <v>10671.75</v>
      </c>
      <c r="D44" s="147">
        <f>D21+D29+D38</f>
        <v>70350</v>
      </c>
    </row>
    <row r="46" spans="1:5" ht="10.5" x14ac:dyDescent="0.25">
      <c r="A46" s="24" t="s">
        <v>584</v>
      </c>
      <c r="B46" s="24"/>
      <c r="C46" s="24"/>
      <c r="D46" s="24"/>
      <c r="E46" s="136"/>
    </row>
    <row r="47" spans="1:5" ht="10.5" x14ac:dyDescent="0.25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ht="10.5" x14ac:dyDescent="0.25">
      <c r="A48" s="33">
        <v>3210</v>
      </c>
      <c r="B48" s="34" t="s">
        <v>594</v>
      </c>
      <c r="C48" s="147">
        <v>-63964.24</v>
      </c>
      <c r="D48" s="147">
        <v>44007.89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10.5" x14ac:dyDescent="0.25">
      <c r="A49" s="26"/>
      <c r="B49" s="82" t="s">
        <v>509</v>
      </c>
      <c r="C49" s="147">
        <f>C54+C66+C94+C97+C50</f>
        <v>15423.85</v>
      </c>
      <c r="D49" s="147">
        <f>D54+D66+D94+D97+D50</f>
        <v>67405.03</v>
      </c>
    </row>
    <row r="50" spans="1:4" ht="10.5" x14ac:dyDescent="0.25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ht="10.5" x14ac:dyDescent="0.25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ht="10.5" x14ac:dyDescent="0.25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ht="10.5" x14ac:dyDescent="0.25">
      <c r="A66" s="33">
        <v>5500</v>
      </c>
      <c r="B66" s="34" t="s">
        <v>356</v>
      </c>
      <c r="C66" s="147">
        <f>C67+C76+C79+C85</f>
        <v>15423.85</v>
      </c>
      <c r="D66" s="147">
        <f>D67+D76+D79+D85</f>
        <v>67405.03</v>
      </c>
    </row>
    <row r="67" spans="1:4" x14ac:dyDescent="0.2">
      <c r="A67" s="26">
        <v>5510</v>
      </c>
      <c r="B67" s="22" t="s">
        <v>357</v>
      </c>
      <c r="C67" s="146">
        <f>SUM(C68:C75)</f>
        <v>15423.85</v>
      </c>
      <c r="D67" s="146">
        <f>SUM(D68:D75)</f>
        <v>67405.03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14923.66</v>
      </c>
      <c r="D72" s="146">
        <v>65404.29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500.19</v>
      </c>
      <c r="D74" s="146">
        <v>2000.74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ht="10.5" x14ac:dyDescent="0.25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ht="10.5" x14ac:dyDescent="0.25">
      <c r="A97" s="33">
        <v>2110</v>
      </c>
      <c r="B97" s="85" t="s">
        <v>520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0.01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-0.01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ht="10.5" x14ac:dyDescent="0.25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ht="10.5" x14ac:dyDescent="0.25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ht="10.5" x14ac:dyDescent="0.25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ht="10.5" x14ac:dyDescent="0.25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ht="10.5" x14ac:dyDescent="0.25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ht="10.5" x14ac:dyDescent="0.25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ht="10.5" x14ac:dyDescent="0.25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ht="10.5" x14ac:dyDescent="0.25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ht="10.5" x14ac:dyDescent="0.25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ht="10.5" x14ac:dyDescent="0.25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ht="10.5" x14ac:dyDescent="0.25">
      <c r="A139" s="26"/>
      <c r="B139" s="87" t="s">
        <v>536</v>
      </c>
      <c r="C139" s="147">
        <f>C48+C49-C103-C106</f>
        <v>-48540.39</v>
      </c>
      <c r="D139" s="147">
        <f>D48+D49-D103-D106</f>
        <v>111412.92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53125" defaultRowHeight="10" x14ac:dyDescent="0.2"/>
  <cols>
    <col min="1" max="1" width="3.36328125" style="30" customWidth="1"/>
    <col min="2" max="2" width="63.08984375" style="30" customWidth="1"/>
    <col min="3" max="3" width="17.6328125" style="30" customWidth="1"/>
    <col min="4" max="16384" width="11.453125" style="30"/>
  </cols>
  <sheetData>
    <row r="1" spans="1:3" s="29" customFormat="1" ht="18" customHeight="1" x14ac:dyDescent="0.35">
      <c r="A1" s="173" t="s">
        <v>595</v>
      </c>
      <c r="B1" s="174"/>
      <c r="C1" s="175"/>
    </row>
    <row r="2" spans="1:3" s="29" customFormat="1" ht="18" customHeight="1" x14ac:dyDescent="0.35">
      <c r="A2" s="176" t="s">
        <v>505</v>
      </c>
      <c r="B2" s="177"/>
      <c r="C2" s="178"/>
    </row>
    <row r="3" spans="1:3" s="29" customFormat="1" ht="18" customHeight="1" x14ac:dyDescent="0.35">
      <c r="A3" s="176" t="s">
        <v>596</v>
      </c>
      <c r="B3" s="177"/>
      <c r="C3" s="178"/>
    </row>
    <row r="4" spans="1:3" s="31" customFormat="1" ht="18" customHeight="1" x14ac:dyDescent="0.25">
      <c r="A4" s="179" t="s">
        <v>506</v>
      </c>
      <c r="B4" s="180"/>
      <c r="C4" s="181"/>
    </row>
    <row r="5" spans="1:3" s="31" customFormat="1" ht="18" customHeight="1" x14ac:dyDescent="0.25">
      <c r="A5" s="182" t="s">
        <v>405</v>
      </c>
      <c r="B5" s="183"/>
      <c r="C5" s="129">
        <v>2026</v>
      </c>
    </row>
    <row r="6" spans="1:3" ht="10.5" x14ac:dyDescent="0.2">
      <c r="A6" s="45" t="s">
        <v>434</v>
      </c>
      <c r="B6" s="45"/>
      <c r="C6" s="88">
        <v>1825083.76</v>
      </c>
    </row>
    <row r="7" spans="1:3" ht="10.5" x14ac:dyDescent="0.2">
      <c r="A7" s="46"/>
      <c r="B7" s="47"/>
      <c r="C7" s="48"/>
    </row>
    <row r="8" spans="1:3" ht="10.5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ht="10.5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ht="10.5" x14ac:dyDescent="0.2">
      <c r="A21" s="60" t="s">
        <v>541</v>
      </c>
      <c r="B21" s="60"/>
      <c r="C21" s="88">
        <f>C6+C8-C16</f>
        <v>1825083.76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53125" defaultRowHeight="10" x14ac:dyDescent="0.2"/>
  <cols>
    <col min="1" max="1" width="3.6328125" style="30" customWidth="1"/>
    <col min="2" max="2" width="62.08984375" style="30" customWidth="1"/>
    <col min="3" max="3" width="17.6328125" style="30" customWidth="1"/>
    <col min="4" max="16384" width="11.453125" style="30"/>
  </cols>
  <sheetData>
    <row r="1" spans="1:3" s="32" customFormat="1" ht="18.899999999999999" customHeight="1" x14ac:dyDescent="0.35">
      <c r="A1" s="184" t="s">
        <v>595</v>
      </c>
      <c r="B1" s="185"/>
      <c r="C1" s="186"/>
    </row>
    <row r="2" spans="1:3" s="32" customFormat="1" ht="18.899999999999999" customHeight="1" x14ac:dyDescent="0.35">
      <c r="A2" s="187" t="s">
        <v>507</v>
      </c>
      <c r="B2" s="188"/>
      <c r="C2" s="189"/>
    </row>
    <row r="3" spans="1:3" s="32" customFormat="1" ht="18.899999999999999" customHeight="1" x14ac:dyDescent="0.35">
      <c r="A3" s="187" t="s">
        <v>596</v>
      </c>
      <c r="B3" s="188"/>
      <c r="C3" s="189"/>
    </row>
    <row r="4" spans="1:3" ht="10.5" x14ac:dyDescent="0.2">
      <c r="A4" s="179" t="s">
        <v>506</v>
      </c>
      <c r="B4" s="180"/>
      <c r="C4" s="181"/>
    </row>
    <row r="5" spans="1:3" ht="22.25" customHeight="1" x14ac:dyDescent="0.2">
      <c r="A5" s="190" t="s">
        <v>405</v>
      </c>
      <c r="B5" s="191"/>
      <c r="C5" s="129">
        <v>2026</v>
      </c>
    </row>
    <row r="6" spans="1:3" ht="10.5" x14ac:dyDescent="0.2">
      <c r="A6" s="70" t="s">
        <v>447</v>
      </c>
      <c r="B6" s="45"/>
      <c r="C6" s="92">
        <v>1884295.9</v>
      </c>
    </row>
    <row r="7" spans="1:3" ht="10.5" x14ac:dyDescent="0.2">
      <c r="A7" s="64"/>
      <c r="B7" s="47"/>
      <c r="C7" s="65"/>
    </row>
    <row r="8" spans="1:3" ht="10.5" x14ac:dyDescent="0.2">
      <c r="A8" s="55" t="s">
        <v>448</v>
      </c>
      <c r="B8" s="66"/>
      <c r="C8" s="89">
        <f>SUM(C9:C29)</f>
        <v>10671.75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10671.75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ht="10.5" x14ac:dyDescent="0.2">
      <c r="A31" s="74" t="s">
        <v>468</v>
      </c>
      <c r="B31" s="75"/>
      <c r="C31" s="94">
        <f>SUM(C32:C38)</f>
        <v>15423.85</v>
      </c>
    </row>
    <row r="32" spans="1:3" x14ac:dyDescent="0.2">
      <c r="A32" s="76" t="s">
        <v>469</v>
      </c>
      <c r="B32" s="63" t="s">
        <v>357</v>
      </c>
      <c r="C32" s="93">
        <v>15423.85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ht="10.5" x14ac:dyDescent="0.2">
      <c r="A40" s="69" t="s">
        <v>542</v>
      </c>
      <c r="B40" s="45"/>
      <c r="C40" s="88">
        <f>C6-C8+C31</f>
        <v>1889048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20" zoomScale="78" workbookViewId="0">
      <selection activeCell="B37" sqref="B37"/>
    </sheetView>
  </sheetViews>
  <sheetFormatPr baseColWidth="10" defaultColWidth="9.08984375" defaultRowHeight="10" x14ac:dyDescent="0.2"/>
  <cols>
    <col min="1" max="1" width="10" style="22" customWidth="1"/>
    <col min="2" max="2" width="68.54296875" style="22" bestFit="1" customWidth="1"/>
    <col min="3" max="3" width="17.453125" style="22" bestFit="1" customWidth="1"/>
    <col min="4" max="5" width="23.6328125" style="22" bestFit="1" customWidth="1"/>
    <col min="6" max="6" width="19.36328125" style="22" customWidth="1"/>
    <col min="7" max="7" width="24.1796875" style="22" bestFit="1" customWidth="1"/>
    <col min="8" max="10" width="20.36328125" style="22" customWidth="1"/>
    <col min="11" max="16384" width="9.08984375" style="22"/>
  </cols>
  <sheetData>
    <row r="1" spans="1:10" ht="18.899999999999999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899999999999999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899999999999999" customHeight="1" x14ac:dyDescent="0.25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ht="10.5" x14ac:dyDescent="0.25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ht="10.5" x14ac:dyDescent="0.25">
      <c r="A5" s="23" t="s">
        <v>115</v>
      </c>
      <c r="B5" s="24"/>
      <c r="C5" s="24"/>
      <c r="D5" s="24"/>
      <c r="E5" s="24"/>
      <c r="F5" s="24"/>
      <c r="G5" s="24"/>
      <c r="H5" s="24"/>
    </row>
    <row r="8" spans="1:10" ht="10.5" x14ac:dyDescent="0.25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ht="10.5" x14ac:dyDescent="0.25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ht="10.5" x14ac:dyDescent="0.25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ht="10.5" x14ac:dyDescent="0.2">
      <c r="B39" s="192" t="s">
        <v>545</v>
      </c>
      <c r="C39" s="192"/>
      <c r="D39" s="27"/>
      <c r="E39" s="27"/>
      <c r="F39" s="27"/>
    </row>
    <row r="40" spans="1:6" ht="10.5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7163841.96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-5338758.2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-1825083.76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ht="10.5" x14ac:dyDescent="0.2">
      <c r="B48" s="192" t="s">
        <v>546</v>
      </c>
      <c r="C48" s="192"/>
    </row>
    <row r="49" spans="1:3" ht="10.5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-7163841.96</v>
      </c>
    </row>
    <row r="51" spans="1:3" x14ac:dyDescent="0.2">
      <c r="A51" s="22">
        <v>8220</v>
      </c>
      <c r="B51" s="103" t="s">
        <v>46</v>
      </c>
      <c r="C51" s="160">
        <v>2305894.0299999998</v>
      </c>
    </row>
    <row r="52" spans="1:3" x14ac:dyDescent="0.2">
      <c r="A52" s="22">
        <v>8230</v>
      </c>
      <c r="B52" s="103" t="s">
        <v>592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2973652.03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1884295.9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karenchavvezcha@outlook.com</cp:lastModifiedBy>
  <cp:lastPrinted>2019-02-13T21:19:08Z</cp:lastPrinted>
  <dcterms:created xsi:type="dcterms:W3CDTF">2012-12-11T20:36:24Z</dcterms:created>
  <dcterms:modified xsi:type="dcterms:W3CDTF">2026-04-17T00:00:37Z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