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37416BE9-D6FC-4B1F-9B0D-932E762CF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<sst xmlns="http://schemas.openxmlformats.org/spreadsheetml/2006/main" count="62" uniqueCount="61">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</sst>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0" zoomScaleNormal="100" zoomScaleSheetLayoutView="100" workbookViewId="0">
      <selection activeCell="J35" sqref="J3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13867242.029999999</v>
      </c>
      <c r="C5" s="18">
        <v>9591219.3900000006</v>
      </c>
      <c r="D5" s="9" t="s">
        <v>36</v>
      </c>
      <c r="E5" s="18">
        <v>13555706.640000001</v>
      </c>
      <c r="F5" s="21">
        <v>13439365.58</v>
      </c>
    </row>
    <row r="6" spans="1:6" x14ac:dyDescent="0.2">
      <c r="A6" s="9" t="s">
        <v>23</v>
      </c>
      <c r="B6" s="18">
        <v>28335060.050000001</v>
      </c>
      <c r="C6" s="18">
        <v>27092325.649999999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1476951.72</v>
      </c>
      <c r="C9" s="18">
        <v>1167530.0900000001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47935.87</v>
      </c>
      <c r="C11" s="18">
        <v>47935.87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43727189.669999994</v>
      </c>
      <c r="C13" s="20">
        <f>SUM(C5:C11)</f>
        <v>37899011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13555706.640000001</v>
      </c>
      <c r="F14" s="25">
        <f>SUM(F5:F12)</f>
        <v>13439365.58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21393894.300000001</v>
      </c>
      <c r="C18" s="18">
        <v>21393894.300000001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34201585.450000003</v>
      </c>
      <c r="C19" s="18">
        <v>33321649.969999999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2714771</v>
      </c>
      <c r="C20" s="18">
        <v>2714771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-21248529.359999999</v>
      </c>
      <c r="C21" s="18">
        <v>-20513496.359999999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2260153.5099999998</v>
      </c>
      <c r="C22" s="18">
        <v>2109153.5099999998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39321874.899999999</v>
      </c>
      <c r="C26" s="20">
        <f>SUM(C16:C24)</f>
        <v>39025972.419999994</v>
      </c>
      <c r="D26" s="12" t="s">
        <v>49</v>
      </c>
      <c r="E26" s="20">
        <f>SUM(E24+E14)</f>
        <v>13555706.640000001</v>
      </c>
      <c r="F26" s="25">
        <f>SUM(F14+F24)</f>
        <v>13439365.58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83049064.569999993</v>
      </c>
      <c r="C28" s="20">
        <f>C13+C26</f>
        <v>76924983.419999987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6486187.7999999998</v>
      </c>
      <c r="F30" s="25">
        <f>SUM(F31:F33)</f>
        <v>6486187.7999999998</v>
      </c>
    </row>
    <row r="31" spans="1:6" x14ac:dyDescent="0.2">
      <c r="A31" s="13"/>
      <c r="B31" s="14"/>
      <c r="C31" s="15"/>
      <c r="D31" s="9" t="s">
        <v>2</v>
      </c>
      <c r="E31" s="18">
        <v>6486187.7999999998</v>
      </c>
      <c r="F31" s="21">
        <v>6486187.7999999998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63007170.129999995</v>
      </c>
      <c r="F35" s="25">
        <f>SUM(F36:F40)</f>
        <v>56999430.040000007</v>
      </c>
    </row>
    <row r="36" spans="1:6" x14ac:dyDescent="0.2">
      <c r="A36" s="13"/>
      <c r="B36" s="14"/>
      <c r="C36" s="15"/>
      <c r="D36" s="9" t="s">
        <v>60</v>
      </c>
      <c r="E36" s="18">
        <v>6007740.0899999999</v>
      </c>
      <c r="F36" s="21">
        <v>7960638.2300000004</v>
      </c>
    </row>
    <row r="37" spans="1:6" x14ac:dyDescent="0.2">
      <c r="A37" s="13"/>
      <c r="B37" s="14"/>
      <c r="C37" s="15"/>
      <c r="D37" s="9" t="s">
        <v>14</v>
      </c>
      <c r="E37" s="18">
        <v>56999430.039999999</v>
      </c>
      <c r="F37" s="21">
        <v>49038791.810000002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69493357.929999992</v>
      </c>
      <c r="F46" s="25">
        <f>SUM(F42+F35+F30)</f>
        <v>63485617.840000004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83049064.569999993</v>
      </c>
      <c r="F48" s="20">
        <f>F46+F26</f>
        <v>76924983.420000002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2026-04-21T16:53:53Z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