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8_{724582C2-AABA-426B-A8E5-5895B7989F71}" xr6:coauthVersionLast="47" xr6:coauthVersionMax="47" xr10:uidLastSave="{00000000-0000-0000-0000-000000000000}"/>
  <bookViews>
    <workbookView xWindow="-120" yWindow="-120" windowWidth="24240" windowHeight="1314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<sst xmlns="http://schemas.openxmlformats.org/spreadsheetml/2006/main" count="859" uniqueCount="591">
  <si>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</si>
  <si>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</si>
  <si>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</si>
  <si>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</si>
  <si>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</si>
  <si>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</si>
  <si>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</si>
  <si>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</si>
  <si>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</si>
  <si>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</si>
  <si>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</si>
  <si>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</si>
  <si>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</si>
  <si>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</si>
  <si>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</si>
  <si>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</si>
  <si>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</si>
  <si>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</si>
  <si>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</si>
  <si>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</si>
  <si>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</si>
  <si>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</si>
  <si>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</si>
  <si>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</si>
  <si>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</si>
  <si>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</si>
  <si>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</si>
  <si>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</si>
  <si>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</si>
  <si>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</si>
  <si>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</si>
  <si>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</si>
  <si>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</si>
  <si>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</si>
  <si>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</si>
  <si>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</si>
  <si>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</si>
  <si>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</si>
  <si>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</si>
  <si>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</si>
  <si>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</si>
  <si>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</si>
  <si>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</si>
  <si>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</si>
  <si>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</si>
  <si>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</si>
  <si>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</si>
  <si>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</si>
  <si>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</si>
  <si>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</si>
  <si>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</si>
  <si>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</si>
  <si>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</si>
  <si>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</si>
  <si>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</si>
  <si>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</si>
  <si>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</si>
  <si>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</si>
  <si>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</si>
  <si>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</si>
  <si>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</si>
  <si>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</si>
  <si>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</si>
  <si>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</si>
  <si>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</si>
  <si>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</si>
  <si>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</si>
  <si>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</si>
  <si>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</si>
  <si>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</si>
  <si>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</si>
  <si>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</si>
  <si>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</si>
  <si>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</si>
  <si>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</si>
  <si>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</si>
  <si>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</si>
  <si>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</si>
  <si>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</si>
  <si>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</si>
  <si>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</si>
  <si>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</si>
  <si>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</si>
  <si>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</si>
  <si>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</si>
  <si>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</si>
  <si>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</si>
  <si>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</si>
  <si>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</si>
  <si>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</si>
  <si>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</si>
  <si>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</si>
  <si>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</si>
  <si>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</si>
  <si>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</si>
  <si>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</si>
  <si>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</si>
  <si>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</si>
  <si>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</si>
  <si>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</si>
  <si>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</si>
  <si>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</si>
  <si>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</si>
  <si>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</si>
  <si>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</si>
  <si>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</si>
  <si>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</si>
  <si>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</si>
  <si>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</si>
  <si>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</si>
  <si>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</si>
  <si>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</si>
  <si>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</si>
  <si>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</si>
  <si>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</si>
  <si>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</si>
  <si>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</si>
  <si>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</si>
  <si>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</si>
  <si>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</si>
  <si>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</si>
  <si>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</si>
  <si>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</si>
  <si>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</si>
  <si>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</si>
  <si>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</si>
  <si>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</si>
  <si>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</si>
  <si>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</si>
  <si>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</si>
  <si>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</si>
  <si>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</si>
  <si>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</si>
  <si>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</si>
  <si>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</si>
  <si>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</si>
  <si>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</si>
  <si>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</si>
  <si>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</si>
  <si>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</si>
  <si>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</si>
  <si>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</si>
  <si>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</si>
  <si>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</si>
  <si>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</si>
  <si>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</si>
  <si>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</si>
  <si>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</si>
  <si>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</si>
  <si>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</si>
  <si>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</si>
  <si>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</si>
  <si>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</si>
  <si>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</si>
  <si>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</si>
  <si>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</si>
  <si>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</si>
  <si>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</si>
  <si>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</si>
  <si>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</si>
  <si>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</si>
  <si>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</si>
  <si>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</si>
  <si>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</si>
  <si>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</si>
  <si>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</si>
  <si>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</si>
  <si>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</si>
  <si>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</si>
  <si>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</si>
  <si>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</si>
  <si>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</si>
  <si>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</si>
  <si>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</si>
  <si>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</si>
  <si>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</si>
  <si>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</si>
  <si>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</si>
  <si>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</si>
  <si>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</si>
  <si>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</si>
  <si>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</si>
  <si>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</si>
  <si>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</si>
  <si>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</si>
  <si>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</si>
  <si>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</si>
  <si>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</si>
  <si>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</si>
  <si>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</si>
  <si>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</si>
  <si>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</si>
  <si>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</si>
  <si>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</si>
  <si>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</si>
  <si>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</si>
  <si>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</si>
  <si>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</si>
  <si>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</si>
  <si>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</si>
  <si>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</si>
  <si>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</si>
  <si>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</si>
  <si>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</si>
  <si>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</si>
  <si>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</si>
  <si>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</si>
  <si>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</si>
  <si>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</si>
  <si>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</si>
  <si>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</si>
  <si>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</si>
  <si>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</si>
  <si>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</si>
  <si>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</si>
  <si>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</si>
  <si>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</si>
  <si>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</si>
  <si>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</si>
  <si>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</si>
  <si>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</si>
  <si>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</si>
  <si>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</si>
  <si>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</si>
  <si>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</si>
  <si>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</si>
  <si>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</si>
  <si>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</si>
  <si>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</si>
  <si>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</si>
  <si>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</si>
  <si>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</si>
  <si>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</si>
  <si>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</si>
  <si>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</si>
  <si>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</si>
  <si>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</si>
  <si>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</si>
  <si>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</si>
  <si>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</si>
  <si>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</si>
  <si>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</si>
  <si>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</si>
  <si>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</si>
  <si>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</si>
  <si>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</si>
  <si>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</si>
  <si>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</si>
  <si>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</si>
  <si>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</si>
  <si>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</si>
  <si>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</si>
  <si>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</si>
  <si>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</si>
  <si>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</si>
  <si>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</si>
  <si>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</si>
  <si>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</si>
  <si>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</si>
  <si>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</si>
  <si>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</si>
  <si>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</si>
  <si>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</si>
  <si>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</si>
  <si>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</si>
  <si>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</si>
  <si>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</si>
  <si>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</si>
  <si>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</si>
  <si>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</si>
  <si>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</si>
  <si>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</si>
  <si>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</si>
  <si>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</si>
  <si>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</si>
  <si>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</si>
  <si>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</si>
  <si>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</si>
  <si>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</si>
  <si>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</si>
  <si>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</si>
  <si>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</si>
  <si>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</si>
  <si>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</si>
  <si>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</si>
  <si>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</si>
  <si>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</si>
  <si>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</si>
  <si>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</si>
  <si>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</si>
  <si>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</si>
  <si>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</si>
  <si>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</si>
  <si>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</si>
  <si>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</si>
  <si>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</si>
  <si>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</si>
  <si>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</si>
  <si>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</si>
  <si>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</si>
  <si>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</si>
  <si>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</si>
  <si>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</si>
  <si>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</si>
  <si>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</si>
  <si>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</si>
  <si>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</si>
  <si>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</si>
  <si>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</si>
  <si>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</si>
  <si>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</si>
  <si>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</si>
  <si>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</si>
  <si>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</si>
  <si>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</si>
  <si>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</si>
  <si>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</si>
  <si>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</si>
  <si>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</si>
  <si>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</si>
  <si>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</si>
  <si>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</si>
  <si>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</si>
  <si>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</si>
  <si>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</si>
  <si>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</si>
  <si>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</si>
  <si>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</si>
  <si>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</si>
  <si>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</si>
  <si>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</si>
  <si>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</si>
  <si>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</si>
  <si>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</si>
  <si>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</si>
  <si>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</si>
  <si>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</si>
  <si>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</si>
  <si>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</si>
  <si>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</si>
  <si>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</si>
  <si>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</si>
  <si>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</si>
  <si>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</si>
  <si>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</si>
  <si>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</si>
  <si>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</si>
  <si>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</si>
  <si>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</si>
  <si>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</si>
  <si>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</si>
  <si>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</si>
  <si>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</si>
  <si>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</si>
  <si>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</si>
  <si>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</si>
  <si>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</si>
  <si>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</si>
  <si>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</si>
  <si>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</si>
  <si>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</si>
  <si>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</si>
  <si>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</si>
  <si>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</si>
  <si>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</si>
  <si>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</si>
  <si>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</si>
  <si>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</si>
  <si>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</si>
  <si>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</si>
  <si>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</si>
  <si>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</si>
  <si>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</si>
  <si>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</si>
  <si>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</si>
  <si>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</si>
  <si>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</si>
  <si>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</si>
  <si>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</si>
  <si>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</si>
  <si>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</si>
  <si>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</si>
  <si>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</si>
  <si>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</si>
  <si>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</si>
  <si>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</si>
  <si>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</si>
  <si>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</si>
  <si>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</si>
  <si>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</si>
  <si>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</si>
  <si>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</si>
  <si>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</si>
  <si>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</si>
  <si>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</si>
  <si>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</si>
  <si>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</si>
  <si>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</si>
  <si>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</si>
  <si>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</si>
  <si>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</si>
  <si>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</si>
  <si>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</si>
  <si>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</si>
  <si>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</si>
  <si>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</si>
  <si>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</si>
  <si>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</si>
  <si>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</si>
  <si>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</si>
  <si>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</si>
  <si>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</si>
  <si>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</si>
  <si>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</si>
  <si>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</si>
  <si>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</si>
  <si>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</si>
  <si>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</si>
  <si>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</si>
  <si>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</si>
  <si>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</si>
  <si>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</si>
  <si>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</si>
  <si>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</si>
  <si>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</si>
  <si>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</si>
  <si>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</si>
  <si>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</si>
  <si>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</si>
  <si>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</si>
  <si>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</si>
  <si>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</si>
  <si>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</si>
  <si>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</si>
  <si>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</si>
  <si>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</si>
  <si>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</si>
  <si>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</si>
  <si>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</si>
  <si>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</si>
  <si>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</si>
  <si>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</si>
  <si>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</si>
  <si>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</si>
  <si>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</si>
  <si>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</si>
  <si>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</si>
  <si>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</si>
  <si>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</si>
  <si>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</si>
  <si>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</si>
  <si>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</si>
  <si>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</si>
  <si>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</si>
  <si>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</si>
  <si>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</si>
  <si>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</si>
  <si>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</si>
  <si>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</si>
  <si>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</si>
  <si>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</si>
  <si>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</si>
  <si>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</si>
  <si>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</si>
  <si>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</si>
  <si>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</si>
  <si>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</si>
  <si>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</si>
  <si>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</si>
  <si>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</si>
  <si>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</si>
  <si>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</si>
  <si>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</si>
  <si>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</si>
  <si>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</si>
  <si>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</si>
  <si>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</si>
  <si>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</si>
  <si>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</si>
  <si>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</si>
  <si>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</si>
  <si>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</si>
  <si>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</si>
  <si>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</si>
  <si>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</si>
  <si>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</si>
  <si>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</si>
  <si>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</si>
  <si>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</si>
  <si>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</si>
  <si>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</si>
  <si>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</si>
  <si>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</si>
  <si>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</si>
  <si>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</si>
  <si>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</si>
  <si>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</si>
  <si>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</si>
  <si>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</si>
  <si>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</si>
  <si>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</si>
  <si>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</si>
  <si>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</si>
  <si>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</si>
  <si>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</si>
  <si>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</si>
  <si>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</si>
  <si>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</si>
  <si>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</si>
  <si>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</si>
  <si>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</si>
  <si>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</si>
  <si>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</si>
  <si>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</si>
  <si>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</si>
  <si>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</si>
  <si>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</si>
  <si>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</si>
  <si>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</si>
  <si>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</si>
  <si>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</si>
  <si>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</si>
  <si>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</si>
  <si>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</si>
  <si>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</si>
  <si>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</si>
  <si>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</si>
  <si>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</si>
  <si>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</si>
  <si>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</si>
  <si>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</si>
  <si>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</si>
  <si>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</si>
  <si>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</si>
  <si>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</si>
  <si>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</si>
  <si>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</si>
  <si>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</si>
  <si>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</si>
  <si>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</si>
  <si>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</si>
  <si>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</si>
  <si>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</si>
  <si>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</si>
  <si>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</si>
  <si>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</si>
  <si>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</si>
  <si>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</si>
  <si>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</si>
  <si>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</si>
  <si>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</si>
  <si>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</si>
  <si>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</si>
  <si>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</si>
  <si>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</si>
  <si>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</si>
  <si>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</si>
  <si>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</si>
  <si>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</si>
  <si>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</si>
  <si>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</si>
  <si>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</si>
  <si>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</si>
  <si>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</si>
  <si>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</si>
  <si>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</si>
  <si>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</si>
  <si>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</si>
  <si>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</si>
  <si>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</si>
  <si>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</si>
  <si>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</si>
  <si>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</si>
  <si>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</si>
  <si>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</si>
  <si>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</si>
  <si>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</si>
  <si>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</si>
  <si>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</si>
  <si>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</si>
  <si>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</si>
  <si>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</si>
  <si>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</si>
  <si>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</si>
  <si>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</si>
  <si>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</si>
  <si>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</si>
  <si>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</si>
  <si>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</si>
  <si>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Casa de la Cultura de Uriangato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</si>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</sst>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F13" sqref="F13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70" t="s">
        <v>589</v>
      </c>
      <c r="B1" s="171"/>
      <c r="C1" s="87" t="s">
        <v>486</v>
      </c>
      <c r="D1" s="88">
        <v>2026</v>
      </c>
    </row>
    <row r="2" spans="1:5" ht="16.149999999999999" customHeight="1" x14ac:dyDescent="0.2">
      <c r="A2" s="172" t="s">
        <v>485</v>
      </c>
      <c r="B2" s="173"/>
      <c r="C2" s="155" t="s">
        <v>487</v>
      </c>
      <c r="D2" s="89" t="s">
        <v>489</v>
      </c>
    </row>
    <row r="3" spans="1:5" ht="16.149999999999999" customHeight="1" x14ac:dyDescent="0.2">
      <c r="A3" s="172" t="s">
        <v>590</v>
      </c>
      <c r="B3" s="173"/>
      <c r="C3" s="155" t="s">
        <v>488</v>
      </c>
      <c r="D3" s="90">
        <v>2</v>
      </c>
    </row>
    <row r="4" spans="1:5" ht="16.149999999999999" customHeight="1" x14ac:dyDescent="0.2">
      <c r="A4" s="172" t="s">
        <v>504</v>
      </c>
      <c r="B4" s="173"/>
      <c r="C4" s="156"/>
      <c r="D4" s="89"/>
    </row>
    <row r="5" spans="1:5" ht="15" customHeight="1" x14ac:dyDescent="0.2">
      <c r="A5" s="157" t="s">
        <v>29</v>
      </c>
      <c r="B5" s="164" t="s">
        <v>30</v>
      </c>
      <c r="C5" s="164"/>
      <c r="D5" s="165"/>
    </row>
    <row r="6" spans="1:5" x14ac:dyDescent="0.2">
      <c r="A6" s="158"/>
      <c r="B6" s="166"/>
      <c r="C6" s="166"/>
      <c r="D6" s="167"/>
      <c r="E6" s="151"/>
    </row>
    <row r="7" spans="1:5" x14ac:dyDescent="0.2">
      <c r="A7" s="158"/>
      <c r="B7" s="168" t="s">
        <v>33</v>
      </c>
      <c r="C7" s="168"/>
      <c r="D7" s="169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473</v>
      </c>
      <c r="B10" s="150" t="s">
        <v>537</v>
      </c>
      <c r="C10" s="151"/>
      <c r="D10" s="152"/>
    </row>
    <row r="11" spans="1:5" x14ac:dyDescent="0.2">
      <c r="A11" s="159" t="s">
        <v>474</v>
      </c>
      <c r="B11" s="150" t="s">
        <v>271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480</v>
      </c>
      <c r="C15" s="151"/>
      <c r="D15" s="152"/>
    </row>
    <row r="16" spans="1:5" x14ac:dyDescent="0.2">
      <c r="A16" s="159" t="s">
        <v>7</v>
      </c>
      <c r="B16" s="150" t="s">
        <v>481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482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562</v>
      </c>
      <c r="C25" s="151"/>
      <c r="D25" s="152"/>
    </row>
    <row r="26" spans="1:4" x14ac:dyDescent="0.2">
      <c r="A26" s="159" t="s">
        <v>564</v>
      </c>
      <c r="B26" s="150" t="s">
        <v>565</v>
      </c>
      <c r="C26" s="151"/>
      <c r="D26" s="152"/>
    </row>
    <row r="27" spans="1:4" x14ac:dyDescent="0.2">
      <c r="A27" s="159" t="s">
        <v>563</v>
      </c>
      <c r="B27" s="150" t="s">
        <v>566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570</v>
      </c>
      <c r="C30" s="151"/>
      <c r="D30" s="152"/>
    </row>
    <row r="31" spans="1:4" x14ac:dyDescent="0.2">
      <c r="A31" s="159" t="s">
        <v>27</v>
      </c>
      <c r="B31" s="150" t="s">
        <v>571</v>
      </c>
      <c r="C31" s="151"/>
      <c r="D31" s="152"/>
    </row>
    <row r="32" spans="1:4" x14ac:dyDescent="0.2">
      <c r="A32" s="159" t="s">
        <v>38</v>
      </c>
      <c r="B32" s="150" t="s">
        <v>572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505</v>
      </c>
      <c r="C40" s="151"/>
      <c r="D40" s="152"/>
    </row>
    <row r="41" spans="1:4" x14ac:dyDescent="0.2">
      <c r="A41" s="158"/>
      <c r="B41" s="150" t="s">
        <v>535</v>
      </c>
      <c r="C41" s="151"/>
      <c r="D41" s="152"/>
    </row>
    <row r="42" spans="1:4" x14ac:dyDescent="0.2">
      <c r="A42" s="158"/>
      <c r="B42" s="150" t="s">
        <v>536</v>
      </c>
      <c r="C42" s="151"/>
      <c r="D42" s="152"/>
    </row>
    <row r="43" spans="1:4" x14ac:dyDescent="0.2">
      <c r="A43" s="160"/>
      <c r="B43" s="153"/>
      <c r="C43" s="153"/>
      <c r="D43" s="154"/>
    </row>
    <row r="45" spans="1:4" x14ac:dyDescent="0.2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A92" sqref="A92:E92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5" t="s">
        <v>589</v>
      </c>
      <c r="B1" s="175"/>
      <c r="C1" s="175"/>
      <c r="D1" s="2" t="s">
        <v>486</v>
      </c>
      <c r="E1" s="8">
        <v>2026</v>
      </c>
    </row>
    <row r="2" spans="1:5" s="3" customFormat="1" ht="18.95" customHeight="1" x14ac:dyDescent="0.25">
      <c r="A2" s="175" t="s">
        <v>491</v>
      </c>
      <c r="B2" s="175"/>
      <c r="C2" s="175"/>
      <c r="D2" s="2" t="s">
        <v>487</v>
      </c>
      <c r="E2" s="8" t="s">
        <v>489</v>
      </c>
    </row>
    <row r="3" spans="1:5" s="3" customFormat="1" ht="18.95" customHeight="1" x14ac:dyDescent="0.25">
      <c r="A3" s="175" t="s">
        <v>590</v>
      </c>
      <c r="B3" s="175"/>
      <c r="C3" s="175"/>
      <c r="D3" s="2" t="s">
        <v>488</v>
      </c>
      <c r="E3" s="8">
        <v>2</v>
      </c>
    </row>
    <row r="4" spans="1:5" s="3" customFormat="1" ht="18.95" customHeight="1" x14ac:dyDescent="0.25">
      <c r="A4" s="175" t="s">
        <v>504</v>
      </c>
      <c r="B4" s="175"/>
      <c r="C4" s="175"/>
      <c r="D4" s="2"/>
      <c r="E4" s="8"/>
    </row>
    <row r="5" spans="1:5" x14ac:dyDescent="0.2">
      <c r="A5" s="176" t="s">
        <v>113</v>
      </c>
      <c r="B5" s="176"/>
      <c r="C5" s="176"/>
      <c r="D5" s="176"/>
      <c r="E5" s="176"/>
    </row>
    <row r="7" spans="1:5" x14ac:dyDescent="0.2">
      <c r="A7" s="174" t="s">
        <v>539</v>
      </c>
      <c r="B7" s="174"/>
      <c r="C7" s="174"/>
      <c r="D7" s="174"/>
      <c r="E7" s="174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2610947.5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141747.5</v>
      </c>
      <c r="D10" s="95">
        <f>C10/$C$9</f>
        <v>5.4289678363888969E-2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141747.5</v>
      </c>
      <c r="D48" s="95">
        <f t="shared" si="0"/>
        <v>5.4289678363888969E-2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141747.5</v>
      </c>
      <c r="D51" s="29">
        <f t="shared" si="0"/>
        <v>5.4289678363888969E-2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2469200</v>
      </c>
      <c r="D57" s="95">
        <f t="shared" si="0"/>
        <v>0.94571032163611102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2469200</v>
      </c>
      <c r="D64" s="95">
        <f t="shared" si="0"/>
        <v>0.94571032163611102</v>
      </c>
      <c r="E64" s="24"/>
    </row>
    <row r="65" spans="1:5" x14ac:dyDescent="0.2">
      <c r="A65" s="25">
        <v>4221</v>
      </c>
      <c r="B65" s="26" t="s">
        <v>250</v>
      </c>
      <c r="C65" s="123">
        <v>2469200</v>
      </c>
      <c r="D65" s="29">
        <f t="shared" si="0"/>
        <v>0.94571032163611102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0</v>
      </c>
      <c r="D69" s="95">
        <f t="shared" si="0"/>
        <v>0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0</v>
      </c>
      <c r="D83" s="95">
        <f t="shared" si="1"/>
        <v>0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0</v>
      </c>
      <c r="D90" s="29">
        <f t="shared" si="1"/>
        <v>0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4" t="s">
        <v>538</v>
      </c>
      <c r="B92" s="174"/>
      <c r="C92" s="174"/>
      <c r="D92" s="174"/>
      <c r="E92" s="174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2683009.85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2610623.13</v>
      </c>
      <c r="D95" s="95">
        <f>C95/$C$94</f>
        <v>0.97302033013408418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1446050.28</v>
      </c>
      <c r="D96" s="95">
        <f t="shared" ref="D96:D159" si="2">C96/$C$94</f>
        <v>0.53896569928731342</v>
      </c>
      <c r="E96" s="26"/>
    </row>
    <row r="97" spans="1:5" x14ac:dyDescent="0.2">
      <c r="A97" s="28">
        <v>5111</v>
      </c>
      <c r="B97" s="26" t="s">
        <v>274</v>
      </c>
      <c r="C97" s="123">
        <v>1315489.43</v>
      </c>
      <c r="D97" s="29">
        <f t="shared" si="2"/>
        <v>0.49030361554580199</v>
      </c>
      <c r="E97" s="26"/>
    </row>
    <row r="98" spans="1:5" x14ac:dyDescent="0.2">
      <c r="A98" s="28">
        <v>5112</v>
      </c>
      <c r="B98" s="26" t="s">
        <v>275</v>
      </c>
      <c r="C98" s="123">
        <v>0</v>
      </c>
      <c r="D98" s="29">
        <f t="shared" si="2"/>
        <v>0</v>
      </c>
      <c r="E98" s="26"/>
    </row>
    <row r="99" spans="1:5" x14ac:dyDescent="0.2">
      <c r="A99" s="28">
        <v>5113</v>
      </c>
      <c r="B99" s="26" t="s">
        <v>276</v>
      </c>
      <c r="C99" s="123">
        <v>21799.32</v>
      </c>
      <c r="D99" s="29">
        <f t="shared" si="2"/>
        <v>8.1249496717278168E-3</v>
      </c>
      <c r="E99" s="26"/>
    </row>
    <row r="100" spans="1:5" x14ac:dyDescent="0.2">
      <c r="A100" s="28">
        <v>5114</v>
      </c>
      <c r="B100" s="26" t="s">
        <v>277</v>
      </c>
      <c r="C100" s="123">
        <v>0</v>
      </c>
      <c r="D100" s="29">
        <f t="shared" si="2"/>
        <v>0</v>
      </c>
      <c r="E100" s="26"/>
    </row>
    <row r="101" spans="1:5" x14ac:dyDescent="0.2">
      <c r="A101" s="28">
        <v>5115</v>
      </c>
      <c r="B101" s="26" t="s">
        <v>278</v>
      </c>
      <c r="C101" s="123">
        <v>108761.53</v>
      </c>
      <c r="D101" s="29">
        <f t="shared" si="2"/>
        <v>4.0537134069783605E-2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229344.34999999998</v>
      </c>
      <c r="D103" s="95">
        <f t="shared" si="2"/>
        <v>8.5480248982313642E-2</v>
      </c>
      <c r="E103" s="26"/>
    </row>
    <row r="104" spans="1:5" x14ac:dyDescent="0.2">
      <c r="A104" s="28">
        <v>5121</v>
      </c>
      <c r="B104" s="26" t="s">
        <v>281</v>
      </c>
      <c r="C104" s="123">
        <v>79389.850000000006</v>
      </c>
      <c r="D104" s="29">
        <f t="shared" si="2"/>
        <v>2.9589846641822803E-2</v>
      </c>
      <c r="E104" s="26"/>
    </row>
    <row r="105" spans="1:5" x14ac:dyDescent="0.2">
      <c r="A105" s="28">
        <v>5122</v>
      </c>
      <c r="B105" s="26" t="s">
        <v>282</v>
      </c>
      <c r="C105" s="123">
        <v>62972.78</v>
      </c>
      <c r="D105" s="29">
        <f t="shared" si="2"/>
        <v>2.3470946258359802E-2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34638.81</v>
      </c>
      <c r="D107" s="29">
        <f t="shared" si="2"/>
        <v>1.2910429680308477E-2</v>
      </c>
      <c r="E107" s="26"/>
    </row>
    <row r="108" spans="1:5" x14ac:dyDescent="0.2">
      <c r="A108" s="28">
        <v>5125</v>
      </c>
      <c r="B108" s="26" t="s">
        <v>285</v>
      </c>
      <c r="C108" s="123">
        <v>2807.74</v>
      </c>
      <c r="D108" s="29">
        <f t="shared" si="2"/>
        <v>1.0464888900799227E-3</v>
      </c>
      <c r="E108" s="26"/>
    </row>
    <row r="109" spans="1:5" x14ac:dyDescent="0.2">
      <c r="A109" s="28">
        <v>5126</v>
      </c>
      <c r="B109" s="26" t="s">
        <v>286</v>
      </c>
      <c r="C109" s="123">
        <v>34167.17</v>
      </c>
      <c r="D109" s="29">
        <f t="shared" si="2"/>
        <v>1.273464202898845E-2</v>
      </c>
      <c r="E109" s="26"/>
    </row>
    <row r="110" spans="1:5" x14ac:dyDescent="0.2">
      <c r="A110" s="28">
        <v>5127</v>
      </c>
      <c r="B110" s="26" t="s">
        <v>287</v>
      </c>
      <c r="C110" s="123">
        <v>11990</v>
      </c>
      <c r="D110" s="29">
        <f t="shared" si="2"/>
        <v>4.4688617151368267E-3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3378</v>
      </c>
      <c r="D112" s="29">
        <f t="shared" si="2"/>
        <v>1.2590337676173645E-3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935228.50000000012</v>
      </c>
      <c r="D113" s="95">
        <f t="shared" si="2"/>
        <v>0.34857438186445722</v>
      </c>
      <c r="E113" s="26"/>
    </row>
    <row r="114" spans="1:5" x14ac:dyDescent="0.2">
      <c r="A114" s="28">
        <v>5131</v>
      </c>
      <c r="B114" s="26" t="s">
        <v>291</v>
      </c>
      <c r="C114" s="123">
        <v>35694</v>
      </c>
      <c r="D114" s="29">
        <f t="shared" si="2"/>
        <v>1.3303715601342275E-2</v>
      </c>
      <c r="E114" s="26"/>
    </row>
    <row r="115" spans="1:5" x14ac:dyDescent="0.2">
      <c r="A115" s="28">
        <v>5132</v>
      </c>
      <c r="B115" s="26" t="s">
        <v>292</v>
      </c>
      <c r="C115" s="123">
        <v>146333.22</v>
      </c>
      <c r="D115" s="29">
        <f t="shared" si="2"/>
        <v>5.454069428779771E-2</v>
      </c>
      <c r="E115" s="26"/>
    </row>
    <row r="116" spans="1:5" x14ac:dyDescent="0.2">
      <c r="A116" s="28">
        <v>5133</v>
      </c>
      <c r="B116" s="26" t="s">
        <v>293</v>
      </c>
      <c r="C116" s="123">
        <v>438356.19</v>
      </c>
      <c r="D116" s="29">
        <f t="shared" si="2"/>
        <v>0.16338225146657587</v>
      </c>
      <c r="E116" s="26"/>
    </row>
    <row r="117" spans="1:5" x14ac:dyDescent="0.2">
      <c r="A117" s="28">
        <v>5134</v>
      </c>
      <c r="B117" s="26" t="s">
        <v>294</v>
      </c>
      <c r="C117" s="123">
        <v>8122.56</v>
      </c>
      <c r="D117" s="29">
        <f t="shared" si="2"/>
        <v>3.0274059560385139E-3</v>
      </c>
      <c r="E117" s="26"/>
    </row>
    <row r="118" spans="1:5" x14ac:dyDescent="0.2">
      <c r="A118" s="28">
        <v>5135</v>
      </c>
      <c r="B118" s="26" t="s">
        <v>295</v>
      </c>
      <c r="C118" s="123">
        <v>16506.8</v>
      </c>
      <c r="D118" s="29">
        <f t="shared" si="2"/>
        <v>6.1523441667573446E-3</v>
      </c>
      <c r="E118" s="26"/>
    </row>
    <row r="119" spans="1:5" x14ac:dyDescent="0.2">
      <c r="A119" s="28">
        <v>5136</v>
      </c>
      <c r="B119" s="26" t="s">
        <v>296</v>
      </c>
      <c r="C119" s="123">
        <v>46933.47</v>
      </c>
      <c r="D119" s="29">
        <f t="shared" si="2"/>
        <v>1.7492842972604068E-2</v>
      </c>
      <c r="E119" s="26"/>
    </row>
    <row r="120" spans="1:5" x14ac:dyDescent="0.2">
      <c r="A120" s="28">
        <v>5137</v>
      </c>
      <c r="B120" s="26" t="s">
        <v>297</v>
      </c>
      <c r="C120" s="123">
        <v>58050.43</v>
      </c>
      <c r="D120" s="29">
        <f t="shared" si="2"/>
        <v>2.1636308938634718E-2</v>
      </c>
      <c r="E120" s="26"/>
    </row>
    <row r="121" spans="1:5" x14ac:dyDescent="0.2">
      <c r="A121" s="28">
        <v>5138</v>
      </c>
      <c r="B121" s="26" t="s">
        <v>298</v>
      </c>
      <c r="C121" s="123">
        <v>143613.82999999999</v>
      </c>
      <c r="D121" s="29">
        <f t="shared" si="2"/>
        <v>5.3527134833291794E-2</v>
      </c>
      <c r="E121" s="26"/>
    </row>
    <row r="122" spans="1:5" x14ac:dyDescent="0.2">
      <c r="A122" s="28">
        <v>5139</v>
      </c>
      <c r="B122" s="26" t="s">
        <v>299</v>
      </c>
      <c r="C122" s="123">
        <v>41618</v>
      </c>
      <c r="D122" s="29">
        <f t="shared" si="2"/>
        <v>1.5511683641414883E-2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31000</v>
      </c>
      <c r="D123" s="95">
        <f t="shared" si="2"/>
        <v>1.1554187920704055E-2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31000</v>
      </c>
      <c r="D133" s="95">
        <f t="shared" si="2"/>
        <v>1.1554187920704055E-2</v>
      </c>
      <c r="E133" s="26"/>
    </row>
    <row r="134" spans="1:5" x14ac:dyDescent="0.2">
      <c r="A134" s="28">
        <v>5241</v>
      </c>
      <c r="B134" s="26" t="s">
        <v>309</v>
      </c>
      <c r="C134" s="123">
        <v>31000</v>
      </c>
      <c r="D134" s="29">
        <f t="shared" si="2"/>
        <v>1.1554187920704055E-2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41386.720000000001</v>
      </c>
      <c r="D181" s="95">
        <f t="shared" si="3"/>
        <v>1.5425481945211643E-2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41386.720000000001</v>
      </c>
      <c r="D182" s="95">
        <f t="shared" si="3"/>
        <v>1.5425481945211643E-2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40628.28</v>
      </c>
      <c r="D187" s="29">
        <f t="shared" si="3"/>
        <v>1.5142799419838133E-2</v>
      </c>
      <c r="E187" s="26"/>
    </row>
    <row r="188" spans="1:5" x14ac:dyDescent="0.2">
      <c r="A188" s="28">
        <v>5516</v>
      </c>
      <c r="B188" s="26" t="s">
        <v>358</v>
      </c>
      <c r="C188" s="123">
        <v>400</v>
      </c>
      <c r="D188" s="29">
        <f t="shared" si="3"/>
        <v>1.4908629575102007E-4</v>
      </c>
      <c r="E188" s="26"/>
    </row>
    <row r="189" spans="1:5" x14ac:dyDescent="0.2">
      <c r="A189" s="28">
        <v>5517</v>
      </c>
      <c r="B189" s="26" t="s">
        <v>359</v>
      </c>
      <c r="C189" s="123">
        <v>358.44</v>
      </c>
      <c r="D189" s="29">
        <f t="shared" si="3"/>
        <v>1.3359622962248909E-4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58" zoomScaleNormal="100" workbookViewId="0">
      <selection activeCell="I11" sqref="I11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78" t="s">
        <v>589</v>
      </c>
      <c r="B1" s="179"/>
      <c r="C1" s="179"/>
      <c r="D1" s="179"/>
      <c r="E1" s="179"/>
      <c r="F1" s="179"/>
      <c r="G1" s="2" t="s">
        <v>486</v>
      </c>
      <c r="H1" s="8">
        <v>2026</v>
      </c>
    </row>
    <row r="2" spans="1:8" s="3" customFormat="1" ht="18.95" customHeight="1" x14ac:dyDescent="0.25">
      <c r="A2" s="178" t="s">
        <v>490</v>
      </c>
      <c r="B2" s="179"/>
      <c r="C2" s="179"/>
      <c r="D2" s="179"/>
      <c r="E2" s="179"/>
      <c r="F2" s="179"/>
      <c r="G2" s="2" t="s">
        <v>487</v>
      </c>
      <c r="H2" s="8" t="s">
        <v>489</v>
      </c>
    </row>
    <row r="3" spans="1:8" s="3" customFormat="1" ht="18.95" customHeight="1" x14ac:dyDescent="0.25">
      <c r="A3" s="178" t="s">
        <v>590</v>
      </c>
      <c r="B3" s="179"/>
      <c r="C3" s="179"/>
      <c r="D3" s="179"/>
      <c r="E3" s="179"/>
      <c r="F3" s="179"/>
      <c r="G3" s="2" t="s">
        <v>488</v>
      </c>
      <c r="H3" s="8">
        <v>2</v>
      </c>
    </row>
    <row r="4" spans="1:8" s="3" customFormat="1" ht="18.95" customHeight="1" x14ac:dyDescent="0.25">
      <c r="A4" s="178" t="s">
        <v>504</v>
      </c>
      <c r="B4" s="179"/>
      <c r="C4" s="179"/>
      <c r="D4" s="179"/>
      <c r="E4" s="179"/>
      <c r="F4" s="179"/>
      <c r="G4" s="2"/>
      <c r="H4" s="8"/>
    </row>
    <row r="5" spans="1:8" x14ac:dyDescent="0.2">
      <c r="A5" s="176" t="s">
        <v>113</v>
      </c>
      <c r="B5" s="176"/>
      <c r="C5" s="176"/>
      <c r="D5" s="176"/>
      <c r="E5" s="176"/>
      <c r="F5" s="176"/>
      <c r="G5" s="176"/>
      <c r="H5" s="176"/>
    </row>
    <row r="7" spans="1:8" x14ac:dyDescent="0.2">
      <c r="A7" s="177" t="s">
        <v>86</v>
      </c>
      <c r="B7" s="177"/>
      <c r="C7" s="177"/>
      <c r="D7" s="177"/>
      <c r="E7" s="177"/>
      <c r="F7" s="177"/>
      <c r="G7" s="177"/>
      <c r="H7" s="177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77" t="s">
        <v>87</v>
      </c>
      <c r="B13" s="177"/>
      <c r="C13" s="177"/>
      <c r="D13" s="177"/>
      <c r="E13" s="177"/>
      <c r="F13" s="177"/>
      <c r="G13" s="177"/>
      <c r="H13" s="177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10424.24</v>
      </c>
      <c r="D15" s="125">
        <v>28481.91</v>
      </c>
      <c r="E15" s="125">
        <v>10424.24</v>
      </c>
      <c r="F15" s="125">
        <v>10424.24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7" t="s">
        <v>88</v>
      </c>
      <c r="B18" s="177"/>
      <c r="C18" s="177"/>
      <c r="D18" s="177"/>
      <c r="E18" s="177"/>
      <c r="F18" s="177"/>
      <c r="G18" s="177"/>
      <c r="H18" s="177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7955.32</v>
      </c>
      <c r="D21" s="125">
        <v>7955.32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-7955.32</v>
      </c>
      <c r="D23" s="125">
        <v>-7955.32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7" t="s">
        <v>477</v>
      </c>
      <c r="B30" s="177"/>
      <c r="C30" s="177"/>
      <c r="D30" s="177"/>
      <c r="E30" s="177"/>
      <c r="F30" s="177"/>
      <c r="G30" s="177"/>
      <c r="H30" s="177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77" t="s">
        <v>138</v>
      </c>
      <c r="B39" s="177"/>
      <c r="C39" s="177"/>
      <c r="D39" s="177"/>
      <c r="E39" s="177"/>
      <c r="F39" s="177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  <c r="G41" s="161"/>
      <c r="H41" s="161"/>
    </row>
    <row r="42" spans="1:8" x14ac:dyDescent="0.2">
      <c r="A42" s="6">
        <v>1151</v>
      </c>
      <c r="B42" s="4" t="s">
        <v>140</v>
      </c>
      <c r="C42" s="125">
        <v>0</v>
      </c>
      <c r="G42" s="161"/>
      <c r="H42" s="161"/>
    </row>
    <row r="43" spans="1:8" x14ac:dyDescent="0.2">
      <c r="G43" s="161"/>
      <c r="H43" s="161"/>
    </row>
    <row r="44" spans="1:8" x14ac:dyDescent="0.2">
      <c r="A44" s="177" t="s">
        <v>93</v>
      </c>
      <c r="B44" s="177"/>
      <c r="C44" s="177"/>
      <c r="D44" s="177"/>
      <c r="E44" s="177"/>
      <c r="F44" s="177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3"/>
      <c r="H45" s="163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77" t="s">
        <v>94</v>
      </c>
      <c r="B48" s="177"/>
      <c r="C48" s="177"/>
      <c r="D48" s="177"/>
      <c r="E48" s="177"/>
      <c r="F48" s="177"/>
      <c r="G48" s="177"/>
      <c r="H48" s="177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7" t="s">
        <v>98</v>
      </c>
      <c r="B54" s="177"/>
      <c r="C54" s="177"/>
      <c r="D54" s="177"/>
      <c r="E54" s="177"/>
      <c r="F54" s="177"/>
      <c r="G54" s="177"/>
      <c r="H54" s="177"/>
      <c r="I54" s="177"/>
      <c r="J54" s="177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0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0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0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0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0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2584355.2999999998</v>
      </c>
      <c r="D64" s="125">
        <f t="shared" ref="D64:E64" si="0">SUM(D65:D72)</f>
        <v>41028.28</v>
      </c>
      <c r="E64" s="125">
        <f t="shared" si="0"/>
        <v>-2369198.1999999997</v>
      </c>
    </row>
    <row r="65" spans="1:9" x14ac:dyDescent="0.2">
      <c r="A65" s="6">
        <v>1241</v>
      </c>
      <c r="B65" s="4" t="s">
        <v>153</v>
      </c>
      <c r="C65" s="125">
        <v>1038678.91</v>
      </c>
      <c r="D65" s="125">
        <v>12661.24</v>
      </c>
      <c r="E65" s="125">
        <v>-964212.04</v>
      </c>
    </row>
    <row r="66" spans="1:9" x14ac:dyDescent="0.2">
      <c r="A66" s="6">
        <v>1242</v>
      </c>
      <c r="B66" s="4" t="s">
        <v>154</v>
      </c>
      <c r="C66" s="125">
        <v>654585.05000000005</v>
      </c>
      <c r="D66" s="125">
        <v>6768.09</v>
      </c>
      <c r="E66" s="125">
        <v>-579734.81999999995</v>
      </c>
    </row>
    <row r="67" spans="1:9" x14ac:dyDescent="0.2">
      <c r="A67" s="6">
        <v>1243</v>
      </c>
      <c r="B67" s="4" t="s">
        <v>155</v>
      </c>
      <c r="C67" s="125">
        <v>0</v>
      </c>
      <c r="D67" s="125">
        <v>0</v>
      </c>
      <c r="E67" s="125">
        <v>0</v>
      </c>
    </row>
    <row r="68" spans="1:9" x14ac:dyDescent="0.2">
      <c r="A68" s="6">
        <v>1244</v>
      </c>
      <c r="B68" s="4" t="s">
        <v>156</v>
      </c>
      <c r="C68" s="125">
        <v>808336</v>
      </c>
      <c r="D68" s="125">
        <v>20000</v>
      </c>
      <c r="E68" s="125">
        <v>-761669.33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74755.34</v>
      </c>
      <c r="D70" s="125">
        <v>1198.95</v>
      </c>
      <c r="E70" s="125">
        <v>-62782.01</v>
      </c>
    </row>
    <row r="71" spans="1:9" x14ac:dyDescent="0.2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8000</v>
      </c>
      <c r="D72" s="125">
        <v>400</v>
      </c>
      <c r="E72" s="125">
        <v>-800</v>
      </c>
    </row>
    <row r="74" spans="1:9" x14ac:dyDescent="0.2">
      <c r="A74" s="177" t="s">
        <v>99</v>
      </c>
      <c r="B74" s="177"/>
      <c r="C74" s="177"/>
      <c r="D74" s="177"/>
      <c r="E74" s="177"/>
      <c r="F74" s="177"/>
      <c r="G74" s="177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3"/>
      <c r="I75" s="163"/>
    </row>
    <row r="76" spans="1:9" x14ac:dyDescent="0.2">
      <c r="A76" s="6">
        <v>1250</v>
      </c>
      <c r="B76" s="4" t="s">
        <v>162</v>
      </c>
      <c r="C76" s="125">
        <f>SUM(C77:C81)</f>
        <v>34636.050000000003</v>
      </c>
      <c r="D76" s="125">
        <f>SUM(D77:D81)</f>
        <v>358.44</v>
      </c>
      <c r="E76" s="125">
        <f>SUM(E77:E81)</f>
        <v>-34279.64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61"/>
      <c r="I76" s="161"/>
    </row>
    <row r="77" spans="1:9" x14ac:dyDescent="0.2">
      <c r="A77" s="6">
        <v>1251</v>
      </c>
      <c r="B77" s="4" t="s">
        <v>163</v>
      </c>
      <c r="C77" s="125">
        <v>0</v>
      </c>
      <c r="D77" s="125">
        <v>0</v>
      </c>
      <c r="E77" s="125">
        <v>0</v>
      </c>
      <c r="H77" s="161"/>
      <c r="I77" s="161"/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34636.050000000003</v>
      </c>
      <c r="D80" s="125">
        <v>358.44</v>
      </c>
      <c r="E80" s="125">
        <v>-34279.64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77" t="s">
        <v>101</v>
      </c>
      <c r="B90" s="177"/>
      <c r="C90" s="177"/>
      <c r="D90" s="177"/>
      <c r="E90" s="177"/>
      <c r="F90" s="177"/>
      <c r="G90" s="177"/>
      <c r="H90" s="177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7" t="s">
        <v>588</v>
      </c>
      <c r="B96" s="177"/>
      <c r="C96" s="177"/>
      <c r="D96" s="177"/>
      <c r="E96" s="177"/>
      <c r="F96" s="177"/>
      <c r="G96" s="177"/>
      <c r="H96" s="177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7" t="s">
        <v>102</v>
      </c>
      <c r="B108" s="177"/>
      <c r="C108" s="177"/>
      <c r="D108" s="177"/>
      <c r="E108" s="177"/>
      <c r="F108" s="177"/>
      <c r="G108" s="177"/>
      <c r="H108" s="177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27518.19</v>
      </c>
      <c r="D110" s="125">
        <f>SUM(D111:D119)</f>
        <v>27518.19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0</v>
      </c>
      <c r="D111" s="125">
        <f>C111</f>
        <v>0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8444</v>
      </c>
      <c r="D112" s="125">
        <f t="shared" ref="D112:D119" si="1">C112</f>
        <v>8444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19074.189999999999</v>
      </c>
      <c r="D117" s="125">
        <f t="shared" si="1"/>
        <v>19074.189999999999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0</v>
      </c>
      <c r="D119" s="125">
        <f t="shared" si="1"/>
        <v>0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7" t="s">
        <v>103</v>
      </c>
      <c r="B125" s="177"/>
      <c r="C125" s="177"/>
      <c r="D125" s="177"/>
      <c r="E125" s="177"/>
      <c r="F125" s="177"/>
      <c r="G125" s="177"/>
      <c r="H125" s="177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77" t="s">
        <v>543</v>
      </c>
      <c r="B142" s="177"/>
      <c r="C142" s="177"/>
      <c r="D142" s="177"/>
      <c r="E142" s="177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3"/>
      <c r="G143" s="163"/>
      <c r="H143" s="163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545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546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211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80" t="s">
        <v>547</v>
      </c>
      <c r="B153" s="180"/>
      <c r="C153" s="180"/>
      <c r="D153" s="180"/>
      <c r="E153" s="180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0" t="s">
        <v>557</v>
      </c>
      <c r="B165" s="180"/>
      <c r="C165" s="180"/>
      <c r="D165" s="180"/>
      <c r="E165" s="180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G4" sqref="G4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81" t="s">
        <v>589</v>
      </c>
      <c r="B1" s="181"/>
      <c r="C1" s="181"/>
      <c r="D1" s="10" t="s">
        <v>486</v>
      </c>
      <c r="E1" s="11">
        <v>2026</v>
      </c>
    </row>
    <row r="2" spans="1:5" ht="18.95" customHeight="1" x14ac:dyDescent="0.2">
      <c r="A2" s="181" t="s">
        <v>492</v>
      </c>
      <c r="B2" s="181"/>
      <c r="C2" s="181"/>
      <c r="D2" s="10" t="s">
        <v>487</v>
      </c>
      <c r="E2" s="11" t="s">
        <v>489</v>
      </c>
    </row>
    <row r="3" spans="1:5" ht="18.95" customHeight="1" x14ac:dyDescent="0.2">
      <c r="A3" s="181" t="s">
        <v>590</v>
      </c>
      <c r="B3" s="181"/>
      <c r="C3" s="181"/>
      <c r="D3" s="10" t="s">
        <v>488</v>
      </c>
      <c r="E3" s="11">
        <v>2</v>
      </c>
    </row>
    <row r="4" spans="1:5" ht="18.95" customHeight="1" x14ac:dyDescent="0.2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104</v>
      </c>
      <c r="B7" s="182"/>
      <c r="C7" s="182"/>
      <c r="D7" s="182"/>
      <c r="E7" s="182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331356.84999999998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0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2" t="s">
        <v>105</v>
      </c>
      <c r="B13" s="182"/>
      <c r="C13" s="182"/>
      <c r="D13" s="182"/>
      <c r="E13" s="182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-72062.350000000006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154629.14000000001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topLeftCell="A124" zoomScaleNormal="100" workbookViewId="0">
      <selection activeCell="A46" sqref="A46:D46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81" t="s">
        <v>589</v>
      </c>
      <c r="B1" s="181"/>
      <c r="C1" s="181"/>
      <c r="D1" s="10" t="s">
        <v>486</v>
      </c>
      <c r="E1" s="11">
        <v>2026</v>
      </c>
    </row>
    <row r="2" spans="1:5" s="16" customFormat="1" ht="18.95" customHeight="1" x14ac:dyDescent="0.25">
      <c r="A2" s="181" t="s">
        <v>493</v>
      </c>
      <c r="B2" s="181"/>
      <c r="C2" s="181"/>
      <c r="D2" s="10" t="s">
        <v>487</v>
      </c>
      <c r="E2" s="11" t="s">
        <v>489</v>
      </c>
    </row>
    <row r="3" spans="1:5" s="16" customFormat="1" ht="18.95" customHeight="1" x14ac:dyDescent="0.25">
      <c r="A3" s="181" t="s">
        <v>590</v>
      </c>
      <c r="B3" s="181"/>
      <c r="C3" s="181"/>
      <c r="D3" s="10" t="s">
        <v>488</v>
      </c>
      <c r="E3" s="11">
        <v>2</v>
      </c>
    </row>
    <row r="4" spans="1:5" s="16" customFormat="1" ht="18.95" customHeight="1" x14ac:dyDescent="0.25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567</v>
      </c>
      <c r="B7" s="182"/>
      <c r="C7" s="182"/>
      <c r="D7" s="182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215504.08</v>
      </c>
      <c r="D10" s="128">
        <v>281065.5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215504.08</v>
      </c>
      <c r="D16" s="129">
        <f>SUM(D9:D15)</f>
        <v>281065.5</v>
      </c>
    </row>
    <row r="19" spans="1:5" x14ac:dyDescent="0.2">
      <c r="A19" s="182" t="s">
        <v>568</v>
      </c>
      <c r="B19" s="182"/>
      <c r="C19" s="182"/>
      <c r="D19" s="182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3362</v>
      </c>
      <c r="D29" s="129">
        <f>SUM(D30:D37)</f>
        <v>89081.010000000009</v>
      </c>
    </row>
    <row r="30" spans="1:5" x14ac:dyDescent="0.2">
      <c r="A30" s="14">
        <v>1241</v>
      </c>
      <c r="B30" s="12" t="s">
        <v>153</v>
      </c>
      <c r="C30" s="128">
        <v>0</v>
      </c>
      <c r="D30" s="128">
        <v>46081.01</v>
      </c>
    </row>
    <row r="31" spans="1:5" x14ac:dyDescent="0.2">
      <c r="A31" s="14">
        <v>1242</v>
      </c>
      <c r="B31" s="12" t="s">
        <v>154</v>
      </c>
      <c r="C31" s="128">
        <v>3362</v>
      </c>
      <c r="D31" s="128">
        <v>35000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8000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3362</v>
      </c>
      <c r="D44" s="129">
        <f>D21+D29+D38</f>
        <v>89081.010000000009</v>
      </c>
    </row>
    <row r="46" spans="1:5" x14ac:dyDescent="0.2">
      <c r="A46" s="182" t="s">
        <v>569</v>
      </c>
      <c r="B46" s="182"/>
      <c r="C46" s="182"/>
      <c r="D46" s="182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-72062.350000000006</v>
      </c>
      <c r="D48" s="129">
        <v>121081.49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41386.720000000001</v>
      </c>
      <c r="D49" s="129">
        <f>D54+D66+D94+D97+D50</f>
        <v>138189.06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41386.720000000001</v>
      </c>
      <c r="D66" s="129">
        <f>D67+D76+D79+D85</f>
        <v>138189.06</v>
      </c>
    </row>
    <row r="67" spans="1:4" x14ac:dyDescent="0.2">
      <c r="A67" s="14">
        <v>5510</v>
      </c>
      <c r="B67" s="12" t="s">
        <v>352</v>
      </c>
      <c r="C67" s="128">
        <f>SUM(C68:C75)</f>
        <v>41386.720000000001</v>
      </c>
      <c r="D67" s="128">
        <f>SUM(D68:D75)</f>
        <v>138189.06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40628.28</v>
      </c>
      <c r="D72" s="128">
        <v>136890.16</v>
      </c>
    </row>
    <row r="73" spans="1:4" x14ac:dyDescent="0.2">
      <c r="A73" s="14">
        <v>5516</v>
      </c>
      <c r="B73" s="12" t="s">
        <v>358</v>
      </c>
      <c r="C73" s="128">
        <v>400</v>
      </c>
      <c r="D73" s="128">
        <v>400</v>
      </c>
    </row>
    <row r="74" spans="1:4" x14ac:dyDescent="0.2">
      <c r="A74" s="14">
        <v>5517</v>
      </c>
      <c r="B74" s="12" t="s">
        <v>359</v>
      </c>
      <c r="C74" s="128">
        <v>358.44</v>
      </c>
      <c r="D74" s="128">
        <v>898.9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0</v>
      </c>
      <c r="D97" s="129">
        <f>SUM(D98:D102)</f>
        <v>0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0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-30675.630000000005</v>
      </c>
      <c r="D147" s="129">
        <f>D48+D49-D103-D114</f>
        <v>259270.55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topLeftCell="A3" workbookViewId="0">
      <selection activeCell="E15" sqref="E15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5" t="s">
        <v>589</v>
      </c>
      <c r="B1" s="186"/>
      <c r="C1" s="187"/>
    </row>
    <row r="2" spans="1:3" s="17" customFormat="1" ht="18" customHeight="1" x14ac:dyDescent="0.25">
      <c r="A2" s="188" t="s">
        <v>494</v>
      </c>
      <c r="B2" s="189"/>
      <c r="C2" s="190"/>
    </row>
    <row r="3" spans="1:3" s="17" customFormat="1" ht="18" customHeight="1" x14ac:dyDescent="0.25">
      <c r="A3" s="188" t="s">
        <v>590</v>
      </c>
      <c r="B3" s="189"/>
      <c r="C3" s="190"/>
    </row>
    <row r="4" spans="1:3" s="19" customFormat="1" ht="18" customHeight="1" x14ac:dyDescent="0.2">
      <c r="A4" s="191" t="s">
        <v>495</v>
      </c>
      <c r="B4" s="192"/>
      <c r="C4" s="193"/>
    </row>
    <row r="5" spans="1:3" s="19" customFormat="1" ht="18" customHeight="1" x14ac:dyDescent="0.2">
      <c r="A5" s="194" t="s">
        <v>399</v>
      </c>
      <c r="B5" s="195"/>
      <c r="C5" s="111">
        <v>2026</v>
      </c>
    </row>
    <row r="6" spans="1:3" x14ac:dyDescent="0.2">
      <c r="A6" s="30" t="s">
        <v>428</v>
      </c>
      <c r="B6" s="30"/>
      <c r="C6" s="71">
        <v>2610947.5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2610947.5</v>
      </c>
    </row>
    <row r="23" spans="1:3" ht="21" customHeight="1" x14ac:dyDescent="0.2">
      <c r="A23" s="184" t="s">
        <v>506</v>
      </c>
      <c r="B23" s="184"/>
      <c r="C23" s="184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20" workbookViewId="0">
      <selection activeCell="E35" sqref="E35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96" t="s">
        <v>589</v>
      </c>
      <c r="B1" s="197"/>
      <c r="C1" s="198"/>
    </row>
    <row r="2" spans="1:3" s="20" customFormat="1" ht="18.95" customHeight="1" x14ac:dyDescent="0.25">
      <c r="A2" s="199" t="s">
        <v>496</v>
      </c>
      <c r="B2" s="200"/>
      <c r="C2" s="201"/>
    </row>
    <row r="3" spans="1:3" s="20" customFormat="1" ht="18.95" customHeight="1" x14ac:dyDescent="0.25">
      <c r="A3" s="199" t="s">
        <v>590</v>
      </c>
      <c r="B3" s="200"/>
      <c r="C3" s="201"/>
    </row>
    <row r="4" spans="1:3" x14ac:dyDescent="0.2">
      <c r="A4" s="191" t="s">
        <v>495</v>
      </c>
      <c r="B4" s="192"/>
      <c r="C4" s="193"/>
    </row>
    <row r="5" spans="1:3" ht="22.15" customHeight="1" x14ac:dyDescent="0.2">
      <c r="A5" s="202" t="s">
        <v>399</v>
      </c>
      <c r="B5" s="203"/>
      <c r="C5" s="111">
        <v>2026</v>
      </c>
    </row>
    <row r="6" spans="1:3" x14ac:dyDescent="0.2">
      <c r="A6" s="55" t="s">
        <v>441</v>
      </c>
      <c r="B6" s="30"/>
      <c r="C6" s="75">
        <v>2644985.13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3362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0</v>
      </c>
    </row>
    <row r="12" spans="1:3" x14ac:dyDescent="0.2">
      <c r="A12" s="61">
        <v>2.4</v>
      </c>
      <c r="B12" s="48" t="s">
        <v>154</v>
      </c>
      <c r="C12" s="76">
        <v>3362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41386.720000000001</v>
      </c>
    </row>
    <row r="32" spans="1:3" x14ac:dyDescent="0.2">
      <c r="A32" s="61" t="s">
        <v>463</v>
      </c>
      <c r="B32" s="48" t="s">
        <v>352</v>
      </c>
      <c r="C32" s="76">
        <v>41386.720000000001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2683009.85</v>
      </c>
    </row>
    <row r="42" spans="1:3" ht="24" customHeight="1" x14ac:dyDescent="0.2">
      <c r="A42" s="184" t="s">
        <v>506</v>
      </c>
      <c r="B42" s="184"/>
      <c r="C42" s="184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tabSelected="1" zoomScale="78" workbookViewId="0">
      <selection activeCell="D30" sqref="D30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81" t="s">
        <v>589</v>
      </c>
      <c r="B1" s="205"/>
      <c r="C1" s="205"/>
      <c r="D1" s="205"/>
      <c r="E1" s="205"/>
      <c r="F1" s="205"/>
      <c r="G1" s="10" t="s">
        <v>486</v>
      </c>
      <c r="H1" s="11">
        <v>2026</v>
      </c>
    </row>
    <row r="2" spans="1:10" ht="18.95" customHeight="1" x14ac:dyDescent="0.2">
      <c r="A2" s="181" t="s">
        <v>497</v>
      </c>
      <c r="B2" s="205"/>
      <c r="C2" s="205"/>
      <c r="D2" s="205"/>
      <c r="E2" s="205"/>
      <c r="F2" s="205"/>
      <c r="G2" s="10" t="s">
        <v>487</v>
      </c>
      <c r="H2" s="11" t="s">
        <v>489</v>
      </c>
    </row>
    <row r="3" spans="1:10" ht="18.95" customHeight="1" x14ac:dyDescent="0.2">
      <c r="A3" s="206" t="s">
        <v>590</v>
      </c>
      <c r="B3" s="207"/>
      <c r="C3" s="207"/>
      <c r="D3" s="207"/>
      <c r="E3" s="207"/>
      <c r="F3" s="207"/>
      <c r="G3" s="10" t="s">
        <v>488</v>
      </c>
      <c r="H3" s="11">
        <v>2</v>
      </c>
    </row>
    <row r="4" spans="1:10" x14ac:dyDescent="0.2">
      <c r="A4" s="206" t="str">
        <f>'Notas a los Edos Financieros'!A4</f>
        <v>(Cifras en Pesos)</v>
      </c>
      <c r="B4" s="207"/>
      <c r="C4" s="207"/>
      <c r="D4" s="207"/>
      <c r="E4" s="207"/>
      <c r="F4" s="207"/>
      <c r="G4" s="110"/>
      <c r="H4" s="110"/>
    </row>
    <row r="5" spans="1:10" x14ac:dyDescent="0.2">
      <c r="A5" s="183" t="s">
        <v>113</v>
      </c>
      <c r="B5" s="183"/>
      <c r="C5" s="183"/>
      <c r="D5" s="183"/>
      <c r="E5" s="183"/>
      <c r="F5" s="183"/>
      <c r="G5" s="183"/>
      <c r="H5" s="183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4" t="s">
        <v>533</v>
      </c>
      <c r="C39" s="204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4882228.13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2713501.91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442221.28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2610947.5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4" t="s">
        <v>534</v>
      </c>
      <c r="C48" s="204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4882228.13</v>
      </c>
    </row>
    <row r="51" spans="1:3" x14ac:dyDescent="0.2">
      <c r="A51" s="12">
        <v>8220</v>
      </c>
      <c r="B51" s="86" t="s">
        <v>46</v>
      </c>
      <c r="C51" s="142">
        <v>381171.99</v>
      </c>
    </row>
    <row r="52" spans="1:3" x14ac:dyDescent="0.2">
      <c r="A52" s="12">
        <v>8230</v>
      </c>
      <c r="B52" s="86" t="s">
        <v>576</v>
      </c>
      <c r="C52" s="142">
        <v>425221.28</v>
      </c>
    </row>
    <row r="53" spans="1:3" x14ac:dyDescent="0.2">
      <c r="A53" s="12">
        <v>8240</v>
      </c>
      <c r="B53" s="86" t="s">
        <v>45</v>
      </c>
      <c r="C53" s="142">
        <v>2281292.29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0</v>
      </c>
    </row>
    <row r="56" spans="1:3" x14ac:dyDescent="0.2">
      <c r="A56" s="12">
        <v>8270</v>
      </c>
      <c r="B56" s="86" t="s">
        <v>42</v>
      </c>
      <c r="C56" s="142">
        <v>2644985.13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2019-02-13T21:19:08Z</cp:lastPrinted>
  <dcterms:created xsi:type="dcterms:W3CDTF">2012-12-11T20:36:24Z</dcterms:created>
  <dcterms:modified xsi:type="dcterms:W3CDTF">2026-07-07T16:19:49Z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