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58165318-F3E1-4AD3-9E80-1EEE15C967DB}" xr6:coauthVersionLast="47" xr6:coauthVersionMax="47" xr10:uidLastSave="{00000000-0000-0000-0000-000000000000}"/>
  <bookViews>
    <workbookView xWindow="-120" yWindow="-120" windowWidth="24240" windowHeight="13140" tabRatio="863" activeTab="11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58" i="62" l="1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<sst xmlns="http://schemas.openxmlformats.org/spreadsheetml/2006/main" count="939" uniqueCount="669">
  <si>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</si>
  <si>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</si>
  <si>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</si>
  <si>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</si>
  <si>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</si>
  <si>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</si>
  <si>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</si>
  <si>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</si>
  <si>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</si>
  <si>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</si>
  <si>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</si>
  <si>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</si>
  <si>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</si>
  <si>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</si>
  <si>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</si>
  <si>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</si>
  <si>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</si>
  <si>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</si>
  <si>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</si>
  <si>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</si>
  <si>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</si>
  <si>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</si>
  <si>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</si>
  <si>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</si>
  <si>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</si>
  <si>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</si>
  <si>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</si>
  <si>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</si>
  <si>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</si>
  <si>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</si>
  <si>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</si>
  <si>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</si>
  <si>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</si>
  <si>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</si>
  <si>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</si>
  <si>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</si>
  <si>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</si>
  <si>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</si>
  <si>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</si>
  <si>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</si>
  <si>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</si>
  <si>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</si>
  <si>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</si>
  <si>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</si>
  <si>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</si>
  <si>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</si>
  <si>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</si>
  <si>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</si>
  <si>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</si>
  <si>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</si>
  <si>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</si>
  <si>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</si>
  <si>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</si>
  <si>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</si>
  <si>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</si>
  <si>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</si>
  <si>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</si>
  <si>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</si>
  <si>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</si>
  <si>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</si>
  <si>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</si>
  <si>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</si>
  <si>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</si>
  <si>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</si>
  <si>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</si>
  <si>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</si>
  <si>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</si>
  <si>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</si>
  <si>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</si>
  <si>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</si>
  <si>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</si>
  <si>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</si>
  <si>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</si>
  <si>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</si>
  <si>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</si>
  <si>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</si>
  <si>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</si>
  <si>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</si>
  <si>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</si>
  <si>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</si>
  <si>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</si>
  <si>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</si>
  <si>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</si>
  <si>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</si>
  <si>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</si>
  <si>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</si>
  <si>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</si>
  <si>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</si>
  <si>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</si>
  <si>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</si>
  <si>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</si>
  <si>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</si>
  <si>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</si>
  <si>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</si>
  <si>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</si>
  <si>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</si>
  <si>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</si>
  <si>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</si>
  <si>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</si>
  <si>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</si>
  <si>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</si>
  <si>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</si>
  <si>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</si>
  <si>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</si>
  <si>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</si>
  <si>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</si>
  <si>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</si>
  <si>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</si>
  <si>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</si>
  <si>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</si>
  <si>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</si>
  <si>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</si>
  <si>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</si>
  <si>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</si>
  <si>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</si>
  <si>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</si>
  <si>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</si>
  <si>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</si>
  <si>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</si>
  <si>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</si>
  <si>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</si>
  <si>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</si>
  <si>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</si>
  <si>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</si>
  <si>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</si>
  <si>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</si>
  <si>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</si>
  <si>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</si>
  <si>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</si>
  <si>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</si>
  <si>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</si>
  <si>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</si>
  <si>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</si>
  <si>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</si>
  <si>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</si>
  <si>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</si>
  <si>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</si>
  <si>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</si>
  <si>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</si>
  <si>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</si>
  <si>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</si>
  <si>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</si>
  <si>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</si>
  <si>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</si>
  <si>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</si>
  <si>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</si>
  <si>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</si>
  <si>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</si>
  <si>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</si>
  <si>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</si>
  <si>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</si>
  <si>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</si>
  <si>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</si>
  <si>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</si>
  <si>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</si>
  <si>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</si>
  <si>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</si>
  <si>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</si>
  <si>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</si>
  <si>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</si>
  <si>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</si>
  <si>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</si>
  <si>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</si>
  <si>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</si>
  <si>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</si>
  <si>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</si>
  <si>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</si>
  <si>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</si>
  <si>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</si>
  <si>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</si>
  <si>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</si>
  <si>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</si>
  <si>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</si>
  <si>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</si>
  <si>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</si>
  <si>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</si>
  <si>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</si>
  <si>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</si>
  <si>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</si>
  <si>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</si>
  <si>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</si>
  <si>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</si>
  <si>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</si>
  <si>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</si>
  <si>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</si>
  <si>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</si>
  <si>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</si>
  <si>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</si>
  <si>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</si>
  <si>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</si>
  <si>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</si>
  <si>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</si>
  <si>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</si>
  <si>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</si>
  <si>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</si>
  <si>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</si>
  <si>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</si>
  <si>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</si>
  <si>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</si>
  <si>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</si>
  <si>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</si>
  <si>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</si>
  <si>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</si>
  <si>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</si>
  <si>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</si>
  <si>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</si>
  <si>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</si>
  <si>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</si>
  <si>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</si>
  <si>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</si>
  <si>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</si>
  <si>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</si>
  <si>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</si>
  <si>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</si>
  <si>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</si>
  <si>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</si>
  <si>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</si>
  <si>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</si>
  <si>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</si>
  <si>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</si>
  <si>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</si>
  <si>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</si>
  <si>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</si>
  <si>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</si>
  <si>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</si>
  <si>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</si>
  <si>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</si>
  <si>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</si>
  <si>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</si>
  <si>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</si>
  <si>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</si>
  <si>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</si>
  <si>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</si>
  <si>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</si>
  <si>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</si>
  <si>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</si>
  <si>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</si>
  <si>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</si>
  <si>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</si>
  <si>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</si>
  <si>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</si>
  <si>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</si>
  <si>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</si>
  <si>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</si>
  <si>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</si>
  <si>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</si>
  <si>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</si>
  <si>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</si>
  <si>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</si>
  <si>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</si>
  <si>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</si>
  <si>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</si>
  <si>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</si>
  <si>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</si>
  <si>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</si>
  <si>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</si>
  <si>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</si>
  <si>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</si>
  <si>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</si>
  <si>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</si>
  <si>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</si>
  <si>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</si>
  <si>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</si>
  <si>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</si>
  <si>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</si>
  <si>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</si>
  <si>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</si>
  <si>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</si>
  <si>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</si>
  <si>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</si>
  <si>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</si>
  <si>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</si>
  <si>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</si>
  <si>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</si>
  <si>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</si>
  <si>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</si>
  <si>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</si>
  <si>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</si>
  <si>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</si>
  <si>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</si>
  <si>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</si>
  <si>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</si>
  <si>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</si>
  <si>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</si>
  <si>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</si>
  <si>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</si>
  <si>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</si>
  <si>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</si>
  <si>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</si>
  <si>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</si>
  <si>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</si>
  <si>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</si>
  <si>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</si>
  <si>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</si>
  <si>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</si>
  <si>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</si>
  <si>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</si>
  <si>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</si>
  <si>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</si>
  <si>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</si>
  <si>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</si>
  <si>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</si>
  <si>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</si>
  <si>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</si>
  <si>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</si>
  <si>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</si>
  <si>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</si>
  <si>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</si>
  <si>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</si>
  <si>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</si>
  <si>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</si>
  <si>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</si>
  <si>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</si>
  <si>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</si>
  <si>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</si>
  <si>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</si>
  <si>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</si>
  <si>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</si>
  <si>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</si>
  <si>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</si>
  <si>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</si>
  <si>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</si>
  <si>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</si>
  <si>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</si>
  <si>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</si>
  <si>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</si>
  <si>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</si>
  <si>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</si>
  <si>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</si>
  <si>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</si>
  <si>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</si>
  <si>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</si>
  <si>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</si>
  <si>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</si>
  <si>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</si>
  <si>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</si>
  <si>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</si>
  <si>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</si>
  <si>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</si>
  <si>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</si>
  <si>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</si>
  <si>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</si>
  <si>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</si>
  <si>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</si>
  <si>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</si>
  <si>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</si>
  <si>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</si>
  <si>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</si>
  <si>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</si>
  <si>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</si>
  <si>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</si>
  <si>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</si>
  <si>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</si>
  <si>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</si>
  <si>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</si>
  <si>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</si>
  <si>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</si>
  <si>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</si>
  <si>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</si>
  <si>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</si>
  <si>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</si>
  <si>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</si>
  <si>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</si>
  <si>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</si>
  <si>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</si>
  <si>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</si>
  <si>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</si>
  <si>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</si>
  <si>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</si>
  <si>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</si>
  <si>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</si>
  <si>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</si>
  <si>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</si>
  <si>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</si>
  <si>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</si>
  <si>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</si>
  <si>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</si>
  <si>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</si>
  <si>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</si>
  <si>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</si>
  <si>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</si>
  <si>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</si>
  <si>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</si>
  <si>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</si>
  <si>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</si>
  <si>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</si>
  <si>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</si>
  <si>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</si>
  <si>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</si>
  <si>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</si>
  <si>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</si>
  <si>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</si>
  <si>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</si>
  <si>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</si>
  <si>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</si>
  <si>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</si>
  <si>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</si>
  <si>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</si>
  <si>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</si>
  <si>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</si>
  <si>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</si>
  <si>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</si>
  <si>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</si>
  <si>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</si>
  <si>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</si>
  <si>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</si>
  <si>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</si>
  <si>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</si>
  <si>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</si>
  <si>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</si>
  <si>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</si>
  <si>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</si>
  <si>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</si>
  <si>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</si>
  <si>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</si>
  <si>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</si>
  <si>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</si>
  <si>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</si>
  <si>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</si>
  <si>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</si>
  <si>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</si>
  <si>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</si>
  <si>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</si>
  <si>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</si>
  <si>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</si>
  <si>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</si>
  <si>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</si>
  <si>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</si>
  <si>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</si>
  <si>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</si>
  <si>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</si>
  <si>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</si>
  <si>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</si>
  <si>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</si>
  <si>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</si>
  <si>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</si>
  <si>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</si>
  <si>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</si>
  <si>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</si>
  <si>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</si>
  <si>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</si>
  <si>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</si>
  <si>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</si>
  <si>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</si>
  <si>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</si>
  <si>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</si>
  <si>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</si>
  <si>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</si>
  <si>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</si>
  <si>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</si>
  <si>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</si>
  <si>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</si>
  <si>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</si>
  <si>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</si>
  <si>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</si>
  <si>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</si>
  <si>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</si>
  <si>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</si>
  <si>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</si>
  <si>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</si>
  <si>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</si>
  <si>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</si>
  <si>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</si>
  <si>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</si>
  <si>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</si>
  <si>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</si>
  <si>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</si>
  <si>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</si>
  <si>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</si>
  <si>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</si>
  <si>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</si>
  <si>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</si>
  <si>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</si>
  <si>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</si>
  <si>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</si>
  <si>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</si>
  <si>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</si>
  <si>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</si>
  <si>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</si>
  <si>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</si>
  <si>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</si>
  <si>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</si>
  <si>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</si>
  <si>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</si>
  <si>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</si>
  <si>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</si>
  <si>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</si>
  <si>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</si>
  <si>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</si>
  <si>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</si>
  <si>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</si>
  <si>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</si>
  <si>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</si>
  <si>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</si>
  <si>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</si>
  <si>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</si>
  <si>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</si>
  <si>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</si>
  <si>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</si>
  <si>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</si>
  <si>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</si>
  <si>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</si>
  <si>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</si>
  <si>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</si>
  <si>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</si>
  <si>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</si>
  <si>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</si>
  <si>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</si>
  <si>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</si>
  <si>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</si>
  <si>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</si>
  <si>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</si>
  <si>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</si>
  <si>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</si>
  <si>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</si>
  <si>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</si>
  <si>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</si>
  <si>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</si>
  <si>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</si>
  <si>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</si>
  <si>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</si>
  <si>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</si>
  <si>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</si>
  <si>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</si>
  <si>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</si>
  <si>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</si>
  <si>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</si>
  <si>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</si>
  <si>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</si>
  <si>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</si>
  <si>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</si>
  <si>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</si>
  <si>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</si>
  <si>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</si>
  <si>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</si>
  <si>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</si>
  <si>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</si>
  <si>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</si>
  <si>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</si>
  <si>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</si>
  <si>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</si>
  <si>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</si>
  <si>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</si>
  <si>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</si>
  <si>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</si>
  <si>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</si>
  <si>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</si>
  <si>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</si>
  <si>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</si>
  <si>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</si>
  <si>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</si>
  <si>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</si>
  <si>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</si>
  <si>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</si>
  <si>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</si>
  <si>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</si>
  <si>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</si>
  <si>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</si>
  <si>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</si>
  <si>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</si>
  <si>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</si>
  <si>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</si>
  <si>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</si>
  <si>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</si>
  <si>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</si>
  <si>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</si>
  <si>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</si>
  <si>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</si>
  <si>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</si>
  <si>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</si>
  <si>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</si>
  <si>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</si>
  <si>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</si>
  <si>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</si>
  <si>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</si>
  <si>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</si>
  <si>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</si>
  <si>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</si>
  <si>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</si>
  <si>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</si>
  <si>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</si>
  <si>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</si>
  <si>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</si>
  <si>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</si>
  <si>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</si>
  <si>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</si>
  <si>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</si>
  <si>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</si>
  <si>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</si>
  <si>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</si>
  <si>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</si>
  <si>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</si>
  <si>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</si>
  <si>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</si>
  <si>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</si>
  <si>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</si>
  <si>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</si>
  <si>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</si>
  <si>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</si>
  <si>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</si>
  <si>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</si>
  <si>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</si>
  <si>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</si>
  <si>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</si>
  <si>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</si>
  <si>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</si>
  <si>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</si>
  <si>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</si>
  <si>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</si>
  <si>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</si>
  <si>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</si>
  <si>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</si>
  <si>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</si>
  <si>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</si>
  <si>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</si>
  <si>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</si>
  <si>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</si>
  <si>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</si>
  <si>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</si>
  <si>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</si>
  <si>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</si>
  <si>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</si>
  <si>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</si>
  <si>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</si>
  <si>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</si>
  <si>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</si>
  <si>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</si>
  <si>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</si>
  <si>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</si>
  <si>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</si>
  <si>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</si>
  <si>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</si>
  <si>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</si>
  <si>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</si>
  <si>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</si>
  <si>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</si>
  <si>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</si>
  <si>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</si>
  <si>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</si>
  <si>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</si>
  <si>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</si>
  <si>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</si>
  <si>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</si>
  <si>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</si>
  <si>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</si>
  <si>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</si>
  <si>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</si>
  <si>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</si>
  <si>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</si>
  <si>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</si>
  <si>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</si>
  <si>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</si>
  <si>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</si>
  <si>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</si>
  <si>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</si>
  <si>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</si>
  <si>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</si>
  <si>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</si>
  <si>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</si>
  <si>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</si>
  <si>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</si>
  <si>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</si>
  <si>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</si>
  <si>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</si>
  <si>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</si>
  <si>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</si>
  <si>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</si>
  <si>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Casa de la Cultura de Uriangato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</si>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</sst>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3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4" fontId="8" fillId="0" borderId="0" xfId="2" applyNumberFormat="1" applyFont="1" applyFill="1" applyBorder="1" applyAlignment="1" applyProtection="1">
      <alignment vertical="top"/>
      <protection locked="0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4" fontId="13" fillId="0" borderId="0" xfId="19" applyNumberFormat="1" applyFont="1" applyFill="1"/>
    <xf numFmtId="4" fontId="12" fillId="0" borderId="0" xfId="18" applyNumberFormat="1" applyFont="1" applyFill="1"/>
    <xf numFmtId="4" fontId="13" fillId="0" borderId="0" xfId="18" applyNumberFormat="1" applyFont="1" applyFill="1"/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 applyAlignment="1">
      <alignment horizontal="center" wrapText="1"/>
    </xf>
    <xf numFmtId="0" fontId="16" fillId="5" borderId="0" xfId="8" applyFont="1" applyFill="1" applyAlignment="1">
      <alignment wrapText="1"/>
    </xf>
    <xf numFmtId="0" fontId="17" fillId="6" borderId="0" xfId="8" applyFont="1" applyFill="1" applyAlignment="1">
      <alignment wrapText="1"/>
    </xf>
    <xf numFmtId="0" fontId="13" fillId="0" borderId="0" xfId="8" applyFont="1" applyAlignment="1">
      <alignment wrapText="1"/>
    </xf>
    <xf numFmtId="0" fontId="17" fillId="7" borderId="0" xfId="8" applyFont="1" applyFill="1" applyAlignment="1">
      <alignment wrapText="1"/>
    </xf>
    <xf numFmtId="0" fontId="16" fillId="5" borderId="0" xfId="9" applyFont="1" applyFill="1" applyAlignment="1">
      <alignment wrapText="1"/>
    </xf>
    <xf numFmtId="0" fontId="17" fillId="6" borderId="0" xfId="9" applyFont="1" applyFill="1" applyAlignment="1">
      <alignment wrapText="1"/>
    </xf>
    <xf numFmtId="0" fontId="13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0" xfId="9" applyFont="1" applyFill="1" applyAlignment="1">
      <alignment wrapText="1"/>
    </xf>
    <xf numFmtId="0" fontId="12" fillId="0" borderId="0" xfId="9" applyFont="1" applyAlignment="1">
      <alignment horizontal="left" wrapText="1"/>
    </xf>
    <xf numFmtId="0" fontId="12" fillId="0" borderId="0" xfId="2" applyFont="1" applyFill="1" applyAlignment="1">
      <alignment wrapText="1"/>
    </xf>
    <xf numFmtId="0" fontId="13" fillId="0" borderId="0" xfId="2" applyFont="1" applyFill="1" applyAlignment="1">
      <alignment wrapText="1"/>
    </xf>
    <xf numFmtId="0" fontId="2" fillId="0" borderId="0" xfId="9" applyFont="1" applyAlignment="1">
      <alignment wrapText="1"/>
    </xf>
    <xf numFmtId="0" fontId="2" fillId="0" borderId="0" xfId="2" applyFont="1" applyFill="1" applyAlignment="1">
      <alignment wrapText="1"/>
    </xf>
    <xf numFmtId="0" fontId="3" fillId="0" borderId="0" xfId="2" applyFont="1" applyFill="1" applyAlignment="1">
      <alignment wrapText="1"/>
    </xf>
    <xf numFmtId="0" fontId="12" fillId="0" borderId="0" xfId="2" applyFont="1" applyFill="1" applyAlignment="1">
      <alignment horizontal="left" wrapText="1"/>
    </xf>
    <xf numFmtId="0" fontId="2" fillId="0" borderId="0" xfId="9" applyFont="1" applyFill="1" applyAlignment="1">
      <alignment wrapText="1"/>
    </xf>
    <xf numFmtId="0" fontId="3" fillId="0" borderId="0" xfId="9" applyFont="1" applyFill="1" applyAlignment="1">
      <alignment wrapText="1"/>
    </xf>
    <xf numFmtId="0" fontId="12" fillId="0" borderId="0" xfId="9" quotePrefix="1" applyFont="1" applyAlignment="1">
      <alignment horizontal="left" wrapText="1"/>
    </xf>
    <xf numFmtId="0" fontId="8" fillId="0" borderId="0" xfId="10" applyFont="1" applyAlignment="1">
      <alignment horizontal="center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4</xdr:col>
      <xdr:colOff>523875</xdr:colOff>
      <xdr:row>59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6A170-4C39-4B93-B690-A90B5D7EC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7010400"/>
          <a:ext cx="7810500" cy="197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219</xdr:row>
      <xdr:rowOff>0</xdr:rowOff>
    </xdr:from>
    <xdr:to>
      <xdr:col>5</xdr:col>
      <xdr:colOff>66674</xdr:colOff>
      <xdr:row>231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19F34A-7CDA-46D3-8BB3-42FFA792C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36861750"/>
          <a:ext cx="6810374" cy="173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6</xdr:col>
      <xdr:colOff>736838</xdr:colOff>
      <xdr:row>165</xdr:row>
      <xdr:rowOff>80872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79BBA3-2F05-4E27-9DC6-D52A05CAA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25744458"/>
          <a:ext cx="7431296" cy="18061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104775</xdr:rowOff>
    </xdr:from>
    <xdr:to>
      <xdr:col>4</xdr:col>
      <xdr:colOff>952500</xdr:colOff>
      <xdr:row>43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31607-E3EB-46F4-BF90-D83A14B30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4533900"/>
          <a:ext cx="7458075" cy="1971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1</xdr:rowOff>
    </xdr:from>
    <xdr:to>
      <xdr:col>4</xdr:col>
      <xdr:colOff>1123950</xdr:colOff>
      <xdr:row>130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F61836-0978-4C98-BA59-5056553CC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18859501"/>
          <a:ext cx="7200900" cy="1562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57150</xdr:rowOff>
    </xdr:from>
    <xdr:to>
      <xdr:col>3</xdr:col>
      <xdr:colOff>9990</xdr:colOff>
      <xdr:row>32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B3F90B-1D81-4287-BEFC-FDDD2F1B2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3829050"/>
          <a:ext cx="5620215" cy="1219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43</xdr:row>
      <xdr:rowOff>28575</xdr:rowOff>
    </xdr:from>
    <xdr:to>
      <xdr:col>3</xdr:col>
      <xdr:colOff>0</xdr:colOff>
      <xdr:row>51</xdr:row>
      <xdr:rowOff>84012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5887F-6CED-419F-BF0D-4777CBBCE3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28575" y="6457950"/>
          <a:ext cx="5524500" cy="11984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61</xdr:row>
      <xdr:rowOff>119062</xdr:rowOff>
    </xdr:from>
    <xdr:to>
      <xdr:col>6</xdr:col>
      <xdr:colOff>319088</xdr:colOff>
      <xdr:row>72</xdr:row>
      <xdr:rowOff>109537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CA984-4215-4F69-B2E7-C247653862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881063" y="9120187"/>
          <a:ext cx="7224713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61" sqref="A1:E61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4" t="s">
        <v>667</v>
      </c>
      <c r="B1" s="164"/>
      <c r="C1" s="17"/>
      <c r="D1" s="14" t="s">
        <v>601</v>
      </c>
      <c r="E1" s="15">
        <v>2024</v>
      </c>
    </row>
    <row r="2" spans="1:5" ht="18.95" customHeight="1" x14ac:dyDescent="0.2">
      <c r="A2" s="165" t="s">
        <v>600</v>
      </c>
      <c r="B2" s="165"/>
      <c r="C2" s="36"/>
      <c r="D2" s="14" t="s">
        <v>602</v>
      </c>
      <c r="E2" s="17" t="s">
        <v>607</v>
      </c>
    </row>
    <row r="3" spans="1:5" ht="18.95" customHeight="1" x14ac:dyDescent="0.2">
      <c r="A3" s="166" t="s">
        <v>668</v>
      </c>
      <c r="B3" s="166"/>
      <c r="C3" s="17"/>
      <c r="D3" s="14" t="s">
        <v>603</v>
      </c>
      <c r="E3" s="15">
        <v>1</v>
      </c>
    </row>
    <row r="4" spans="1:5" s="91" customFormat="1" ht="18.95" customHeight="1" x14ac:dyDescent="0.2">
      <c r="A4" s="166" t="s">
        <v>622</v>
      </c>
      <c r="B4" s="166"/>
      <c r="C4" s="166"/>
      <c r="D4" s="166"/>
      <c r="E4" s="166"/>
    </row>
    <row r="5" spans="1:5" ht="15" customHeight="1" x14ac:dyDescent="0.2">
      <c r="A5" s="133" t="s">
        <v>41</v>
      </c>
      <c r="B5" s="132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1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1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73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09"/>
  <sheetViews>
    <sheetView showGridLines="0" workbookViewId="0">
      <selection activeCell="C35" sqref="A1:C35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70" t="s">
        <v>667</v>
      </c>
      <c r="B1" s="171"/>
      <c r="C1" s="172"/>
    </row>
    <row r="2" spans="1:3" s="37" customFormat="1" ht="18" customHeight="1" x14ac:dyDescent="0.25">
      <c r="A2" s="173" t="s">
        <v>612</v>
      </c>
      <c r="B2" s="174"/>
      <c r="C2" s="175"/>
    </row>
    <row r="3" spans="1:3" s="37" customFormat="1" ht="18" customHeight="1" x14ac:dyDescent="0.25">
      <c r="A3" s="173" t="s">
        <v>668</v>
      </c>
      <c r="B3" s="176"/>
      <c r="C3" s="175"/>
    </row>
    <row r="4" spans="1:3" s="40" customFormat="1" ht="18" customHeight="1" x14ac:dyDescent="0.2">
      <c r="A4" s="177" t="s">
        <v>613</v>
      </c>
      <c r="B4" s="178"/>
      <c r="C4" s="179"/>
    </row>
    <row r="5" spans="1:3" s="38" customFormat="1" x14ac:dyDescent="0.2">
      <c r="A5" s="56" t="s">
        <v>520</v>
      </c>
      <c r="B5" s="56"/>
      <c r="C5" s="136">
        <v>1235928</v>
      </c>
    </row>
    <row r="6" spans="1:3" x14ac:dyDescent="0.2">
      <c r="A6" s="57"/>
      <c r="B6" s="58"/>
      <c r="C6" s="59"/>
    </row>
    <row r="7" spans="1:3" x14ac:dyDescent="0.2">
      <c r="A7" s="66" t="s">
        <v>521</v>
      </c>
      <c r="B7" s="66"/>
      <c r="C7" s="137">
        <f>SUM(C8:C13)</f>
        <v>0</v>
      </c>
    </row>
    <row r="8" spans="1:3" x14ac:dyDescent="0.2">
      <c r="A8" s="74" t="s">
        <v>522</v>
      </c>
      <c r="B8" s="73" t="s">
        <v>341</v>
      </c>
      <c r="C8" s="138">
        <v>0</v>
      </c>
    </row>
    <row r="9" spans="1:3" x14ac:dyDescent="0.2">
      <c r="A9" s="60" t="s">
        <v>523</v>
      </c>
      <c r="B9" s="61" t="s">
        <v>532</v>
      </c>
      <c r="C9" s="138">
        <v>0</v>
      </c>
    </row>
    <row r="10" spans="1:3" x14ac:dyDescent="0.2">
      <c r="A10" s="60" t="s">
        <v>524</v>
      </c>
      <c r="B10" s="61" t="s">
        <v>349</v>
      </c>
      <c r="C10" s="138">
        <v>0</v>
      </c>
    </row>
    <row r="11" spans="1:3" x14ac:dyDescent="0.2">
      <c r="A11" s="60" t="s">
        <v>525</v>
      </c>
      <c r="B11" s="61" t="s">
        <v>350</v>
      </c>
      <c r="C11" s="138">
        <v>0</v>
      </c>
    </row>
    <row r="12" spans="1:3" x14ac:dyDescent="0.2">
      <c r="A12" s="60" t="s">
        <v>526</v>
      </c>
      <c r="B12" s="61" t="s">
        <v>351</v>
      </c>
      <c r="C12" s="138">
        <v>0</v>
      </c>
    </row>
    <row r="13" spans="1:3" x14ac:dyDescent="0.2">
      <c r="A13" s="62" t="s">
        <v>527</v>
      </c>
      <c r="B13" s="63" t="s">
        <v>528</v>
      </c>
      <c r="C13" s="138">
        <v>0</v>
      </c>
    </row>
    <row r="14" spans="1:3" x14ac:dyDescent="0.2">
      <c r="A14" s="72"/>
      <c r="B14" s="64"/>
      <c r="C14" s="65"/>
    </row>
    <row r="15" spans="1:3" x14ac:dyDescent="0.2">
      <c r="A15" s="66" t="s">
        <v>82</v>
      </c>
      <c r="B15" s="58"/>
      <c r="C15" s="137">
        <f>SUM(C16:C18)</f>
        <v>0</v>
      </c>
    </row>
    <row r="16" spans="1:3" x14ac:dyDescent="0.2">
      <c r="A16" s="67">
        <v>3.1</v>
      </c>
      <c r="B16" s="61" t="s">
        <v>531</v>
      </c>
      <c r="C16" s="138">
        <v>0</v>
      </c>
    </row>
    <row r="17" spans="1:3" x14ac:dyDescent="0.2">
      <c r="A17" s="68">
        <v>3.2</v>
      </c>
      <c r="B17" s="61" t="s">
        <v>529</v>
      </c>
      <c r="C17" s="138">
        <v>0</v>
      </c>
    </row>
    <row r="18" spans="1:3" x14ac:dyDescent="0.2">
      <c r="A18" s="68">
        <v>3.3</v>
      </c>
      <c r="B18" s="63" t="s">
        <v>530</v>
      </c>
      <c r="C18" s="139">
        <v>0</v>
      </c>
    </row>
    <row r="19" spans="1:3" x14ac:dyDescent="0.2">
      <c r="A19" s="57"/>
      <c r="B19" s="69"/>
      <c r="C19" s="70"/>
    </row>
    <row r="20" spans="1:3" x14ac:dyDescent="0.2">
      <c r="A20" s="71" t="s">
        <v>659</v>
      </c>
      <c r="B20" s="71"/>
      <c r="C20" s="136">
        <f>C5+C7-C15</f>
        <v>1235928</v>
      </c>
    </row>
    <row r="22" spans="1:3" x14ac:dyDescent="0.2">
      <c r="B22" s="212" t="s">
        <v>624</v>
      </c>
      <c r="C22" s="212"/>
    </row>
    <row r="23" spans="1:3" x14ac:dyDescent="0.2">
      <c r="B23" s="212"/>
      <c r="C23" s="212"/>
    </row>
    <row r="83" spans="3:4" x14ac:dyDescent="0.2">
      <c r="C83" s="39">
        <v>0</v>
      </c>
      <c r="D83" s="39">
        <v>0</v>
      </c>
    </row>
    <row r="84" spans="3:4" x14ac:dyDescent="0.2">
      <c r="C84" s="39">
        <v>0</v>
      </c>
      <c r="D84" s="39">
        <v>0</v>
      </c>
    </row>
    <row r="85" spans="3:4" x14ac:dyDescent="0.2">
      <c r="C85" s="39">
        <v>0</v>
      </c>
      <c r="D85" s="39">
        <v>0</v>
      </c>
    </row>
    <row r="88" spans="3:4" x14ac:dyDescent="0.2">
      <c r="C88" s="39">
        <v>0</v>
      </c>
      <c r="D88" s="39">
        <v>0</v>
      </c>
    </row>
    <row r="90" spans="3:4" x14ac:dyDescent="0.2">
      <c r="C90" s="39">
        <v>0</v>
      </c>
      <c r="D90" s="39">
        <v>0</v>
      </c>
    </row>
    <row r="91" spans="3:4" x14ac:dyDescent="0.2">
      <c r="C91" s="39">
        <v>0</v>
      </c>
      <c r="D91" s="39">
        <v>0</v>
      </c>
    </row>
    <row r="92" spans="3:4" x14ac:dyDescent="0.2">
      <c r="C92" s="39">
        <v>0</v>
      </c>
      <c r="D92" s="39">
        <v>0</v>
      </c>
    </row>
    <row r="93" spans="3:4" x14ac:dyDescent="0.2">
      <c r="C93" s="39">
        <v>0</v>
      </c>
      <c r="D93" s="39">
        <v>0</v>
      </c>
    </row>
    <row r="94" spans="3:4" x14ac:dyDescent="0.2">
      <c r="C94" s="39">
        <v>0</v>
      </c>
      <c r="D94" s="39">
        <v>0</v>
      </c>
    </row>
    <row r="97" spans="3:4" x14ac:dyDescent="0.2">
      <c r="C97" s="39">
        <v>0</v>
      </c>
      <c r="D97" s="39">
        <v>0</v>
      </c>
    </row>
    <row r="98" spans="3:4" x14ac:dyDescent="0.2">
      <c r="C98" s="39">
        <v>0</v>
      </c>
      <c r="D98" s="39">
        <v>0</v>
      </c>
    </row>
    <row r="99" spans="3:4" x14ac:dyDescent="0.2">
      <c r="C99" s="39">
        <v>0</v>
      </c>
      <c r="D99" s="39">
        <v>0</v>
      </c>
    </row>
    <row r="100" spans="3:4" x14ac:dyDescent="0.2">
      <c r="C100" s="39">
        <v>0</v>
      </c>
      <c r="D100" s="39">
        <v>0</v>
      </c>
    </row>
    <row r="103" spans="3:4" x14ac:dyDescent="0.2">
      <c r="C103" s="39">
        <v>0</v>
      </c>
      <c r="D103" s="39">
        <v>0</v>
      </c>
    </row>
    <row r="106" spans="3:4" x14ac:dyDescent="0.2">
      <c r="C106" s="39">
        <v>0</v>
      </c>
      <c r="D106" s="39">
        <v>0</v>
      </c>
    </row>
    <row r="108" spans="3:4" x14ac:dyDescent="0.2">
      <c r="C108" s="39">
        <v>0</v>
      </c>
      <c r="D108" s="39">
        <v>0</v>
      </c>
    </row>
    <row r="109" spans="3:4" x14ac:dyDescent="0.2">
      <c r="C109" s="39">
        <v>0</v>
      </c>
    </row>
  </sheetData>
  <mergeCells count="5">
    <mergeCell ref="A1:C1"/>
    <mergeCell ref="A2:C2"/>
    <mergeCell ref="A3:C3"/>
    <mergeCell ref="A4:C4"/>
    <mergeCell ref="B22:C23"/>
  </mergeCells>
  <pageMargins left="0.70866141732283472" right="0.70866141732283472" top="1.5354330708661419" bottom="0.74803149606299213" header="0.31496062992125984" footer="0.31496062992125984"/>
  <pageSetup scale="51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2"/>
  <sheetViews>
    <sheetView showGridLines="0" workbookViewId="0">
      <selection activeCell="C53" sqref="A1:C53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80" t="s">
        <v>667</v>
      </c>
      <c r="B1" s="181"/>
      <c r="C1" s="182"/>
    </row>
    <row r="2" spans="1:3" s="41" customFormat="1" ht="18.95" customHeight="1" x14ac:dyDescent="0.25">
      <c r="A2" s="183" t="s">
        <v>614</v>
      </c>
      <c r="B2" s="184"/>
      <c r="C2" s="185"/>
    </row>
    <row r="3" spans="1:3" s="41" customFormat="1" ht="18.95" customHeight="1" x14ac:dyDescent="0.25">
      <c r="A3" s="183" t="s">
        <v>668</v>
      </c>
      <c r="B3" s="186"/>
      <c r="C3" s="185"/>
    </row>
    <row r="4" spans="1:3" s="42" customFormat="1" x14ac:dyDescent="0.2">
      <c r="A4" s="177" t="s">
        <v>613</v>
      </c>
      <c r="B4" s="178"/>
      <c r="C4" s="179"/>
    </row>
    <row r="5" spans="1:3" x14ac:dyDescent="0.2">
      <c r="A5" s="82" t="s">
        <v>533</v>
      </c>
      <c r="B5" s="56"/>
      <c r="C5" s="140">
        <v>1128206.3500000001</v>
      </c>
    </row>
    <row r="6" spans="1:3" x14ac:dyDescent="0.2">
      <c r="A6" s="76"/>
      <c r="B6" s="58"/>
      <c r="C6" s="77"/>
    </row>
    <row r="7" spans="1:3" x14ac:dyDescent="0.2">
      <c r="A7" s="66" t="s">
        <v>534</v>
      </c>
      <c r="B7" s="78"/>
      <c r="C7" s="137">
        <f>SUM(C8:C28)</f>
        <v>0</v>
      </c>
    </row>
    <row r="8" spans="1:3" x14ac:dyDescent="0.2">
      <c r="A8" s="124">
        <v>2.1</v>
      </c>
      <c r="B8" s="83" t="s">
        <v>369</v>
      </c>
      <c r="C8" s="141">
        <v>0</v>
      </c>
    </row>
    <row r="9" spans="1:3" x14ac:dyDescent="0.2">
      <c r="A9" s="124">
        <v>2.2000000000000002</v>
      </c>
      <c r="B9" s="83" t="s">
        <v>366</v>
      </c>
      <c r="C9" s="141">
        <v>0</v>
      </c>
    </row>
    <row r="10" spans="1:3" x14ac:dyDescent="0.2">
      <c r="A10" s="88">
        <v>2.2999999999999998</v>
      </c>
      <c r="B10" s="75" t="s">
        <v>236</v>
      </c>
      <c r="C10" s="141">
        <v>0</v>
      </c>
    </row>
    <row r="11" spans="1:3" x14ac:dyDescent="0.2">
      <c r="A11" s="88">
        <v>2.4</v>
      </c>
      <c r="B11" s="75" t="s">
        <v>237</v>
      </c>
      <c r="C11" s="141">
        <v>0</v>
      </c>
    </row>
    <row r="12" spans="1:3" x14ac:dyDescent="0.2">
      <c r="A12" s="88">
        <v>2.5</v>
      </c>
      <c r="B12" s="75" t="s">
        <v>238</v>
      </c>
      <c r="C12" s="141">
        <v>0</v>
      </c>
    </row>
    <row r="13" spans="1:3" x14ac:dyDescent="0.2">
      <c r="A13" s="88">
        <v>2.6</v>
      </c>
      <c r="B13" s="75" t="s">
        <v>239</v>
      </c>
      <c r="C13" s="141">
        <v>0</v>
      </c>
    </row>
    <row r="14" spans="1:3" x14ac:dyDescent="0.2">
      <c r="A14" s="88">
        <v>2.7</v>
      </c>
      <c r="B14" s="75" t="s">
        <v>240</v>
      </c>
      <c r="C14" s="141">
        <v>0</v>
      </c>
    </row>
    <row r="15" spans="1:3" x14ac:dyDescent="0.2">
      <c r="A15" s="88">
        <v>2.8</v>
      </c>
      <c r="B15" s="75" t="s">
        <v>241</v>
      </c>
      <c r="C15" s="141">
        <v>0</v>
      </c>
    </row>
    <row r="16" spans="1:3" x14ac:dyDescent="0.2">
      <c r="A16" s="88">
        <v>2.9</v>
      </c>
      <c r="B16" s="75" t="s">
        <v>243</v>
      </c>
      <c r="C16" s="141">
        <v>0</v>
      </c>
    </row>
    <row r="17" spans="1:3" x14ac:dyDescent="0.2">
      <c r="A17" s="88" t="s">
        <v>535</v>
      </c>
      <c r="B17" s="75" t="s">
        <v>536</v>
      </c>
      <c r="C17" s="141">
        <v>0</v>
      </c>
    </row>
    <row r="18" spans="1:3" x14ac:dyDescent="0.2">
      <c r="A18" s="88" t="s">
        <v>561</v>
      </c>
      <c r="B18" s="75" t="s">
        <v>245</v>
      </c>
      <c r="C18" s="141">
        <v>0</v>
      </c>
    </row>
    <row r="19" spans="1:3" x14ac:dyDescent="0.2">
      <c r="A19" s="88" t="s">
        <v>562</v>
      </c>
      <c r="B19" s="75" t="s">
        <v>537</v>
      </c>
      <c r="C19" s="141">
        <v>0</v>
      </c>
    </row>
    <row r="20" spans="1:3" x14ac:dyDescent="0.2">
      <c r="A20" s="88" t="s">
        <v>563</v>
      </c>
      <c r="B20" s="75" t="s">
        <v>538</v>
      </c>
      <c r="C20" s="141">
        <v>0</v>
      </c>
    </row>
    <row r="21" spans="1:3" x14ac:dyDescent="0.2">
      <c r="A21" s="88" t="s">
        <v>564</v>
      </c>
      <c r="B21" s="75" t="s">
        <v>539</v>
      </c>
      <c r="C21" s="141">
        <v>0</v>
      </c>
    </row>
    <row r="22" spans="1:3" x14ac:dyDescent="0.2">
      <c r="A22" s="88" t="s">
        <v>540</v>
      </c>
      <c r="B22" s="75" t="s">
        <v>541</v>
      </c>
      <c r="C22" s="141">
        <v>0</v>
      </c>
    </row>
    <row r="23" spans="1:3" x14ac:dyDescent="0.2">
      <c r="A23" s="88" t="s">
        <v>542</v>
      </c>
      <c r="B23" s="75" t="s">
        <v>543</v>
      </c>
      <c r="C23" s="141">
        <v>0</v>
      </c>
    </row>
    <row r="24" spans="1:3" x14ac:dyDescent="0.2">
      <c r="A24" s="88" t="s">
        <v>544</v>
      </c>
      <c r="B24" s="75" t="s">
        <v>545</v>
      </c>
      <c r="C24" s="141">
        <v>0</v>
      </c>
    </row>
    <row r="25" spans="1:3" x14ac:dyDescent="0.2">
      <c r="A25" s="88" t="s">
        <v>546</v>
      </c>
      <c r="B25" s="75" t="s">
        <v>547</v>
      </c>
      <c r="C25" s="141">
        <v>0</v>
      </c>
    </row>
    <row r="26" spans="1:3" x14ac:dyDescent="0.2">
      <c r="A26" s="88" t="s">
        <v>548</v>
      </c>
      <c r="B26" s="75" t="s">
        <v>549</v>
      </c>
      <c r="C26" s="141">
        <v>0</v>
      </c>
    </row>
    <row r="27" spans="1:3" x14ac:dyDescent="0.2">
      <c r="A27" s="88" t="s">
        <v>550</v>
      </c>
      <c r="B27" s="75" t="s">
        <v>551</v>
      </c>
      <c r="C27" s="141">
        <v>0</v>
      </c>
    </row>
    <row r="28" spans="1:3" x14ac:dyDescent="0.2">
      <c r="A28" s="88" t="s">
        <v>552</v>
      </c>
      <c r="B28" s="83" t="s">
        <v>553</v>
      </c>
      <c r="C28" s="141">
        <v>0</v>
      </c>
    </row>
    <row r="29" spans="1:3" x14ac:dyDescent="0.2">
      <c r="A29" s="89"/>
      <c r="B29" s="84"/>
      <c r="C29" s="85"/>
    </row>
    <row r="30" spans="1:3" x14ac:dyDescent="0.2">
      <c r="A30" s="86" t="s">
        <v>554</v>
      </c>
      <c r="B30" s="87"/>
      <c r="C30" s="142">
        <f>SUM(C31:C37)</f>
        <v>0</v>
      </c>
    </row>
    <row r="31" spans="1:3" x14ac:dyDescent="0.2">
      <c r="A31" s="88" t="s">
        <v>555</v>
      </c>
      <c r="B31" s="75" t="s">
        <v>438</v>
      </c>
      <c r="C31" s="141">
        <v>0</v>
      </c>
    </row>
    <row r="32" spans="1:3" x14ac:dyDescent="0.2">
      <c r="A32" s="88" t="s">
        <v>556</v>
      </c>
      <c r="B32" s="75" t="s">
        <v>80</v>
      </c>
      <c r="C32" s="141">
        <v>0</v>
      </c>
    </row>
    <row r="33" spans="1:3" x14ac:dyDescent="0.2">
      <c r="A33" s="88" t="s">
        <v>557</v>
      </c>
      <c r="B33" s="75" t="s">
        <v>448</v>
      </c>
      <c r="C33" s="141">
        <v>0</v>
      </c>
    </row>
    <row r="34" spans="1:3" x14ac:dyDescent="0.2">
      <c r="A34" s="88" t="s">
        <v>558</v>
      </c>
      <c r="B34" s="75" t="s">
        <v>454</v>
      </c>
      <c r="C34" s="141">
        <v>0</v>
      </c>
    </row>
    <row r="35" spans="1:3" x14ac:dyDescent="0.2">
      <c r="A35" s="88" t="s">
        <v>559</v>
      </c>
      <c r="B35" s="75" t="s">
        <v>462</v>
      </c>
      <c r="C35" s="141">
        <v>0</v>
      </c>
    </row>
    <row r="36" spans="1:3" x14ac:dyDescent="0.2">
      <c r="A36" s="88" t="s">
        <v>662</v>
      </c>
      <c r="B36" s="75" t="s">
        <v>366</v>
      </c>
      <c r="C36" s="141">
        <v>0</v>
      </c>
    </row>
    <row r="37" spans="1:3" x14ac:dyDescent="0.2">
      <c r="A37" s="88" t="s">
        <v>663</v>
      </c>
      <c r="B37" s="83" t="s">
        <v>560</v>
      </c>
      <c r="C37" s="143">
        <v>0</v>
      </c>
    </row>
    <row r="38" spans="1:3" x14ac:dyDescent="0.2">
      <c r="A38" s="76"/>
      <c r="B38" s="79"/>
      <c r="C38" s="80"/>
    </row>
    <row r="39" spans="1:3" x14ac:dyDescent="0.2">
      <c r="A39" s="81" t="s">
        <v>660</v>
      </c>
      <c r="B39" s="56"/>
      <c r="C39" s="136">
        <f>C5-C7+C30</f>
        <v>1128206.3500000001</v>
      </c>
    </row>
    <row r="41" spans="1:3" x14ac:dyDescent="0.2">
      <c r="B41" s="212" t="s">
        <v>624</v>
      </c>
      <c r="C41" s="212"/>
    </row>
    <row r="42" spans="1:3" x14ac:dyDescent="0.2">
      <c r="B42" s="212"/>
      <c r="C42" s="212"/>
    </row>
  </sheetData>
  <mergeCells count="5">
    <mergeCell ref="A1:C1"/>
    <mergeCell ref="A2:C2"/>
    <mergeCell ref="A3:C3"/>
    <mergeCell ref="A4:C4"/>
    <mergeCell ref="B41:C42"/>
  </mergeCells>
  <pageMargins left="0.70866141732283472" right="0.70866141732283472" top="1.7716535433070868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1"/>
  <sheetViews>
    <sheetView tabSelected="1" zoomScale="40" zoomScaleNormal="40" workbookViewId="0">
      <selection activeCell="H1" sqref="A1:H74"/>
    </sheetView>
  </sheetViews>
  <sheetFormatPr baseColWidth="10" defaultColWidth="9.140625" defaultRowHeight="11.25" x14ac:dyDescent="0.2"/>
  <cols>
    <col min="1" max="1" width="10" style="29" customWidth="1"/>
    <col min="2" max="2" width="52.85546875" style="29" customWidth="1"/>
    <col min="3" max="3" width="11.28515625" style="29" bestFit="1" customWidth="1"/>
    <col min="4" max="4" width="16.28515625" style="29" bestFit="1" customWidth="1"/>
    <col min="5" max="5" width="16.7109375" style="29" bestFit="1" customWidth="1"/>
    <col min="6" max="6" width="9.28515625" style="29" bestFit="1" customWidth="1"/>
    <col min="7" max="7" width="17.140625" style="29" bestFit="1" customWidth="1"/>
    <col min="8" max="8" width="10" style="29" customWidth="1"/>
    <col min="9" max="10" width="20.42578125" style="29" customWidth="1"/>
    <col min="11" max="16384" width="9.140625" style="29"/>
  </cols>
  <sheetData>
    <row r="1" spans="1:10" ht="18.95" customHeight="1" x14ac:dyDescent="0.2">
      <c r="A1" s="169" t="s">
        <v>667</v>
      </c>
      <c r="B1" s="187"/>
      <c r="C1" s="187"/>
      <c r="D1" s="187"/>
      <c r="E1" s="187"/>
      <c r="F1" s="187"/>
      <c r="G1" s="27" t="s">
        <v>604</v>
      </c>
      <c r="H1" s="28">
        <v>2024</v>
      </c>
    </row>
    <row r="2" spans="1:10" ht="18.95" customHeight="1" x14ac:dyDescent="0.2">
      <c r="A2" s="169" t="s">
        <v>615</v>
      </c>
      <c r="B2" s="187"/>
      <c r="C2" s="187"/>
      <c r="D2" s="187"/>
      <c r="E2" s="187"/>
      <c r="F2" s="187"/>
      <c r="G2" s="27" t="s">
        <v>605</v>
      </c>
      <c r="H2" s="28" t="s">
        <v>607</v>
      </c>
    </row>
    <row r="3" spans="1:10" ht="18.95" customHeight="1" x14ac:dyDescent="0.2">
      <c r="A3" s="188" t="s">
        <v>668</v>
      </c>
      <c r="B3" s="189"/>
      <c r="C3" s="189"/>
      <c r="D3" s="189"/>
      <c r="E3" s="189"/>
      <c r="F3" s="189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  <c r="C35" s="44">
        <v>0</v>
      </c>
    </row>
    <row r="36" spans="1:6" x14ac:dyDescent="0.2">
      <c r="C36" s="34">
        <v>0</v>
      </c>
      <c r="D36" s="34"/>
      <c r="E36" s="34"/>
      <c r="F36" s="34"/>
    </row>
    <row r="37" spans="1:6" x14ac:dyDescent="0.2">
      <c r="B37" s="170" t="str">
        <f>A1</f>
        <v>Casa de la Cultura de Uriangato</v>
      </c>
      <c r="C37" s="172"/>
      <c r="D37" s="34"/>
      <c r="E37" s="34"/>
      <c r="F37" s="34"/>
    </row>
    <row r="38" spans="1:6" x14ac:dyDescent="0.2">
      <c r="B38" s="173" t="s">
        <v>664</v>
      </c>
      <c r="C38" s="175"/>
      <c r="D38" s="34"/>
      <c r="E38" s="34"/>
      <c r="F38" s="34"/>
    </row>
    <row r="39" spans="1:6" x14ac:dyDescent="0.2">
      <c r="B39" s="173" t="str">
        <f>A3</f>
        <v>Correspondiente del 1 de Enero al 31 de Marzo de 2024</v>
      </c>
      <c r="C39" s="175"/>
      <c r="D39" s="34"/>
      <c r="E39" s="34"/>
      <c r="F39" s="34"/>
    </row>
    <row r="40" spans="1:6" x14ac:dyDescent="0.2">
      <c r="B40" s="154"/>
      <c r="C40" s="155"/>
      <c r="D40" s="34"/>
      <c r="E40" s="34"/>
      <c r="F40" s="34"/>
    </row>
    <row r="41" spans="1:6" x14ac:dyDescent="0.2">
      <c r="B41" s="156" t="s">
        <v>486</v>
      </c>
      <c r="C41" s="163">
        <f>H1</f>
        <v>2024</v>
      </c>
      <c r="D41" s="34"/>
      <c r="E41" s="34"/>
      <c r="F41" s="34"/>
    </row>
    <row r="42" spans="1:6" x14ac:dyDescent="0.2">
      <c r="B42" s="157" t="s">
        <v>93</v>
      </c>
      <c r="C42" s="158">
        <v>0</v>
      </c>
      <c r="D42" s="34"/>
      <c r="E42" s="34"/>
      <c r="F42" s="34"/>
    </row>
    <row r="43" spans="1:6" x14ac:dyDescent="0.2">
      <c r="B43" s="157" t="s">
        <v>92</v>
      </c>
      <c r="C43" s="158">
        <v>0</v>
      </c>
      <c r="D43" s="34"/>
      <c r="E43" s="34"/>
      <c r="F43" s="34"/>
    </row>
    <row r="44" spans="1:6" x14ac:dyDescent="0.2">
      <c r="B44" s="157" t="s">
        <v>91</v>
      </c>
      <c r="C44" s="158">
        <v>0</v>
      </c>
      <c r="D44" s="34"/>
      <c r="E44" s="34"/>
      <c r="F44" s="34"/>
    </row>
    <row r="45" spans="1:6" x14ac:dyDescent="0.2">
      <c r="B45" s="157" t="s">
        <v>90</v>
      </c>
      <c r="C45" s="158">
        <v>0</v>
      </c>
      <c r="D45" s="34"/>
      <c r="E45" s="34"/>
      <c r="F45" s="34"/>
    </row>
    <row r="46" spans="1:6" x14ac:dyDescent="0.2">
      <c r="B46" s="157" t="s">
        <v>89</v>
      </c>
      <c r="C46" s="158">
        <v>0</v>
      </c>
      <c r="D46" s="34"/>
      <c r="E46" s="34"/>
      <c r="F46" s="34"/>
    </row>
    <row r="47" spans="1:6" x14ac:dyDescent="0.2">
      <c r="B47" s="159"/>
      <c r="C47" s="160"/>
      <c r="D47" s="34"/>
      <c r="E47" s="34"/>
      <c r="F47" s="34"/>
    </row>
    <row r="48" spans="1:6" x14ac:dyDescent="0.2">
      <c r="B48" s="170" t="str">
        <f>A1</f>
        <v>Casa de la Cultura de Uriangato</v>
      </c>
      <c r="C48" s="172"/>
    </row>
    <row r="49" spans="2:3" x14ac:dyDescent="0.2">
      <c r="B49" s="173" t="s">
        <v>665</v>
      </c>
      <c r="C49" s="175"/>
    </row>
    <row r="50" spans="2:3" x14ac:dyDescent="0.2">
      <c r="B50" s="173" t="str">
        <f>A3</f>
        <v>Correspondiente del 1 de Enero al 31 de Marzo de 2024</v>
      </c>
      <c r="C50" s="175"/>
    </row>
    <row r="51" spans="2:3" x14ac:dyDescent="0.2">
      <c r="B51" s="154"/>
      <c r="C51" s="155"/>
    </row>
    <row r="52" spans="2:3" x14ac:dyDescent="0.2">
      <c r="B52" s="161" t="s">
        <v>486</v>
      </c>
      <c r="C52" s="163">
        <f>H1</f>
        <v>2024</v>
      </c>
    </row>
    <row r="53" spans="2:3" x14ac:dyDescent="0.2">
      <c r="B53" s="157" t="s">
        <v>88</v>
      </c>
      <c r="C53" s="162">
        <v>0</v>
      </c>
    </row>
    <row r="54" spans="2:3" x14ac:dyDescent="0.2">
      <c r="B54" s="157" t="s">
        <v>87</v>
      </c>
      <c r="C54" s="162">
        <v>891544.28</v>
      </c>
    </row>
    <row r="55" spans="2:3" x14ac:dyDescent="0.2">
      <c r="B55" s="157" t="s">
        <v>666</v>
      </c>
      <c r="C55" s="162">
        <v>-441438.48</v>
      </c>
    </row>
    <row r="56" spans="2:3" x14ac:dyDescent="0.2">
      <c r="B56" s="157" t="s">
        <v>86</v>
      </c>
      <c r="C56" s="162">
        <v>2951425.4</v>
      </c>
    </row>
    <row r="57" spans="2:3" x14ac:dyDescent="0.2">
      <c r="B57" s="157" t="s">
        <v>85</v>
      </c>
      <c r="C57" s="162">
        <v>0</v>
      </c>
    </row>
    <row r="58" spans="2:3" x14ac:dyDescent="0.2">
      <c r="B58" s="157" t="s">
        <v>84</v>
      </c>
      <c r="C58" s="162">
        <v>0</v>
      </c>
    </row>
    <row r="59" spans="2:3" x14ac:dyDescent="0.2">
      <c r="B59" s="157" t="s">
        <v>83</v>
      </c>
      <c r="C59" s="162">
        <v>1128206.3500000001</v>
      </c>
    </row>
    <row r="61" spans="2:3" x14ac:dyDescent="0.2">
      <c r="B61" s="153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0866141732283472" right="0.70866141732283472" top="1.1811023622047245" bottom="0.74803149606299213" header="0.31496062992125984" footer="0.31496062992125984"/>
  <pageSetup scale="48" fitToHeight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1" t="s">
        <v>50</v>
      </c>
      <c r="C1" s="112"/>
      <c r="D1" s="112"/>
      <c r="E1" s="113"/>
    </row>
    <row r="2" spans="1:8" ht="15" customHeight="1" x14ac:dyDescent="0.2">
      <c r="A2" s="2" t="s">
        <v>31</v>
      </c>
    </row>
    <row r="3" spans="1:8" x14ac:dyDescent="0.2">
      <c r="A3" s="1"/>
    </row>
    <row r="4" spans="1:8" s="115" customFormat="1" x14ac:dyDescent="0.2">
      <c r="A4" s="114" t="s">
        <v>33</v>
      </c>
    </row>
    <row r="5" spans="1:8" s="115" customFormat="1" ht="39.950000000000003" customHeight="1" x14ac:dyDescent="0.2">
      <c r="A5" s="190" t="s">
        <v>34</v>
      </c>
      <c r="B5" s="190"/>
      <c r="C5" s="190"/>
      <c r="D5" s="190"/>
      <c r="E5" s="190"/>
      <c r="H5" s="116"/>
    </row>
    <row r="6" spans="1:8" s="115" customFormat="1" x14ac:dyDescent="0.2">
      <c r="A6" s="117"/>
      <c r="B6" s="117"/>
      <c r="C6" s="117"/>
      <c r="D6" s="117"/>
      <c r="H6" s="116"/>
    </row>
    <row r="7" spans="1:8" s="115" customFormat="1" ht="12.75" x14ac:dyDescent="0.2">
      <c r="A7" s="116" t="s">
        <v>35</v>
      </c>
      <c r="B7" s="116"/>
      <c r="C7" s="116"/>
      <c r="D7" s="116"/>
    </row>
    <row r="8" spans="1:8" s="115" customFormat="1" x14ac:dyDescent="0.2">
      <c r="A8" s="116"/>
      <c r="B8" s="116"/>
      <c r="C8" s="116"/>
      <c r="D8" s="116"/>
    </row>
    <row r="9" spans="1:8" s="115" customFormat="1" x14ac:dyDescent="0.2">
      <c r="A9" s="130" t="s">
        <v>122</v>
      </c>
      <c r="B9" s="116"/>
      <c r="C9" s="116"/>
      <c r="D9" s="116"/>
    </row>
    <row r="10" spans="1:8" s="115" customFormat="1" ht="26.1" customHeight="1" x14ac:dyDescent="0.2">
      <c r="A10" s="118" t="s">
        <v>591</v>
      </c>
      <c r="B10" s="191" t="s">
        <v>36</v>
      </c>
      <c r="C10" s="191"/>
      <c r="D10" s="191"/>
      <c r="E10" s="191"/>
    </row>
    <row r="11" spans="1:8" s="115" customFormat="1" ht="12.95" customHeight="1" x14ac:dyDescent="0.2">
      <c r="A11" s="119" t="s">
        <v>592</v>
      </c>
      <c r="B11" s="120" t="s">
        <v>37</v>
      </c>
      <c r="C11" s="120"/>
      <c r="D11" s="120"/>
      <c r="E11" s="120"/>
    </row>
    <row r="12" spans="1:8" s="115" customFormat="1" ht="26.1" customHeight="1" x14ac:dyDescent="0.2">
      <c r="A12" s="119" t="s">
        <v>593</v>
      </c>
      <c r="B12" s="191" t="s">
        <v>38</v>
      </c>
      <c r="C12" s="191"/>
      <c r="D12" s="191"/>
      <c r="E12" s="191"/>
    </row>
    <row r="13" spans="1:8" s="115" customFormat="1" ht="26.1" customHeight="1" x14ac:dyDescent="0.2">
      <c r="A13" s="119" t="s">
        <v>594</v>
      </c>
      <c r="B13" s="191" t="s">
        <v>39</v>
      </c>
      <c r="C13" s="191"/>
      <c r="D13" s="191"/>
      <c r="E13" s="191"/>
    </row>
    <row r="14" spans="1:8" s="115" customFormat="1" ht="11.25" customHeight="1" x14ac:dyDescent="0.2">
      <c r="A14" s="121"/>
      <c r="B14" s="122"/>
      <c r="C14" s="122"/>
      <c r="D14" s="122"/>
      <c r="E14" s="122"/>
    </row>
    <row r="15" spans="1:8" s="115" customFormat="1" ht="39" customHeight="1" x14ac:dyDescent="0.2">
      <c r="A15" s="118" t="s">
        <v>595</v>
      </c>
      <c r="B15" s="120" t="s">
        <v>40</v>
      </c>
    </row>
    <row r="16" spans="1:8" s="115" customFormat="1" ht="12.95" customHeight="1" x14ac:dyDescent="0.2">
      <c r="A16" s="119" t="s">
        <v>596</v>
      </c>
    </row>
    <row r="17" spans="1:4" s="115" customFormat="1" ht="12.95" customHeight="1" x14ac:dyDescent="0.2">
      <c r="A17" s="120"/>
    </row>
    <row r="18" spans="1:4" s="115" customFormat="1" ht="12.95" customHeight="1" x14ac:dyDescent="0.2">
      <c r="A18" s="130" t="s">
        <v>94</v>
      </c>
    </row>
    <row r="19" spans="1:4" s="115" customFormat="1" ht="12.95" customHeight="1" x14ac:dyDescent="0.2">
      <c r="A19" s="123" t="s">
        <v>597</v>
      </c>
    </row>
    <row r="20" spans="1:4" s="115" customFormat="1" ht="12.95" customHeight="1" x14ac:dyDescent="0.2">
      <c r="A20" s="123" t="s">
        <v>598</v>
      </c>
    </row>
    <row r="21" spans="1:4" s="115" customFormat="1" x14ac:dyDescent="0.2">
      <c r="A21" s="116"/>
    </row>
    <row r="22" spans="1:4" s="115" customFormat="1" x14ac:dyDescent="0.2">
      <c r="A22" s="116" t="s">
        <v>515</v>
      </c>
      <c r="B22" s="116"/>
      <c r="C22" s="116"/>
      <c r="D22" s="116"/>
    </row>
    <row r="23" spans="1:4" s="115" customFormat="1" x14ac:dyDescent="0.2">
      <c r="A23" s="116" t="s">
        <v>516</v>
      </c>
      <c r="B23" s="116"/>
      <c r="C23" s="116"/>
      <c r="D23" s="116"/>
    </row>
    <row r="24" spans="1:4" s="115" customFormat="1" x14ac:dyDescent="0.2">
      <c r="A24" s="116" t="s">
        <v>517</v>
      </c>
      <c r="B24" s="116"/>
      <c r="C24" s="116"/>
      <c r="D24" s="116"/>
    </row>
    <row r="25" spans="1:4" s="115" customFormat="1" x14ac:dyDescent="0.2">
      <c r="A25" s="116" t="s">
        <v>518</v>
      </c>
      <c r="B25" s="116"/>
      <c r="C25" s="116"/>
      <c r="D25" s="116"/>
    </row>
    <row r="26" spans="1:4" s="115" customFormat="1" x14ac:dyDescent="0.2">
      <c r="A26" s="116" t="s">
        <v>519</v>
      </c>
      <c r="B26" s="116"/>
      <c r="C26" s="116"/>
      <c r="D26" s="116"/>
    </row>
    <row r="27" spans="1:4" s="115" customFormat="1" x14ac:dyDescent="0.2">
      <c r="A27" s="116"/>
      <c r="B27" s="116"/>
      <c r="C27" s="116"/>
      <c r="D27" s="116"/>
    </row>
    <row r="28" spans="1:4" s="115" customFormat="1" ht="12" x14ac:dyDescent="0.2">
      <c r="A28" s="121" t="s">
        <v>95</v>
      </c>
      <c r="B28" s="116"/>
      <c r="C28" s="116"/>
      <c r="D28" s="116"/>
    </row>
    <row r="29" spans="1:4" s="115" customFormat="1" x14ac:dyDescent="0.2">
      <c r="A29" s="116"/>
      <c r="B29" s="116"/>
      <c r="C29" s="116"/>
      <c r="D29" s="116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9"/>
  <sheetViews>
    <sheetView topLeftCell="A220" zoomScaleNormal="100" workbookViewId="0">
      <selection activeCell="E1" sqref="A1:E234"/>
    </sheetView>
  </sheetViews>
  <sheetFormatPr baseColWidth="10" defaultColWidth="9.140625" defaultRowHeight="11.25" x14ac:dyDescent="0.2"/>
  <cols>
    <col min="1" max="1" width="10" style="20" customWidth="1"/>
    <col min="2" max="2" width="51.7109375" style="20" customWidth="1"/>
    <col min="3" max="3" width="15.5703125" style="20" customWidth="1"/>
    <col min="4" max="4" width="7.285156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65" t="s">
        <v>667</v>
      </c>
      <c r="B1" s="165"/>
      <c r="C1" s="165"/>
      <c r="D1" s="14" t="s">
        <v>604</v>
      </c>
      <c r="E1" s="25">
        <v>2024</v>
      </c>
    </row>
    <row r="2" spans="1:5" s="16" customFormat="1" ht="18.95" customHeight="1" x14ac:dyDescent="0.25">
      <c r="A2" s="165" t="s">
        <v>609</v>
      </c>
      <c r="B2" s="165"/>
      <c r="C2" s="165"/>
      <c r="D2" s="14" t="s">
        <v>605</v>
      </c>
      <c r="E2" s="25" t="s">
        <v>607</v>
      </c>
    </row>
    <row r="3" spans="1:5" s="16" customFormat="1" ht="18.95" customHeight="1" x14ac:dyDescent="0.25">
      <c r="A3" s="165" t="s">
        <v>668</v>
      </c>
      <c r="B3" s="165"/>
      <c r="C3" s="165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2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3">
        <f>SUM(C9+C19+C25+C28+C34+C37+C46)</f>
        <v>35928</v>
      </c>
      <c r="D8" s="90"/>
      <c r="E8" s="49"/>
    </row>
    <row r="9" spans="1:5" x14ac:dyDescent="0.2">
      <c r="A9" s="50">
        <v>4110</v>
      </c>
      <c r="B9" s="51" t="s">
        <v>304</v>
      </c>
      <c r="C9" s="53">
        <f>SUM(C10:C18)</f>
        <v>0</v>
      </c>
      <c r="D9" s="90"/>
      <c r="E9" s="49"/>
    </row>
    <row r="10" spans="1:5" x14ac:dyDescent="0.2">
      <c r="A10" s="50">
        <v>4111</v>
      </c>
      <c r="B10" s="51" t="s">
        <v>305</v>
      </c>
      <c r="C10" s="53">
        <v>0</v>
      </c>
      <c r="D10" s="90"/>
      <c r="E10" s="49"/>
    </row>
    <row r="11" spans="1:5" x14ac:dyDescent="0.2">
      <c r="A11" s="50">
        <v>4112</v>
      </c>
      <c r="B11" s="51" t="s">
        <v>306</v>
      </c>
      <c r="C11" s="53">
        <v>0</v>
      </c>
      <c r="D11" s="90"/>
      <c r="E11" s="49"/>
    </row>
    <row r="12" spans="1:5" x14ac:dyDescent="0.2">
      <c r="A12" s="50">
        <v>4113</v>
      </c>
      <c r="B12" s="51" t="s">
        <v>307</v>
      </c>
      <c r="C12" s="53">
        <v>0</v>
      </c>
      <c r="D12" s="90"/>
      <c r="E12" s="49"/>
    </row>
    <row r="13" spans="1:5" x14ac:dyDescent="0.2">
      <c r="A13" s="50">
        <v>4114</v>
      </c>
      <c r="B13" s="51" t="s">
        <v>308</v>
      </c>
      <c r="C13" s="53">
        <v>0</v>
      </c>
      <c r="D13" s="90"/>
      <c r="E13" s="49"/>
    </row>
    <row r="14" spans="1:5" x14ac:dyDescent="0.2">
      <c r="A14" s="50">
        <v>4115</v>
      </c>
      <c r="B14" s="51" t="s">
        <v>309</v>
      </c>
      <c r="C14" s="53">
        <v>0</v>
      </c>
      <c r="D14" s="90"/>
      <c r="E14" s="49"/>
    </row>
    <row r="15" spans="1:5" x14ac:dyDescent="0.2">
      <c r="A15" s="50">
        <v>4116</v>
      </c>
      <c r="B15" s="51" t="s">
        <v>310</v>
      </c>
      <c r="C15" s="53">
        <v>0</v>
      </c>
      <c r="D15" s="90"/>
      <c r="E15" s="49"/>
    </row>
    <row r="16" spans="1:5" x14ac:dyDescent="0.2">
      <c r="A16" s="50">
        <v>4117</v>
      </c>
      <c r="B16" s="51" t="s">
        <v>311</v>
      </c>
      <c r="C16" s="53">
        <v>0</v>
      </c>
      <c r="D16" s="90"/>
      <c r="E16" s="49"/>
    </row>
    <row r="17" spans="1:5" ht="22.5" x14ac:dyDescent="0.2">
      <c r="A17" s="50">
        <v>4118</v>
      </c>
      <c r="B17" s="51" t="s">
        <v>489</v>
      </c>
      <c r="C17" s="53">
        <v>0</v>
      </c>
      <c r="D17" s="90"/>
      <c r="E17" s="49"/>
    </row>
    <row r="18" spans="1:5" x14ac:dyDescent="0.2">
      <c r="A18" s="50">
        <v>4119</v>
      </c>
      <c r="B18" s="51" t="s">
        <v>312</v>
      </c>
      <c r="C18" s="53">
        <v>0</v>
      </c>
      <c r="D18" s="90"/>
      <c r="E18" s="49"/>
    </row>
    <row r="19" spans="1:5" x14ac:dyDescent="0.2">
      <c r="A19" s="50">
        <v>4120</v>
      </c>
      <c r="B19" s="51" t="s">
        <v>313</v>
      </c>
      <c r="C19" s="53">
        <f>SUM(C20:C24)</f>
        <v>0</v>
      </c>
      <c r="D19" s="90"/>
      <c r="E19" s="49"/>
    </row>
    <row r="20" spans="1:5" x14ac:dyDescent="0.2">
      <c r="A20" s="50">
        <v>4121</v>
      </c>
      <c r="B20" s="51" t="s">
        <v>314</v>
      </c>
      <c r="C20" s="53">
        <v>0</v>
      </c>
      <c r="D20" s="90"/>
      <c r="E20" s="49"/>
    </row>
    <row r="21" spans="1:5" x14ac:dyDescent="0.2">
      <c r="A21" s="50">
        <v>4122</v>
      </c>
      <c r="B21" s="51" t="s">
        <v>490</v>
      </c>
      <c r="C21" s="53">
        <v>0</v>
      </c>
      <c r="D21" s="90"/>
      <c r="E21" s="49"/>
    </row>
    <row r="22" spans="1:5" x14ac:dyDescent="0.2">
      <c r="A22" s="50">
        <v>4123</v>
      </c>
      <c r="B22" s="51" t="s">
        <v>315</v>
      </c>
      <c r="C22" s="53">
        <v>0</v>
      </c>
      <c r="D22" s="90"/>
      <c r="E22" s="49"/>
    </row>
    <row r="23" spans="1:5" x14ac:dyDescent="0.2">
      <c r="A23" s="50">
        <v>4124</v>
      </c>
      <c r="B23" s="51" t="s">
        <v>316</v>
      </c>
      <c r="C23" s="53">
        <v>0</v>
      </c>
      <c r="D23" s="90"/>
      <c r="E23" s="49"/>
    </row>
    <row r="24" spans="1:5" x14ac:dyDescent="0.2">
      <c r="A24" s="50">
        <v>4129</v>
      </c>
      <c r="B24" s="51" t="s">
        <v>317</v>
      </c>
      <c r="C24" s="53">
        <v>0</v>
      </c>
      <c r="D24" s="90"/>
      <c r="E24" s="49"/>
    </row>
    <row r="25" spans="1:5" x14ac:dyDescent="0.2">
      <c r="A25" s="50">
        <v>4130</v>
      </c>
      <c r="B25" s="51" t="s">
        <v>318</v>
      </c>
      <c r="C25" s="53">
        <f>SUM(C26:C27)</f>
        <v>0</v>
      </c>
      <c r="D25" s="90"/>
      <c r="E25" s="49"/>
    </row>
    <row r="26" spans="1:5" x14ac:dyDescent="0.2">
      <c r="A26" s="50">
        <v>4131</v>
      </c>
      <c r="B26" s="51" t="s">
        <v>319</v>
      </c>
      <c r="C26" s="53">
        <v>0</v>
      </c>
      <c r="D26" s="90"/>
      <c r="E26" s="49"/>
    </row>
    <row r="27" spans="1:5" ht="33.75" x14ac:dyDescent="0.2">
      <c r="A27" s="50">
        <v>4132</v>
      </c>
      <c r="B27" s="51" t="s">
        <v>491</v>
      </c>
      <c r="C27" s="53">
        <v>0</v>
      </c>
      <c r="D27" s="90"/>
      <c r="E27" s="49"/>
    </row>
    <row r="28" spans="1:5" x14ac:dyDescent="0.2">
      <c r="A28" s="50">
        <v>4140</v>
      </c>
      <c r="B28" s="51" t="s">
        <v>320</v>
      </c>
      <c r="C28" s="53">
        <f>SUM(C29:C33)</f>
        <v>0</v>
      </c>
      <c r="D28" s="90"/>
      <c r="E28" s="49"/>
    </row>
    <row r="29" spans="1:5" ht="22.5" x14ac:dyDescent="0.2">
      <c r="A29" s="50">
        <v>4141</v>
      </c>
      <c r="B29" s="51" t="s">
        <v>321</v>
      </c>
      <c r="C29" s="53">
        <v>0</v>
      </c>
      <c r="D29" s="90"/>
      <c r="E29" s="49"/>
    </row>
    <row r="30" spans="1:5" x14ac:dyDescent="0.2">
      <c r="A30" s="50">
        <v>4143</v>
      </c>
      <c r="B30" s="51" t="s">
        <v>322</v>
      </c>
      <c r="C30" s="53">
        <v>0</v>
      </c>
      <c r="D30" s="90"/>
      <c r="E30" s="49"/>
    </row>
    <row r="31" spans="1:5" x14ac:dyDescent="0.2">
      <c r="A31" s="50">
        <v>4144</v>
      </c>
      <c r="B31" s="51" t="s">
        <v>323</v>
      </c>
      <c r="C31" s="53">
        <v>0</v>
      </c>
      <c r="D31" s="90"/>
      <c r="E31" s="49"/>
    </row>
    <row r="32" spans="1:5" ht="22.5" x14ac:dyDescent="0.2">
      <c r="A32" s="50">
        <v>4145</v>
      </c>
      <c r="B32" s="51" t="s">
        <v>492</v>
      </c>
      <c r="C32" s="53">
        <v>0</v>
      </c>
      <c r="D32" s="90"/>
      <c r="E32" s="49"/>
    </row>
    <row r="33" spans="1:5" x14ac:dyDescent="0.2">
      <c r="A33" s="50">
        <v>4149</v>
      </c>
      <c r="B33" s="51" t="s">
        <v>324</v>
      </c>
      <c r="C33" s="53">
        <v>0</v>
      </c>
      <c r="D33" s="90"/>
      <c r="E33" s="49"/>
    </row>
    <row r="34" spans="1:5" x14ac:dyDescent="0.2">
      <c r="A34" s="50">
        <v>4150</v>
      </c>
      <c r="B34" s="51" t="s">
        <v>493</v>
      </c>
      <c r="C34" s="53">
        <f>SUM(C35:C36)</f>
        <v>0</v>
      </c>
      <c r="D34" s="90"/>
      <c r="E34" s="49"/>
    </row>
    <row r="35" spans="1:5" x14ac:dyDescent="0.2">
      <c r="A35" s="50">
        <v>4151</v>
      </c>
      <c r="B35" s="51" t="s">
        <v>493</v>
      </c>
      <c r="C35" s="53">
        <v>0</v>
      </c>
      <c r="D35" s="90"/>
      <c r="E35" s="49"/>
    </row>
    <row r="36" spans="1:5" ht="22.5" x14ac:dyDescent="0.2">
      <c r="A36" s="50">
        <v>4154</v>
      </c>
      <c r="B36" s="51" t="s">
        <v>494</v>
      </c>
      <c r="C36" s="53">
        <v>0</v>
      </c>
      <c r="D36" s="90"/>
      <c r="E36" s="49"/>
    </row>
    <row r="37" spans="1:5" x14ac:dyDescent="0.2">
      <c r="A37" s="50">
        <v>4160</v>
      </c>
      <c r="B37" s="51" t="s">
        <v>495</v>
      </c>
      <c r="C37" s="53">
        <f>SUM(C38:C45)</f>
        <v>0</v>
      </c>
      <c r="D37" s="90"/>
      <c r="E37" s="49"/>
    </row>
    <row r="38" spans="1:5" x14ac:dyDescent="0.2">
      <c r="A38" s="50">
        <v>4161</v>
      </c>
      <c r="B38" s="51" t="s">
        <v>325</v>
      </c>
      <c r="C38" s="53">
        <v>0</v>
      </c>
      <c r="D38" s="90"/>
      <c r="E38" s="49"/>
    </row>
    <row r="39" spans="1:5" x14ac:dyDescent="0.2">
      <c r="A39" s="50">
        <v>4162</v>
      </c>
      <c r="B39" s="51" t="s">
        <v>326</v>
      </c>
      <c r="C39" s="53">
        <v>0</v>
      </c>
      <c r="D39" s="90"/>
      <c r="E39" s="49"/>
    </row>
    <row r="40" spans="1:5" x14ac:dyDescent="0.2">
      <c r="A40" s="50">
        <v>4163</v>
      </c>
      <c r="B40" s="51" t="s">
        <v>327</v>
      </c>
      <c r="C40" s="53">
        <v>0</v>
      </c>
      <c r="D40" s="90"/>
      <c r="E40" s="49"/>
    </row>
    <row r="41" spans="1:5" x14ac:dyDescent="0.2">
      <c r="A41" s="50">
        <v>4164</v>
      </c>
      <c r="B41" s="51" t="s">
        <v>328</v>
      </c>
      <c r="C41" s="53">
        <v>0</v>
      </c>
      <c r="D41" s="90"/>
      <c r="E41" s="49"/>
    </row>
    <row r="42" spans="1:5" x14ac:dyDescent="0.2">
      <c r="A42" s="50">
        <v>4165</v>
      </c>
      <c r="B42" s="51" t="s">
        <v>329</v>
      </c>
      <c r="C42" s="53">
        <v>0</v>
      </c>
      <c r="D42" s="90"/>
      <c r="E42" s="49"/>
    </row>
    <row r="43" spans="1:5" ht="33.75" x14ac:dyDescent="0.2">
      <c r="A43" s="50">
        <v>4166</v>
      </c>
      <c r="B43" s="51" t="s">
        <v>496</v>
      </c>
      <c r="C43" s="53">
        <v>0</v>
      </c>
      <c r="D43" s="90"/>
      <c r="E43" s="49"/>
    </row>
    <row r="44" spans="1:5" x14ac:dyDescent="0.2">
      <c r="A44" s="50">
        <v>4168</v>
      </c>
      <c r="B44" s="51" t="s">
        <v>330</v>
      </c>
      <c r="C44" s="53">
        <v>0</v>
      </c>
      <c r="D44" s="90"/>
      <c r="E44" s="49"/>
    </row>
    <row r="45" spans="1:5" x14ac:dyDescent="0.2">
      <c r="A45" s="50">
        <v>4169</v>
      </c>
      <c r="B45" s="51" t="s">
        <v>331</v>
      </c>
      <c r="C45" s="53">
        <v>0</v>
      </c>
      <c r="D45" s="90"/>
      <c r="E45" s="49"/>
    </row>
    <row r="46" spans="1:5" x14ac:dyDescent="0.2">
      <c r="A46" s="50">
        <v>4170</v>
      </c>
      <c r="B46" s="51" t="s">
        <v>599</v>
      </c>
      <c r="C46" s="53">
        <f>SUM(C47:C54)</f>
        <v>35928</v>
      </c>
      <c r="D46" s="90"/>
      <c r="E46" s="49"/>
    </row>
    <row r="47" spans="1:5" ht="22.5" x14ac:dyDescent="0.2">
      <c r="A47" s="50">
        <v>4171</v>
      </c>
      <c r="B47" s="51" t="s">
        <v>497</v>
      </c>
      <c r="C47" s="53">
        <v>0</v>
      </c>
      <c r="D47" s="90"/>
      <c r="E47" s="49"/>
    </row>
    <row r="48" spans="1:5" ht="22.5" x14ac:dyDescent="0.2">
      <c r="A48" s="50">
        <v>4172</v>
      </c>
      <c r="B48" s="51" t="s">
        <v>498</v>
      </c>
      <c r="C48" s="53">
        <v>0</v>
      </c>
      <c r="D48" s="90"/>
      <c r="E48" s="49"/>
    </row>
    <row r="49" spans="1:5" ht="22.5" x14ac:dyDescent="0.2">
      <c r="A49" s="50">
        <v>4173</v>
      </c>
      <c r="B49" s="51" t="s">
        <v>499</v>
      </c>
      <c r="C49" s="53">
        <v>35928</v>
      </c>
      <c r="D49" s="90"/>
      <c r="E49" s="49"/>
    </row>
    <row r="50" spans="1:5" ht="33.75" x14ac:dyDescent="0.2">
      <c r="A50" s="50">
        <v>4174</v>
      </c>
      <c r="B50" s="51" t="s">
        <v>500</v>
      </c>
      <c r="C50" s="53">
        <v>0</v>
      </c>
      <c r="D50" s="90"/>
      <c r="E50" s="49"/>
    </row>
    <row r="51" spans="1:5" ht="33.75" x14ac:dyDescent="0.2">
      <c r="A51" s="50">
        <v>4175</v>
      </c>
      <c r="B51" s="51" t="s">
        <v>501</v>
      </c>
      <c r="C51" s="53">
        <v>0</v>
      </c>
      <c r="D51" s="90"/>
      <c r="E51" s="49"/>
    </row>
    <row r="52" spans="1:5" ht="33.75" x14ac:dyDescent="0.2">
      <c r="A52" s="50">
        <v>4176</v>
      </c>
      <c r="B52" s="51" t="s">
        <v>502</v>
      </c>
      <c r="C52" s="53">
        <v>0</v>
      </c>
      <c r="D52" s="90"/>
      <c r="E52" s="49"/>
    </row>
    <row r="53" spans="1:5" ht="22.5" x14ac:dyDescent="0.2">
      <c r="A53" s="50">
        <v>4177</v>
      </c>
      <c r="B53" s="51" t="s">
        <v>503</v>
      </c>
      <c r="C53" s="53">
        <v>0</v>
      </c>
      <c r="D53" s="90"/>
      <c r="E53" s="49"/>
    </row>
    <row r="54" spans="1:5" ht="22.5" x14ac:dyDescent="0.2">
      <c r="A54" s="50">
        <v>4178</v>
      </c>
      <c r="B54" s="51" t="s">
        <v>504</v>
      </c>
      <c r="C54" s="53">
        <v>0</v>
      </c>
      <c r="D54" s="90"/>
      <c r="E54" s="49"/>
    </row>
    <row r="55" spans="1:5" x14ac:dyDescent="0.2">
      <c r="A55" s="50"/>
      <c r="B55" s="51"/>
      <c r="C55" s="53"/>
      <c r="D55" s="90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45" x14ac:dyDescent="0.2">
      <c r="A58" s="50">
        <v>4200</v>
      </c>
      <c r="B58" s="51" t="s">
        <v>505</v>
      </c>
      <c r="C58" s="53">
        <f>+C59+C65</f>
        <v>1200000</v>
      </c>
      <c r="D58" s="90"/>
      <c r="E58" s="49"/>
    </row>
    <row r="59" spans="1:5" ht="22.5" x14ac:dyDescent="0.2">
      <c r="A59" s="50">
        <v>4210</v>
      </c>
      <c r="B59" s="51" t="s">
        <v>506</v>
      </c>
      <c r="C59" s="53">
        <f>SUM(C60:C64)</f>
        <v>0</v>
      </c>
      <c r="D59" s="90"/>
      <c r="E59" s="49"/>
    </row>
    <row r="60" spans="1:5" x14ac:dyDescent="0.2">
      <c r="A60" s="50">
        <v>4211</v>
      </c>
      <c r="B60" s="51" t="s">
        <v>332</v>
      </c>
      <c r="C60" s="53">
        <v>0</v>
      </c>
      <c r="D60" s="90"/>
      <c r="E60" s="49"/>
    </row>
    <row r="61" spans="1:5" x14ac:dyDescent="0.2">
      <c r="A61" s="50">
        <v>4212</v>
      </c>
      <c r="B61" s="51" t="s">
        <v>333</v>
      </c>
      <c r="C61" s="53">
        <v>0</v>
      </c>
      <c r="D61" s="90"/>
      <c r="E61" s="49"/>
    </row>
    <row r="62" spans="1:5" x14ac:dyDescent="0.2">
      <c r="A62" s="50">
        <v>4213</v>
      </c>
      <c r="B62" s="51" t="s">
        <v>334</v>
      </c>
      <c r="C62" s="53">
        <v>0</v>
      </c>
      <c r="D62" s="90"/>
      <c r="E62" s="49"/>
    </row>
    <row r="63" spans="1:5" x14ac:dyDescent="0.2">
      <c r="A63" s="50">
        <v>4214</v>
      </c>
      <c r="B63" s="51" t="s">
        <v>507</v>
      </c>
      <c r="C63" s="53">
        <v>0</v>
      </c>
      <c r="D63" s="90"/>
      <c r="E63" s="49"/>
    </row>
    <row r="64" spans="1:5" x14ac:dyDescent="0.2">
      <c r="A64" s="50">
        <v>4215</v>
      </c>
      <c r="B64" s="51" t="s">
        <v>508</v>
      </c>
      <c r="C64" s="53">
        <v>0</v>
      </c>
      <c r="D64" s="90"/>
      <c r="E64" s="49"/>
    </row>
    <row r="65" spans="1:5" x14ac:dyDescent="0.2">
      <c r="A65" s="50">
        <v>4220</v>
      </c>
      <c r="B65" s="51" t="s">
        <v>335</v>
      </c>
      <c r="C65" s="53">
        <f>SUM(C66:C69)</f>
        <v>1200000</v>
      </c>
      <c r="D65" s="90"/>
      <c r="E65" s="49"/>
    </row>
    <row r="66" spans="1:5" x14ac:dyDescent="0.2">
      <c r="A66" s="50">
        <v>4221</v>
      </c>
      <c r="B66" s="51" t="s">
        <v>336</v>
      </c>
      <c r="C66" s="53">
        <v>1200000</v>
      </c>
      <c r="D66" s="90"/>
      <c r="E66" s="49"/>
    </row>
    <row r="67" spans="1:5" x14ac:dyDescent="0.2">
      <c r="A67" s="50">
        <v>4223</v>
      </c>
      <c r="B67" s="51" t="s">
        <v>337</v>
      </c>
      <c r="C67" s="53">
        <v>0</v>
      </c>
      <c r="D67" s="90"/>
      <c r="E67" s="49"/>
    </row>
    <row r="68" spans="1:5" x14ac:dyDescent="0.2">
      <c r="A68" s="50">
        <v>4225</v>
      </c>
      <c r="B68" s="51" t="s">
        <v>339</v>
      </c>
      <c r="C68" s="53">
        <v>0</v>
      </c>
      <c r="D68" s="90"/>
      <c r="E68" s="49"/>
    </row>
    <row r="69" spans="1:5" ht="22.5" x14ac:dyDescent="0.2">
      <c r="A69" s="50">
        <v>4227</v>
      </c>
      <c r="B69" s="51" t="s">
        <v>509</v>
      </c>
      <c r="C69" s="53">
        <v>0</v>
      </c>
      <c r="D69" s="90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2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2">
        <v>4300</v>
      </c>
      <c r="B73" s="51" t="s">
        <v>340</v>
      </c>
      <c r="C73" s="53">
        <f>C74+C77+C83+C85+C87</f>
        <v>0</v>
      </c>
      <c r="D73" s="54"/>
      <c r="E73" s="54"/>
    </row>
    <row r="74" spans="1:5" x14ac:dyDescent="0.2">
      <c r="A74" s="52">
        <v>4310</v>
      </c>
      <c r="B74" s="51" t="s">
        <v>341</v>
      </c>
      <c r="C74" s="53">
        <f>SUM(C75:C76)</f>
        <v>0</v>
      </c>
      <c r="D74" s="54"/>
      <c r="E74" s="54"/>
    </row>
    <row r="75" spans="1:5" ht="22.5" x14ac:dyDescent="0.2">
      <c r="A75" s="52">
        <v>4311</v>
      </c>
      <c r="B75" s="51" t="s">
        <v>510</v>
      </c>
      <c r="C75" s="53">
        <v>0</v>
      </c>
      <c r="D75" s="54"/>
      <c r="E75" s="54"/>
    </row>
    <row r="76" spans="1:5" x14ac:dyDescent="0.2">
      <c r="A76" s="52">
        <v>4319</v>
      </c>
      <c r="B76" s="51" t="s">
        <v>342</v>
      </c>
      <c r="C76" s="53">
        <v>0</v>
      </c>
      <c r="D76" s="54"/>
      <c r="E76" s="54"/>
    </row>
    <row r="77" spans="1:5" x14ac:dyDescent="0.2">
      <c r="A77" s="52">
        <v>4320</v>
      </c>
      <c r="B77" s="51" t="s">
        <v>343</v>
      </c>
      <c r="C77" s="53">
        <f>SUM(C78:C82)</f>
        <v>0</v>
      </c>
      <c r="D77" s="54"/>
      <c r="E77" s="54"/>
    </row>
    <row r="78" spans="1:5" x14ac:dyDescent="0.2">
      <c r="A78" s="52">
        <v>4321</v>
      </c>
      <c r="B78" s="51" t="s">
        <v>344</v>
      </c>
      <c r="C78" s="53">
        <v>0</v>
      </c>
      <c r="D78" s="54"/>
      <c r="E78" s="54"/>
    </row>
    <row r="79" spans="1:5" x14ac:dyDescent="0.2">
      <c r="A79" s="52">
        <v>4322</v>
      </c>
      <c r="B79" s="51" t="s">
        <v>345</v>
      </c>
      <c r="C79" s="53">
        <v>0</v>
      </c>
      <c r="D79" s="54"/>
      <c r="E79" s="54"/>
    </row>
    <row r="80" spans="1:5" ht="22.5" x14ac:dyDescent="0.2">
      <c r="A80" s="52">
        <v>4323</v>
      </c>
      <c r="B80" s="51" t="s">
        <v>346</v>
      </c>
      <c r="C80" s="53">
        <v>0</v>
      </c>
      <c r="D80" s="54"/>
      <c r="E80" s="54"/>
    </row>
    <row r="81" spans="1:5" ht="22.5" x14ac:dyDescent="0.2">
      <c r="A81" s="52">
        <v>4324</v>
      </c>
      <c r="B81" s="51" t="s">
        <v>347</v>
      </c>
      <c r="C81" s="53">
        <v>0</v>
      </c>
      <c r="D81" s="54"/>
      <c r="E81" s="54"/>
    </row>
    <row r="82" spans="1:5" ht="22.5" x14ac:dyDescent="0.2">
      <c r="A82" s="52">
        <v>4325</v>
      </c>
      <c r="B82" s="51" t="s">
        <v>348</v>
      </c>
      <c r="C82" s="53">
        <v>0</v>
      </c>
      <c r="D82" s="54"/>
      <c r="E82" s="54"/>
    </row>
    <row r="83" spans="1:5" ht="22.5" x14ac:dyDescent="0.2">
      <c r="A83" s="52">
        <v>4330</v>
      </c>
      <c r="B83" s="51" t="s">
        <v>349</v>
      </c>
      <c r="C83" s="53">
        <f>SUM(C84)</f>
        <v>0</v>
      </c>
      <c r="D83" s="54"/>
      <c r="E83" s="54"/>
    </row>
    <row r="84" spans="1:5" ht="22.5" x14ac:dyDescent="0.2">
      <c r="A84" s="52">
        <v>4331</v>
      </c>
      <c r="B84" s="51" t="s">
        <v>349</v>
      </c>
      <c r="C84" s="53">
        <v>0</v>
      </c>
      <c r="D84" s="54"/>
      <c r="E84" s="54"/>
    </row>
    <row r="85" spans="1:5" x14ac:dyDescent="0.2">
      <c r="A85" s="52">
        <v>4340</v>
      </c>
      <c r="B85" s="51" t="s">
        <v>350</v>
      </c>
      <c r="C85" s="53">
        <f>SUM(C86)</f>
        <v>0</v>
      </c>
      <c r="D85" s="54"/>
      <c r="E85" s="54"/>
    </row>
    <row r="86" spans="1:5" x14ac:dyDescent="0.2">
      <c r="A86" s="52">
        <v>4341</v>
      </c>
      <c r="B86" s="51" t="s">
        <v>350</v>
      </c>
      <c r="C86" s="53">
        <v>0</v>
      </c>
      <c r="D86" s="54"/>
      <c r="E86" s="54"/>
    </row>
    <row r="87" spans="1:5" x14ac:dyDescent="0.2">
      <c r="A87" s="52">
        <v>4390</v>
      </c>
      <c r="B87" s="51" t="s">
        <v>351</v>
      </c>
      <c r="C87" s="53">
        <f>SUM(C88:C94)</f>
        <v>0</v>
      </c>
      <c r="D87" s="54"/>
      <c r="E87" s="54"/>
    </row>
    <row r="88" spans="1:5" x14ac:dyDescent="0.2">
      <c r="A88" s="52">
        <v>4392</v>
      </c>
      <c r="B88" s="51" t="s">
        <v>352</v>
      </c>
      <c r="C88" s="53">
        <v>0</v>
      </c>
      <c r="D88" s="54"/>
      <c r="E88" s="54"/>
    </row>
    <row r="89" spans="1:5" x14ac:dyDescent="0.2">
      <c r="A89" s="52">
        <v>4393</v>
      </c>
      <c r="B89" s="51" t="s">
        <v>511</v>
      </c>
      <c r="C89" s="53">
        <v>0</v>
      </c>
      <c r="D89" s="54"/>
      <c r="E89" s="54"/>
    </row>
    <row r="90" spans="1:5" x14ac:dyDescent="0.2">
      <c r="A90" s="52">
        <v>4394</v>
      </c>
      <c r="B90" s="51" t="s">
        <v>353</v>
      </c>
      <c r="C90" s="53">
        <v>0</v>
      </c>
      <c r="D90" s="54"/>
      <c r="E90" s="54"/>
    </row>
    <row r="91" spans="1:5" x14ac:dyDescent="0.2">
      <c r="A91" s="52">
        <v>4395</v>
      </c>
      <c r="B91" s="51" t="s">
        <v>354</v>
      </c>
      <c r="C91" s="53">
        <v>0</v>
      </c>
      <c r="D91" s="54"/>
      <c r="E91" s="54"/>
    </row>
    <row r="92" spans="1:5" x14ac:dyDescent="0.2">
      <c r="A92" s="52">
        <v>4396</v>
      </c>
      <c r="B92" s="51" t="s">
        <v>355</v>
      </c>
      <c r="C92" s="53">
        <v>0</v>
      </c>
      <c r="D92" s="54"/>
      <c r="E92" s="54"/>
    </row>
    <row r="93" spans="1:5" x14ac:dyDescent="0.2">
      <c r="A93" s="52">
        <v>4397</v>
      </c>
      <c r="B93" s="51" t="s">
        <v>512</v>
      </c>
      <c r="C93" s="53">
        <v>0</v>
      </c>
      <c r="D93" s="54"/>
      <c r="E93" s="54"/>
    </row>
    <row r="94" spans="1:5" x14ac:dyDescent="0.2">
      <c r="A94" s="52">
        <v>4399</v>
      </c>
      <c r="B94" s="51" t="s">
        <v>351</v>
      </c>
      <c r="C94" s="53">
        <v>0</v>
      </c>
      <c r="D94" s="54"/>
      <c r="E94" s="54"/>
    </row>
    <row r="95" spans="1:5" x14ac:dyDescent="0.2">
      <c r="A95" s="49"/>
      <c r="B95" s="49"/>
      <c r="C95" s="49"/>
      <c r="D95" s="49"/>
      <c r="E95" s="49"/>
    </row>
    <row r="96" spans="1:5" x14ac:dyDescent="0.2">
      <c r="A96" s="92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2">
        <v>5000</v>
      </c>
      <c r="B98" s="51" t="s">
        <v>357</v>
      </c>
      <c r="C98" s="53">
        <f>C99+C127+C160+C170+C185+C214</f>
        <v>1128206.3499999999</v>
      </c>
      <c r="D98" s="55">
        <v>1</v>
      </c>
      <c r="E98" s="54"/>
    </row>
    <row r="99" spans="1:5" x14ac:dyDescent="0.2">
      <c r="A99" s="52">
        <v>5100</v>
      </c>
      <c r="B99" s="51" t="s">
        <v>358</v>
      </c>
      <c r="C99" s="53">
        <f>C100+C107+C117</f>
        <v>1115906.3499999999</v>
      </c>
      <c r="D99" s="55">
        <f>C99/$C$98</f>
        <v>0.98909773907938026</v>
      </c>
      <c r="E99" s="54"/>
    </row>
    <row r="100" spans="1:5" x14ac:dyDescent="0.2">
      <c r="A100" s="52">
        <v>5110</v>
      </c>
      <c r="B100" s="51" t="s">
        <v>359</v>
      </c>
      <c r="C100" s="53">
        <f>SUM(C101:C106)</f>
        <v>653381.97</v>
      </c>
      <c r="D100" s="55">
        <f t="shared" ref="D100:D163" si="0">C100/$C$98</f>
        <v>0.57913339168849742</v>
      </c>
      <c r="E100" s="54"/>
    </row>
    <row r="101" spans="1:5" x14ac:dyDescent="0.2">
      <c r="A101" s="52">
        <v>5111</v>
      </c>
      <c r="B101" s="51" t="s">
        <v>360</v>
      </c>
      <c r="C101" s="53">
        <v>585627.37</v>
      </c>
      <c r="D101" s="55">
        <f t="shared" si="0"/>
        <v>0.51907824308912998</v>
      </c>
      <c r="E101" s="54"/>
    </row>
    <row r="102" spans="1:5" x14ac:dyDescent="0.2">
      <c r="A102" s="52">
        <v>5112</v>
      </c>
      <c r="B102" s="51" t="s">
        <v>361</v>
      </c>
      <c r="C102" s="53">
        <v>0</v>
      </c>
      <c r="D102" s="55">
        <f t="shared" si="0"/>
        <v>0</v>
      </c>
      <c r="E102" s="54"/>
    </row>
    <row r="103" spans="1:5" x14ac:dyDescent="0.2">
      <c r="A103" s="52">
        <v>5113</v>
      </c>
      <c r="B103" s="51" t="s">
        <v>362</v>
      </c>
      <c r="C103" s="53">
        <v>20812.25</v>
      </c>
      <c r="D103" s="55">
        <f t="shared" si="0"/>
        <v>1.8447201613428256E-2</v>
      </c>
      <c r="E103" s="54"/>
    </row>
    <row r="104" spans="1:5" x14ac:dyDescent="0.2">
      <c r="A104" s="52">
        <v>5114</v>
      </c>
      <c r="B104" s="51" t="s">
        <v>363</v>
      </c>
      <c r="C104" s="53">
        <v>0</v>
      </c>
      <c r="D104" s="55">
        <f t="shared" si="0"/>
        <v>0</v>
      </c>
      <c r="E104" s="54"/>
    </row>
    <row r="105" spans="1:5" x14ac:dyDescent="0.2">
      <c r="A105" s="52">
        <v>5115</v>
      </c>
      <c r="B105" s="51" t="s">
        <v>364</v>
      </c>
      <c r="C105" s="53">
        <v>46942.35</v>
      </c>
      <c r="D105" s="55">
        <f t="shared" si="0"/>
        <v>4.1607946985939233E-2</v>
      </c>
      <c r="E105" s="54"/>
    </row>
    <row r="106" spans="1:5" x14ac:dyDescent="0.2">
      <c r="A106" s="52">
        <v>5116</v>
      </c>
      <c r="B106" s="51" t="s">
        <v>365</v>
      </c>
      <c r="C106" s="53">
        <v>0</v>
      </c>
      <c r="D106" s="55">
        <f t="shared" si="0"/>
        <v>0</v>
      </c>
      <c r="E106" s="54"/>
    </row>
    <row r="107" spans="1:5" x14ac:dyDescent="0.2">
      <c r="A107" s="52">
        <v>5120</v>
      </c>
      <c r="B107" s="51" t="s">
        <v>366</v>
      </c>
      <c r="C107" s="53">
        <f>SUM(C108:C116)</f>
        <v>88715.22</v>
      </c>
      <c r="D107" s="55">
        <f t="shared" si="0"/>
        <v>7.8633859843104073E-2</v>
      </c>
      <c r="E107" s="54"/>
    </row>
    <row r="108" spans="1:5" ht="22.5" x14ac:dyDescent="0.2">
      <c r="A108" s="52">
        <v>5121</v>
      </c>
      <c r="B108" s="51" t="s">
        <v>367</v>
      </c>
      <c r="C108" s="53">
        <v>32418.7</v>
      </c>
      <c r="D108" s="55">
        <f t="shared" si="0"/>
        <v>2.8734725699780014E-2</v>
      </c>
      <c r="E108" s="54"/>
    </row>
    <row r="109" spans="1:5" x14ac:dyDescent="0.2">
      <c r="A109" s="52">
        <v>5122</v>
      </c>
      <c r="B109" s="51" t="s">
        <v>368</v>
      </c>
      <c r="C109" s="53">
        <v>15638.46</v>
      </c>
      <c r="D109" s="55">
        <f t="shared" si="0"/>
        <v>1.3861347261518251E-2</v>
      </c>
      <c r="E109" s="54"/>
    </row>
    <row r="110" spans="1:5" x14ac:dyDescent="0.2">
      <c r="A110" s="52">
        <v>5123</v>
      </c>
      <c r="B110" s="51" t="s">
        <v>369</v>
      </c>
      <c r="C110" s="53">
        <v>0</v>
      </c>
      <c r="D110" s="55">
        <f t="shared" si="0"/>
        <v>0</v>
      </c>
      <c r="E110" s="54"/>
    </row>
    <row r="111" spans="1:5" x14ac:dyDescent="0.2">
      <c r="A111" s="52">
        <v>5124</v>
      </c>
      <c r="B111" s="51" t="s">
        <v>370</v>
      </c>
      <c r="C111" s="53">
        <v>3492</v>
      </c>
      <c r="D111" s="55">
        <f t="shared" si="0"/>
        <v>3.0951784662442295E-3</v>
      </c>
      <c r="E111" s="54"/>
    </row>
    <row r="112" spans="1:5" x14ac:dyDescent="0.2">
      <c r="A112" s="52">
        <v>5125</v>
      </c>
      <c r="B112" s="51" t="s">
        <v>371</v>
      </c>
      <c r="C112" s="53">
        <v>2790.68</v>
      </c>
      <c r="D112" s="55">
        <f t="shared" si="0"/>
        <v>2.4735545939800819E-3</v>
      </c>
      <c r="E112" s="54"/>
    </row>
    <row r="113" spans="1:5" x14ac:dyDescent="0.2">
      <c r="A113" s="52">
        <v>5126</v>
      </c>
      <c r="B113" s="51" t="s">
        <v>372</v>
      </c>
      <c r="C113" s="53">
        <v>12134.38</v>
      </c>
      <c r="D113" s="55">
        <f t="shared" si="0"/>
        <v>1.0755461534142226E-2</v>
      </c>
      <c r="E113" s="54"/>
    </row>
    <row r="114" spans="1:5" x14ac:dyDescent="0.2">
      <c r="A114" s="52">
        <v>5127</v>
      </c>
      <c r="B114" s="51" t="s">
        <v>373</v>
      </c>
      <c r="C114" s="53">
        <v>11340</v>
      </c>
      <c r="D114" s="55">
        <f t="shared" si="0"/>
        <v>1.0051352751205488E-2</v>
      </c>
      <c r="E114" s="54"/>
    </row>
    <row r="115" spans="1:5" x14ac:dyDescent="0.2">
      <c r="A115" s="52">
        <v>5128</v>
      </c>
      <c r="B115" s="51" t="s">
        <v>374</v>
      </c>
      <c r="C115" s="53">
        <v>0</v>
      </c>
      <c r="D115" s="55">
        <f t="shared" si="0"/>
        <v>0</v>
      </c>
      <c r="E115" s="54"/>
    </row>
    <row r="116" spans="1:5" x14ac:dyDescent="0.2">
      <c r="A116" s="52">
        <v>5129</v>
      </c>
      <c r="B116" s="51" t="s">
        <v>375</v>
      </c>
      <c r="C116" s="53">
        <v>10901</v>
      </c>
      <c r="D116" s="55">
        <f t="shared" si="0"/>
        <v>9.6622395362337757E-3</v>
      </c>
      <c r="E116" s="54"/>
    </row>
    <row r="117" spans="1:5" x14ac:dyDescent="0.2">
      <c r="A117" s="52">
        <v>5130</v>
      </c>
      <c r="B117" s="51" t="s">
        <v>376</v>
      </c>
      <c r="C117" s="53">
        <f>SUM(C118:C126)</f>
        <v>373809.16</v>
      </c>
      <c r="D117" s="55">
        <f t="shared" si="0"/>
        <v>0.33133048754777883</v>
      </c>
      <c r="E117" s="54"/>
    </row>
    <row r="118" spans="1:5" x14ac:dyDescent="0.2">
      <c r="A118" s="52">
        <v>5131</v>
      </c>
      <c r="B118" s="51" t="s">
        <v>377</v>
      </c>
      <c r="C118" s="53">
        <v>16432.39</v>
      </c>
      <c r="D118" s="55">
        <f t="shared" si="0"/>
        <v>1.4565057181250576E-2</v>
      </c>
      <c r="E118" s="54"/>
    </row>
    <row r="119" spans="1:5" x14ac:dyDescent="0.2">
      <c r="A119" s="52">
        <v>5132</v>
      </c>
      <c r="B119" s="51" t="s">
        <v>378</v>
      </c>
      <c r="C119" s="53">
        <v>68521.2</v>
      </c>
      <c r="D119" s="55">
        <f t="shared" si="0"/>
        <v>6.07346342271518E-2</v>
      </c>
      <c r="E119" s="54"/>
    </row>
    <row r="120" spans="1:5" x14ac:dyDescent="0.2">
      <c r="A120" s="52">
        <v>5133</v>
      </c>
      <c r="B120" s="51" t="s">
        <v>379</v>
      </c>
      <c r="C120" s="53">
        <v>187284.15</v>
      </c>
      <c r="D120" s="55">
        <f t="shared" si="0"/>
        <v>0.16600168045499833</v>
      </c>
      <c r="E120" s="54"/>
    </row>
    <row r="121" spans="1:5" x14ac:dyDescent="0.2">
      <c r="A121" s="52">
        <v>5134</v>
      </c>
      <c r="B121" s="51" t="s">
        <v>380</v>
      </c>
      <c r="C121" s="53">
        <v>750.22</v>
      </c>
      <c r="D121" s="55">
        <f t="shared" si="0"/>
        <v>6.6496700714368444E-4</v>
      </c>
      <c r="E121" s="54"/>
    </row>
    <row r="122" spans="1:5" x14ac:dyDescent="0.2">
      <c r="A122" s="52">
        <v>5135</v>
      </c>
      <c r="B122" s="51" t="s">
        <v>381</v>
      </c>
      <c r="C122" s="53">
        <v>0</v>
      </c>
      <c r="D122" s="55">
        <f t="shared" si="0"/>
        <v>0</v>
      </c>
      <c r="E122" s="54"/>
    </row>
    <row r="123" spans="1:5" x14ac:dyDescent="0.2">
      <c r="A123" s="52">
        <v>5136</v>
      </c>
      <c r="B123" s="51" t="s">
        <v>382</v>
      </c>
      <c r="C123" s="53">
        <v>13398</v>
      </c>
      <c r="D123" s="55">
        <f t="shared" si="0"/>
        <v>1.1875487139387225E-2</v>
      </c>
      <c r="E123" s="54"/>
    </row>
    <row r="124" spans="1:5" x14ac:dyDescent="0.2">
      <c r="A124" s="52">
        <v>5137</v>
      </c>
      <c r="B124" s="51" t="s">
        <v>383</v>
      </c>
      <c r="C124" s="53">
        <v>6868.83</v>
      </c>
      <c r="D124" s="55">
        <f t="shared" si="0"/>
        <v>6.0882745430390463E-3</v>
      </c>
      <c r="E124" s="54"/>
    </row>
    <row r="125" spans="1:5" x14ac:dyDescent="0.2">
      <c r="A125" s="52">
        <v>5138</v>
      </c>
      <c r="B125" s="51" t="s">
        <v>384</v>
      </c>
      <c r="C125" s="53">
        <v>59177.37</v>
      </c>
      <c r="D125" s="55">
        <f t="shared" si="0"/>
        <v>5.2452612059841724E-2</v>
      </c>
      <c r="E125" s="54"/>
    </row>
    <row r="126" spans="1:5" x14ac:dyDescent="0.2">
      <c r="A126" s="52">
        <v>5139</v>
      </c>
      <c r="B126" s="51" t="s">
        <v>385</v>
      </c>
      <c r="C126" s="53">
        <v>21377</v>
      </c>
      <c r="D126" s="55">
        <f t="shared" si="0"/>
        <v>1.8947774934966466E-2</v>
      </c>
      <c r="E126" s="54"/>
    </row>
    <row r="127" spans="1:5" x14ac:dyDescent="0.2">
      <c r="A127" s="52">
        <v>5200</v>
      </c>
      <c r="B127" s="51" t="s">
        <v>386</v>
      </c>
      <c r="C127" s="53">
        <f>C128+C131+C134+C137+C142+C146+C149+C151+C157</f>
        <v>12300</v>
      </c>
      <c r="D127" s="55">
        <f t="shared" si="0"/>
        <v>1.0902260920619709E-2</v>
      </c>
      <c r="E127" s="54"/>
    </row>
    <row r="128" spans="1:5" x14ac:dyDescent="0.2">
      <c r="A128" s="52">
        <v>5210</v>
      </c>
      <c r="B128" s="51" t="s">
        <v>387</v>
      </c>
      <c r="C128" s="53">
        <f>SUM(C129:C130)</f>
        <v>0</v>
      </c>
      <c r="D128" s="55">
        <f t="shared" si="0"/>
        <v>0</v>
      </c>
      <c r="E128" s="54"/>
    </row>
    <row r="129" spans="1:5" x14ac:dyDescent="0.2">
      <c r="A129" s="52">
        <v>5211</v>
      </c>
      <c r="B129" s="51" t="s">
        <v>388</v>
      </c>
      <c r="C129" s="53">
        <v>0</v>
      </c>
      <c r="D129" s="55">
        <f t="shared" si="0"/>
        <v>0</v>
      </c>
      <c r="E129" s="54"/>
    </row>
    <row r="130" spans="1:5" x14ac:dyDescent="0.2">
      <c r="A130" s="52">
        <v>5212</v>
      </c>
      <c r="B130" s="51" t="s">
        <v>389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5220</v>
      </c>
      <c r="B131" s="51" t="s">
        <v>390</v>
      </c>
      <c r="C131" s="53">
        <f>SUM(C132:C133)</f>
        <v>0</v>
      </c>
      <c r="D131" s="55">
        <f t="shared" si="0"/>
        <v>0</v>
      </c>
      <c r="E131" s="54"/>
    </row>
    <row r="132" spans="1:5" x14ac:dyDescent="0.2">
      <c r="A132" s="52">
        <v>5221</v>
      </c>
      <c r="B132" s="51" t="s">
        <v>391</v>
      </c>
      <c r="C132" s="53">
        <v>0</v>
      </c>
      <c r="D132" s="55">
        <f t="shared" si="0"/>
        <v>0</v>
      </c>
      <c r="E132" s="54"/>
    </row>
    <row r="133" spans="1:5" x14ac:dyDescent="0.2">
      <c r="A133" s="52">
        <v>5222</v>
      </c>
      <c r="B133" s="51" t="s">
        <v>392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5230</v>
      </c>
      <c r="B134" s="51" t="s">
        <v>337</v>
      </c>
      <c r="C134" s="53">
        <f>SUM(C135:C136)</f>
        <v>0</v>
      </c>
      <c r="D134" s="55">
        <f t="shared" si="0"/>
        <v>0</v>
      </c>
      <c r="E134" s="54"/>
    </row>
    <row r="135" spans="1:5" x14ac:dyDescent="0.2">
      <c r="A135" s="52">
        <v>5231</v>
      </c>
      <c r="B135" s="51" t="s">
        <v>393</v>
      </c>
      <c r="C135" s="53">
        <v>0</v>
      </c>
      <c r="D135" s="55">
        <f t="shared" si="0"/>
        <v>0</v>
      </c>
      <c r="E135" s="54"/>
    </row>
    <row r="136" spans="1:5" x14ac:dyDescent="0.2">
      <c r="A136" s="52">
        <v>5232</v>
      </c>
      <c r="B136" s="51" t="s">
        <v>394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5240</v>
      </c>
      <c r="B137" s="51" t="s">
        <v>338</v>
      </c>
      <c r="C137" s="53">
        <f>SUM(C138:C141)</f>
        <v>12300</v>
      </c>
      <c r="D137" s="55">
        <f t="shared" si="0"/>
        <v>1.0902260920619709E-2</v>
      </c>
      <c r="E137" s="54"/>
    </row>
    <row r="138" spans="1:5" x14ac:dyDescent="0.2">
      <c r="A138" s="52">
        <v>5241</v>
      </c>
      <c r="B138" s="51" t="s">
        <v>395</v>
      </c>
      <c r="C138" s="53">
        <v>12300</v>
      </c>
      <c r="D138" s="55">
        <f t="shared" si="0"/>
        <v>1.0902260920619709E-2</v>
      </c>
      <c r="E138" s="54"/>
    </row>
    <row r="139" spans="1:5" x14ac:dyDescent="0.2">
      <c r="A139" s="52">
        <v>5242</v>
      </c>
      <c r="B139" s="51" t="s">
        <v>396</v>
      </c>
      <c r="C139" s="53">
        <v>0</v>
      </c>
      <c r="D139" s="55">
        <f t="shared" si="0"/>
        <v>0</v>
      </c>
      <c r="E139" s="54"/>
    </row>
    <row r="140" spans="1:5" x14ac:dyDescent="0.2">
      <c r="A140" s="52">
        <v>5243</v>
      </c>
      <c r="B140" s="51" t="s">
        <v>397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5244</v>
      </c>
      <c r="B141" s="51" t="s">
        <v>398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5250</v>
      </c>
      <c r="B142" s="51" t="s">
        <v>339</v>
      </c>
      <c r="C142" s="53">
        <f>SUM(C143:C145)</f>
        <v>0</v>
      </c>
      <c r="D142" s="55">
        <f t="shared" si="0"/>
        <v>0</v>
      </c>
      <c r="E142" s="54"/>
    </row>
    <row r="143" spans="1:5" x14ac:dyDescent="0.2">
      <c r="A143" s="52">
        <v>5251</v>
      </c>
      <c r="B143" s="51" t="s">
        <v>399</v>
      </c>
      <c r="C143" s="53">
        <v>0</v>
      </c>
      <c r="D143" s="55">
        <f t="shared" si="0"/>
        <v>0</v>
      </c>
      <c r="E143" s="54"/>
    </row>
    <row r="144" spans="1:5" x14ac:dyDescent="0.2">
      <c r="A144" s="52">
        <v>5252</v>
      </c>
      <c r="B144" s="51" t="s">
        <v>400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5259</v>
      </c>
      <c r="B145" s="51" t="s">
        <v>401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5260</v>
      </c>
      <c r="B146" s="51" t="s">
        <v>402</v>
      </c>
      <c r="C146" s="53">
        <f>SUM(C147:C148)</f>
        <v>0</v>
      </c>
      <c r="D146" s="55">
        <f t="shared" si="0"/>
        <v>0</v>
      </c>
      <c r="E146" s="54"/>
    </row>
    <row r="147" spans="1:5" ht="22.5" x14ac:dyDescent="0.2">
      <c r="A147" s="52">
        <v>5261</v>
      </c>
      <c r="B147" s="51" t="s">
        <v>403</v>
      </c>
      <c r="C147" s="53">
        <v>0</v>
      </c>
      <c r="D147" s="55">
        <f t="shared" si="0"/>
        <v>0</v>
      </c>
      <c r="E147" s="54"/>
    </row>
    <row r="148" spans="1:5" ht="22.5" x14ac:dyDescent="0.2">
      <c r="A148" s="52">
        <v>5262</v>
      </c>
      <c r="B148" s="51" t="s">
        <v>404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5270</v>
      </c>
      <c r="B149" s="51" t="s">
        <v>405</v>
      </c>
      <c r="C149" s="53">
        <f>SUM(C150)</f>
        <v>0</v>
      </c>
      <c r="D149" s="55">
        <f t="shared" si="0"/>
        <v>0</v>
      </c>
      <c r="E149" s="54"/>
    </row>
    <row r="150" spans="1:5" x14ac:dyDescent="0.2">
      <c r="A150" s="52">
        <v>5271</v>
      </c>
      <c r="B150" s="51" t="s">
        <v>406</v>
      </c>
      <c r="C150" s="53">
        <v>0</v>
      </c>
      <c r="D150" s="55">
        <f t="shared" si="0"/>
        <v>0</v>
      </c>
      <c r="E150" s="54"/>
    </row>
    <row r="151" spans="1:5" x14ac:dyDescent="0.2">
      <c r="A151" s="52">
        <v>5280</v>
      </c>
      <c r="B151" s="51" t="s">
        <v>407</v>
      </c>
      <c r="C151" s="53">
        <f>SUM(C152:C156)</f>
        <v>0</v>
      </c>
      <c r="D151" s="55">
        <f t="shared" si="0"/>
        <v>0</v>
      </c>
      <c r="E151" s="54"/>
    </row>
    <row r="152" spans="1:5" x14ac:dyDescent="0.2">
      <c r="A152" s="52">
        <v>5281</v>
      </c>
      <c r="B152" s="51" t="s">
        <v>408</v>
      </c>
      <c r="C152" s="53">
        <v>0</v>
      </c>
      <c r="D152" s="55">
        <f t="shared" si="0"/>
        <v>0</v>
      </c>
      <c r="E152" s="54"/>
    </row>
    <row r="153" spans="1:5" x14ac:dyDescent="0.2">
      <c r="A153" s="52">
        <v>5282</v>
      </c>
      <c r="B153" s="51" t="s">
        <v>409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5283</v>
      </c>
      <c r="B154" s="51" t="s">
        <v>410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5284</v>
      </c>
      <c r="B155" s="51" t="s">
        <v>411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5285</v>
      </c>
      <c r="B156" s="51" t="s">
        <v>412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5290</v>
      </c>
      <c r="B157" s="51" t="s">
        <v>413</v>
      </c>
      <c r="C157" s="53">
        <f>SUM(C158:C159)</f>
        <v>0</v>
      </c>
      <c r="D157" s="55">
        <f t="shared" si="0"/>
        <v>0</v>
      </c>
      <c r="E157" s="54"/>
    </row>
    <row r="158" spans="1:5" ht="22.5" x14ac:dyDescent="0.2">
      <c r="A158" s="52">
        <v>5291</v>
      </c>
      <c r="B158" s="51" t="s">
        <v>414</v>
      </c>
      <c r="C158" s="53">
        <v>0</v>
      </c>
      <c r="D158" s="55">
        <f t="shared" si="0"/>
        <v>0</v>
      </c>
      <c r="E158" s="54"/>
    </row>
    <row r="159" spans="1:5" x14ac:dyDescent="0.2">
      <c r="A159" s="52">
        <v>5292</v>
      </c>
      <c r="B159" s="51" t="s">
        <v>415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5300</v>
      </c>
      <c r="B160" s="51" t="s">
        <v>416</v>
      </c>
      <c r="C160" s="53">
        <f>C161+C164+C167</f>
        <v>0</v>
      </c>
      <c r="D160" s="55">
        <f t="shared" si="0"/>
        <v>0</v>
      </c>
      <c r="E160" s="54"/>
    </row>
    <row r="161" spans="1:5" x14ac:dyDescent="0.2">
      <c r="A161" s="52">
        <v>5310</v>
      </c>
      <c r="B161" s="51" t="s">
        <v>332</v>
      </c>
      <c r="C161" s="53">
        <f>C162+C163</f>
        <v>0</v>
      </c>
      <c r="D161" s="55">
        <f t="shared" si="0"/>
        <v>0</v>
      </c>
      <c r="E161" s="54"/>
    </row>
    <row r="162" spans="1:5" x14ac:dyDescent="0.2">
      <c r="A162" s="52">
        <v>5311</v>
      </c>
      <c r="B162" s="51" t="s">
        <v>417</v>
      </c>
      <c r="C162" s="53">
        <v>0</v>
      </c>
      <c r="D162" s="55">
        <f t="shared" si="0"/>
        <v>0</v>
      </c>
      <c r="E162" s="54"/>
    </row>
    <row r="163" spans="1:5" x14ac:dyDescent="0.2">
      <c r="A163" s="52">
        <v>5312</v>
      </c>
      <c r="B163" s="51" t="s">
        <v>418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5320</v>
      </c>
      <c r="B164" s="51" t="s">
        <v>333</v>
      </c>
      <c r="C164" s="53">
        <f>SUM(C165:C166)</f>
        <v>0</v>
      </c>
      <c r="D164" s="55">
        <f t="shared" ref="D164:D216" si="1">C164/$C$98</f>
        <v>0</v>
      </c>
      <c r="E164" s="54"/>
    </row>
    <row r="165" spans="1:5" x14ac:dyDescent="0.2">
      <c r="A165" s="52">
        <v>5321</v>
      </c>
      <c r="B165" s="51" t="s">
        <v>419</v>
      </c>
      <c r="C165" s="53">
        <v>0</v>
      </c>
      <c r="D165" s="55">
        <f t="shared" si="1"/>
        <v>0</v>
      </c>
      <c r="E165" s="54"/>
    </row>
    <row r="166" spans="1:5" x14ac:dyDescent="0.2">
      <c r="A166" s="52">
        <v>5322</v>
      </c>
      <c r="B166" s="51" t="s">
        <v>420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5330</v>
      </c>
      <c r="B167" s="51" t="s">
        <v>334</v>
      </c>
      <c r="C167" s="53">
        <f>SUM(C168:C169)</f>
        <v>0</v>
      </c>
      <c r="D167" s="55">
        <f t="shared" si="1"/>
        <v>0</v>
      </c>
      <c r="E167" s="54"/>
    </row>
    <row r="168" spans="1:5" x14ac:dyDescent="0.2">
      <c r="A168" s="52">
        <v>5331</v>
      </c>
      <c r="B168" s="51" t="s">
        <v>421</v>
      </c>
      <c r="C168" s="53">
        <v>0</v>
      </c>
      <c r="D168" s="55">
        <f t="shared" si="1"/>
        <v>0</v>
      </c>
      <c r="E168" s="54"/>
    </row>
    <row r="169" spans="1:5" x14ac:dyDescent="0.2">
      <c r="A169" s="52">
        <v>5332</v>
      </c>
      <c r="B169" s="51" t="s">
        <v>422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5400</v>
      </c>
      <c r="B170" s="51" t="s">
        <v>423</v>
      </c>
      <c r="C170" s="53">
        <f>C171+C174+C177+C180+C182</f>
        <v>0</v>
      </c>
      <c r="D170" s="55">
        <f t="shared" si="1"/>
        <v>0</v>
      </c>
      <c r="E170" s="54"/>
    </row>
    <row r="171" spans="1:5" x14ac:dyDescent="0.2">
      <c r="A171" s="52">
        <v>5410</v>
      </c>
      <c r="B171" s="51" t="s">
        <v>424</v>
      </c>
      <c r="C171" s="53">
        <f>SUM(C172:C173)</f>
        <v>0</v>
      </c>
      <c r="D171" s="55">
        <f t="shared" si="1"/>
        <v>0</v>
      </c>
      <c r="E171" s="54"/>
    </row>
    <row r="172" spans="1:5" x14ac:dyDescent="0.2">
      <c r="A172" s="52">
        <v>5411</v>
      </c>
      <c r="B172" s="51" t="s">
        <v>425</v>
      </c>
      <c r="C172" s="53">
        <v>0</v>
      </c>
      <c r="D172" s="55">
        <f t="shared" si="1"/>
        <v>0</v>
      </c>
      <c r="E172" s="54"/>
    </row>
    <row r="173" spans="1:5" x14ac:dyDescent="0.2">
      <c r="A173" s="52">
        <v>5412</v>
      </c>
      <c r="B173" s="51" t="s">
        <v>426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5420</v>
      </c>
      <c r="B174" s="51" t="s">
        <v>427</v>
      </c>
      <c r="C174" s="53">
        <f>SUM(C175:C176)</f>
        <v>0</v>
      </c>
      <c r="D174" s="55">
        <f t="shared" si="1"/>
        <v>0</v>
      </c>
      <c r="E174" s="54"/>
    </row>
    <row r="175" spans="1:5" x14ac:dyDescent="0.2">
      <c r="A175" s="52">
        <v>5421</v>
      </c>
      <c r="B175" s="51" t="s">
        <v>428</v>
      </c>
      <c r="C175" s="53">
        <v>0</v>
      </c>
      <c r="D175" s="55">
        <f t="shared" si="1"/>
        <v>0</v>
      </c>
      <c r="E175" s="54"/>
    </row>
    <row r="176" spans="1:5" x14ac:dyDescent="0.2">
      <c r="A176" s="52">
        <v>5422</v>
      </c>
      <c r="B176" s="51" t="s">
        <v>429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5430</v>
      </c>
      <c r="B177" s="51" t="s">
        <v>430</v>
      </c>
      <c r="C177" s="53">
        <f>SUM(C178:C179)</f>
        <v>0</v>
      </c>
      <c r="D177" s="55">
        <f t="shared" si="1"/>
        <v>0</v>
      </c>
      <c r="E177" s="54"/>
    </row>
    <row r="178" spans="1:5" x14ac:dyDescent="0.2">
      <c r="A178" s="52">
        <v>5431</v>
      </c>
      <c r="B178" s="51" t="s">
        <v>431</v>
      </c>
      <c r="C178" s="53">
        <v>0</v>
      </c>
      <c r="D178" s="55">
        <f t="shared" si="1"/>
        <v>0</v>
      </c>
      <c r="E178" s="54"/>
    </row>
    <row r="179" spans="1:5" x14ac:dyDescent="0.2">
      <c r="A179" s="52">
        <v>5432</v>
      </c>
      <c r="B179" s="51" t="s">
        <v>432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5440</v>
      </c>
      <c r="B180" s="51" t="s">
        <v>433</v>
      </c>
      <c r="C180" s="53">
        <f>SUM(C181)</f>
        <v>0</v>
      </c>
      <c r="D180" s="55">
        <f t="shared" si="1"/>
        <v>0</v>
      </c>
      <c r="E180" s="54"/>
    </row>
    <row r="181" spans="1:5" x14ac:dyDescent="0.2">
      <c r="A181" s="52">
        <v>5441</v>
      </c>
      <c r="B181" s="51" t="s">
        <v>433</v>
      </c>
      <c r="C181" s="53">
        <v>0</v>
      </c>
      <c r="D181" s="55">
        <f t="shared" si="1"/>
        <v>0</v>
      </c>
      <c r="E181" s="54"/>
    </row>
    <row r="182" spans="1:5" x14ac:dyDescent="0.2">
      <c r="A182" s="52">
        <v>5450</v>
      </c>
      <c r="B182" s="51" t="s">
        <v>434</v>
      </c>
      <c r="C182" s="53">
        <f>SUM(C183:C184)</f>
        <v>0</v>
      </c>
      <c r="D182" s="55">
        <f t="shared" si="1"/>
        <v>0</v>
      </c>
      <c r="E182" s="54"/>
    </row>
    <row r="183" spans="1:5" x14ac:dyDescent="0.2">
      <c r="A183" s="52">
        <v>5451</v>
      </c>
      <c r="B183" s="51" t="s">
        <v>435</v>
      </c>
      <c r="C183" s="53">
        <v>0</v>
      </c>
      <c r="D183" s="55">
        <f t="shared" si="1"/>
        <v>0</v>
      </c>
      <c r="E183" s="54"/>
    </row>
    <row r="184" spans="1:5" ht="22.5" x14ac:dyDescent="0.2">
      <c r="A184" s="52">
        <v>5452</v>
      </c>
      <c r="B184" s="51" t="s">
        <v>436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5500</v>
      </c>
      <c r="B185" s="51" t="s">
        <v>437</v>
      </c>
      <c r="C185" s="53">
        <f>C186+C195+C198+C204</f>
        <v>0</v>
      </c>
      <c r="D185" s="55">
        <f t="shared" si="1"/>
        <v>0</v>
      </c>
      <c r="E185" s="54"/>
    </row>
    <row r="186" spans="1:5" ht="22.5" x14ac:dyDescent="0.2">
      <c r="A186" s="52">
        <v>5510</v>
      </c>
      <c r="B186" s="51" t="s">
        <v>438</v>
      </c>
      <c r="C186" s="53">
        <f>SUM(C187:C194)</f>
        <v>0</v>
      </c>
      <c r="D186" s="55">
        <f t="shared" si="1"/>
        <v>0</v>
      </c>
      <c r="E186" s="54"/>
    </row>
    <row r="187" spans="1:5" x14ac:dyDescent="0.2">
      <c r="A187" s="52">
        <v>5511</v>
      </c>
      <c r="B187" s="51" t="s">
        <v>439</v>
      </c>
      <c r="C187" s="53">
        <v>0</v>
      </c>
      <c r="D187" s="55">
        <f t="shared" si="1"/>
        <v>0</v>
      </c>
      <c r="E187" s="54"/>
    </row>
    <row r="188" spans="1:5" x14ac:dyDescent="0.2">
      <c r="A188" s="52">
        <v>5512</v>
      </c>
      <c r="B188" s="51" t="s">
        <v>440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5513</v>
      </c>
      <c r="B189" s="51" t="s">
        <v>441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5514</v>
      </c>
      <c r="B190" s="51" t="s">
        <v>442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5515</v>
      </c>
      <c r="B191" s="51" t="s">
        <v>443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5516</v>
      </c>
      <c r="B192" s="51" t="s">
        <v>444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5517</v>
      </c>
      <c r="B193" s="51" t="s">
        <v>445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5518</v>
      </c>
      <c r="B194" s="51" t="s">
        <v>81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5520</v>
      </c>
      <c r="B195" s="51" t="s">
        <v>80</v>
      </c>
      <c r="C195" s="53">
        <f>SUM(C196:C197)</f>
        <v>0</v>
      </c>
      <c r="D195" s="55">
        <f t="shared" si="1"/>
        <v>0</v>
      </c>
      <c r="E195" s="54"/>
    </row>
    <row r="196" spans="1:5" x14ac:dyDescent="0.2">
      <c r="A196" s="52">
        <v>5521</v>
      </c>
      <c r="B196" s="51" t="s">
        <v>446</v>
      </c>
      <c r="C196" s="53">
        <v>0</v>
      </c>
      <c r="D196" s="55">
        <f t="shared" si="1"/>
        <v>0</v>
      </c>
      <c r="E196" s="54"/>
    </row>
    <row r="197" spans="1:5" x14ac:dyDescent="0.2">
      <c r="A197" s="52">
        <v>5522</v>
      </c>
      <c r="B197" s="51" t="s">
        <v>447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5530</v>
      </c>
      <c r="B198" s="51" t="s">
        <v>448</v>
      </c>
      <c r="C198" s="53">
        <f>SUM(C199:C203)</f>
        <v>0</v>
      </c>
      <c r="D198" s="55">
        <f t="shared" si="1"/>
        <v>0</v>
      </c>
      <c r="E198" s="54"/>
    </row>
    <row r="199" spans="1:5" x14ac:dyDescent="0.2">
      <c r="A199" s="52">
        <v>5531</v>
      </c>
      <c r="B199" s="51" t="s">
        <v>449</v>
      </c>
      <c r="C199" s="53">
        <v>0</v>
      </c>
      <c r="D199" s="55">
        <f t="shared" si="1"/>
        <v>0</v>
      </c>
      <c r="E199" s="54"/>
    </row>
    <row r="200" spans="1:5" x14ac:dyDescent="0.2">
      <c r="A200" s="52">
        <v>5532</v>
      </c>
      <c r="B200" s="51" t="s">
        <v>450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5533</v>
      </c>
      <c r="B201" s="51" t="s">
        <v>451</v>
      </c>
      <c r="C201" s="53">
        <v>0</v>
      </c>
      <c r="D201" s="55">
        <f t="shared" si="1"/>
        <v>0</v>
      </c>
      <c r="E201" s="54"/>
    </row>
    <row r="202" spans="1:5" ht="22.5" x14ac:dyDescent="0.2">
      <c r="A202" s="52">
        <v>5534</v>
      </c>
      <c r="B202" s="51" t="s">
        <v>452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5535</v>
      </c>
      <c r="B203" s="51" t="s">
        <v>453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5590</v>
      </c>
      <c r="B204" s="51" t="s">
        <v>454</v>
      </c>
      <c r="C204" s="53">
        <f>SUM(C205:C213)</f>
        <v>0</v>
      </c>
      <c r="D204" s="55">
        <f t="shared" si="1"/>
        <v>0</v>
      </c>
      <c r="E204" s="54"/>
    </row>
    <row r="205" spans="1:5" x14ac:dyDescent="0.2">
      <c r="A205" s="52">
        <v>5591</v>
      </c>
      <c r="B205" s="51" t="s">
        <v>455</v>
      </c>
      <c r="C205" s="53">
        <v>0</v>
      </c>
      <c r="D205" s="55">
        <f t="shared" si="1"/>
        <v>0</v>
      </c>
      <c r="E205" s="54"/>
    </row>
    <row r="206" spans="1:5" x14ac:dyDescent="0.2">
      <c r="A206" s="52">
        <v>5592</v>
      </c>
      <c r="B206" s="51" t="s">
        <v>456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5593</v>
      </c>
      <c r="B207" s="51" t="s">
        <v>457</v>
      </c>
      <c r="C207" s="53">
        <v>0</v>
      </c>
      <c r="D207" s="55">
        <f t="shared" si="1"/>
        <v>0</v>
      </c>
      <c r="E207" s="54"/>
    </row>
    <row r="208" spans="1:5" x14ac:dyDescent="0.2">
      <c r="A208" s="52">
        <v>5594</v>
      </c>
      <c r="B208" s="51" t="s">
        <v>513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5595</v>
      </c>
      <c r="B209" s="51" t="s">
        <v>459</v>
      </c>
      <c r="C209" s="53">
        <v>0</v>
      </c>
      <c r="D209" s="55">
        <f t="shared" si="1"/>
        <v>0</v>
      </c>
      <c r="E209" s="54"/>
    </row>
    <row r="210" spans="1:5" x14ac:dyDescent="0.2">
      <c r="A210" s="52">
        <v>5596</v>
      </c>
      <c r="B210" s="51" t="s">
        <v>354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5597</v>
      </c>
      <c r="B211" s="51" t="s">
        <v>460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5598</v>
      </c>
      <c r="B212" s="51" t="s">
        <v>514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5599</v>
      </c>
      <c r="B213" s="51" t="s">
        <v>461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5600</v>
      </c>
      <c r="B214" s="51" t="s">
        <v>79</v>
      </c>
      <c r="C214" s="53">
        <f>C215</f>
        <v>0</v>
      </c>
      <c r="D214" s="55">
        <f t="shared" si="1"/>
        <v>0</v>
      </c>
      <c r="E214" s="54"/>
    </row>
    <row r="215" spans="1:5" x14ac:dyDescent="0.2">
      <c r="A215" s="52">
        <v>5610</v>
      </c>
      <c r="B215" s="51" t="s">
        <v>462</v>
      </c>
      <c r="C215" s="53">
        <f>C216</f>
        <v>0</v>
      </c>
      <c r="D215" s="55">
        <f t="shared" si="1"/>
        <v>0</v>
      </c>
      <c r="E215" s="54"/>
    </row>
    <row r="216" spans="1:5" x14ac:dyDescent="0.2">
      <c r="A216" s="52">
        <v>5611</v>
      </c>
      <c r="B216" s="51" t="s">
        <v>463</v>
      </c>
      <c r="C216" s="53">
        <v>0</v>
      </c>
      <c r="D216" s="55">
        <f t="shared" si="1"/>
        <v>0</v>
      </c>
      <c r="E216" s="54"/>
    </row>
    <row r="218" spans="1:5" x14ac:dyDescent="0.2">
      <c r="B218" s="192" t="s">
        <v>624</v>
      </c>
      <c r="C218" s="192"/>
      <c r="D218" s="192"/>
    </row>
    <row r="219" spans="1:5" x14ac:dyDescent="0.2">
      <c r="B219" s="192"/>
      <c r="C219" s="192"/>
      <c r="D219" s="19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B218:D219"/>
  </mergeCells>
  <pageMargins left="0.70866141732283472" right="0.70866141732283472" top="1.1811023622047245" bottom="0.74803149606299213" header="0.31496062992125984" footer="0.31496062992125984"/>
  <pageSetup scale="81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6"/>
    </row>
    <row r="2" spans="1:2" ht="15" customHeight="1" x14ac:dyDescent="0.2">
      <c r="A2" s="93" t="s">
        <v>187</v>
      </c>
      <c r="B2" s="94" t="s">
        <v>50</v>
      </c>
    </row>
    <row r="3" spans="1:2" x14ac:dyDescent="0.2">
      <c r="A3" s="13"/>
      <c r="B3" s="107"/>
    </row>
    <row r="4" spans="1:2" ht="14.1" customHeight="1" x14ac:dyDescent="0.2">
      <c r="A4" s="108" t="s">
        <v>568</v>
      </c>
      <c r="B4" s="98" t="s">
        <v>78</v>
      </c>
    </row>
    <row r="5" spans="1:2" ht="14.1" customHeight="1" x14ac:dyDescent="0.2">
      <c r="A5" s="99"/>
      <c r="B5" s="98" t="s">
        <v>51</v>
      </c>
    </row>
    <row r="6" spans="1:2" ht="14.1" customHeight="1" x14ac:dyDescent="0.2">
      <c r="A6" s="99"/>
      <c r="B6" s="98" t="s">
        <v>145</v>
      </c>
    </row>
    <row r="7" spans="1:2" ht="14.1" customHeight="1" x14ac:dyDescent="0.2">
      <c r="A7" s="99"/>
      <c r="B7" s="98" t="s">
        <v>63</v>
      </c>
    </row>
    <row r="8" spans="1:2" x14ac:dyDescent="0.2">
      <c r="A8" s="99"/>
    </row>
    <row r="9" spans="1:2" x14ac:dyDescent="0.2">
      <c r="A9" s="108" t="s">
        <v>569</v>
      </c>
      <c r="B9" s="100" t="s">
        <v>147</v>
      </c>
    </row>
    <row r="10" spans="1:2" ht="15" customHeight="1" x14ac:dyDescent="0.2">
      <c r="A10" s="99"/>
      <c r="B10" s="109" t="s">
        <v>63</v>
      </c>
    </row>
    <row r="11" spans="1:2" x14ac:dyDescent="0.2">
      <c r="A11" s="99"/>
    </row>
    <row r="12" spans="1:2" x14ac:dyDescent="0.2">
      <c r="A12" s="108" t="s">
        <v>571</v>
      </c>
      <c r="B12" s="100" t="s">
        <v>147</v>
      </c>
    </row>
    <row r="13" spans="1:2" ht="22.5" x14ac:dyDescent="0.2">
      <c r="A13" s="99"/>
      <c r="B13" s="100" t="s">
        <v>70</v>
      </c>
    </row>
    <row r="14" spans="1:2" x14ac:dyDescent="0.2">
      <c r="A14" s="99"/>
      <c r="B14" s="109" t="s">
        <v>63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108" t="s">
        <v>572</v>
      </c>
      <c r="B17" s="102" t="s">
        <v>71</v>
      </c>
    </row>
    <row r="18" spans="1:2" ht="15" customHeight="1" x14ac:dyDescent="0.2">
      <c r="A18" s="13"/>
      <c r="B18" s="102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51"/>
  <sheetViews>
    <sheetView topLeftCell="A142" zoomScale="106" zoomScaleNormal="106" workbookViewId="0">
      <selection activeCell="H1" sqref="A1:H166"/>
    </sheetView>
  </sheetViews>
  <sheetFormatPr baseColWidth="10" defaultColWidth="9.140625" defaultRowHeight="11.25" x14ac:dyDescent="0.2"/>
  <cols>
    <col min="1" max="1" width="10" style="20" customWidth="1"/>
    <col min="2" max="2" width="40.5703125" style="195" customWidth="1"/>
    <col min="3" max="3" width="16.42578125" style="20" bestFit="1" customWidth="1"/>
    <col min="4" max="4" width="16.140625" style="20" bestFit="1" customWidth="1"/>
    <col min="5" max="5" width="10.5703125" style="20" customWidth="1"/>
    <col min="6" max="6" width="6.7109375" style="20" customWidth="1"/>
    <col min="7" max="7" width="13.7109375" style="20" customWidth="1"/>
    <col min="8" max="8" width="17.5703125" style="20" bestFit="1" customWidth="1"/>
    <col min="9" max="9" width="11.42578125" style="20" customWidth="1"/>
    <col min="10" max="16384" width="9.140625" style="20"/>
  </cols>
  <sheetData>
    <row r="1" spans="1:8" s="16" customFormat="1" ht="18.95" customHeight="1" x14ac:dyDescent="0.25">
      <c r="A1" s="167" t="s">
        <v>667</v>
      </c>
      <c r="B1" s="168"/>
      <c r="C1" s="168"/>
      <c r="D1" s="168"/>
      <c r="E1" s="168"/>
      <c r="F1" s="168"/>
      <c r="G1" s="14" t="s">
        <v>604</v>
      </c>
      <c r="H1" s="25">
        <v>2024</v>
      </c>
    </row>
    <row r="2" spans="1:8" s="16" customFormat="1" ht="18.95" customHeight="1" x14ac:dyDescent="0.25">
      <c r="A2" s="167" t="s">
        <v>608</v>
      </c>
      <c r="B2" s="168"/>
      <c r="C2" s="168"/>
      <c r="D2" s="168"/>
      <c r="E2" s="168"/>
      <c r="F2" s="168"/>
      <c r="G2" s="14" t="s">
        <v>605</v>
      </c>
      <c r="H2" s="25" t="s">
        <v>607</v>
      </c>
    </row>
    <row r="3" spans="1:8" s="16" customFormat="1" ht="18.95" customHeight="1" x14ac:dyDescent="0.25">
      <c r="A3" s="167" t="s">
        <v>668</v>
      </c>
      <c r="B3" s="168"/>
      <c r="C3" s="168"/>
      <c r="D3" s="168"/>
      <c r="E3" s="168"/>
      <c r="F3" s="168"/>
      <c r="G3" s="14" t="s">
        <v>606</v>
      </c>
      <c r="H3" s="25">
        <v>1</v>
      </c>
    </row>
    <row r="4" spans="1:8" x14ac:dyDescent="0.2">
      <c r="A4" s="18" t="s">
        <v>193</v>
      </c>
      <c r="B4" s="193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3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194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195" t="s">
        <v>194</v>
      </c>
      <c r="C8" s="24">
        <v>0</v>
      </c>
    </row>
    <row r="9" spans="1:8" x14ac:dyDescent="0.2">
      <c r="A9" s="22">
        <v>1115</v>
      </c>
      <c r="B9" s="195" t="s">
        <v>195</v>
      </c>
      <c r="C9" s="24">
        <v>0</v>
      </c>
    </row>
    <row r="10" spans="1:8" x14ac:dyDescent="0.2">
      <c r="A10" s="22">
        <v>1121</v>
      </c>
      <c r="B10" s="195" t="s">
        <v>196</v>
      </c>
      <c r="C10" s="24">
        <v>0</v>
      </c>
    </row>
    <row r="11" spans="1:8" x14ac:dyDescent="0.2">
      <c r="A11" s="22">
        <v>1211</v>
      </c>
      <c r="B11" s="195" t="s">
        <v>197</v>
      </c>
      <c r="C11" s="24">
        <v>0</v>
      </c>
    </row>
    <row r="13" spans="1:8" x14ac:dyDescent="0.2">
      <c r="A13" s="19" t="s">
        <v>151</v>
      </c>
      <c r="B13" s="193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194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195" t="s">
        <v>198</v>
      </c>
      <c r="C15" s="24">
        <v>10424.24</v>
      </c>
      <c r="D15" s="24">
        <v>10424.24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195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3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194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195" t="s">
        <v>205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195" t="s">
        <v>206</v>
      </c>
      <c r="C21" s="24">
        <v>11449.52</v>
      </c>
      <c r="D21" s="24">
        <v>11449.52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195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ht="22.5" x14ac:dyDescent="0.2">
      <c r="A23" s="22">
        <v>1129</v>
      </c>
      <c r="B23" s="195" t="s">
        <v>575</v>
      </c>
      <c r="C23" s="24">
        <v>-7955.32</v>
      </c>
      <c r="D23" s="24">
        <v>-7955.32</v>
      </c>
      <c r="E23" s="24">
        <v>0</v>
      </c>
      <c r="F23" s="24">
        <v>0</v>
      </c>
      <c r="G23" s="24">
        <v>0</v>
      </c>
    </row>
    <row r="24" spans="1:8" ht="22.5" x14ac:dyDescent="0.2">
      <c r="A24" s="22">
        <v>1131</v>
      </c>
      <c r="B24" s="195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ht="22.5" x14ac:dyDescent="0.2">
      <c r="A25" s="22">
        <v>1132</v>
      </c>
      <c r="B25" s="195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ht="22.5" x14ac:dyDescent="0.2">
      <c r="A26" s="22">
        <v>1133</v>
      </c>
      <c r="B26" s="195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195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ht="22.5" x14ac:dyDescent="0.2">
      <c r="A28" s="22">
        <v>1139</v>
      </c>
      <c r="B28" s="195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3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194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195" t="s">
        <v>213</v>
      </c>
      <c r="C32" s="24">
        <f>SUM(C33:C37)</f>
        <v>0</v>
      </c>
    </row>
    <row r="33" spans="1:8" x14ac:dyDescent="0.2">
      <c r="A33" s="22">
        <v>1141</v>
      </c>
      <c r="B33" s="195" t="s">
        <v>214</v>
      </c>
      <c r="C33" s="24">
        <v>0</v>
      </c>
    </row>
    <row r="34" spans="1:8" x14ac:dyDescent="0.2">
      <c r="A34" s="22">
        <v>1142</v>
      </c>
      <c r="B34" s="195" t="s">
        <v>215</v>
      </c>
      <c r="C34" s="24">
        <v>0</v>
      </c>
    </row>
    <row r="35" spans="1:8" x14ac:dyDescent="0.2">
      <c r="A35" s="22">
        <v>1143</v>
      </c>
      <c r="B35" s="195" t="s">
        <v>216</v>
      </c>
      <c r="C35" s="24">
        <v>0</v>
      </c>
    </row>
    <row r="36" spans="1:8" ht="22.5" x14ac:dyDescent="0.2">
      <c r="A36" s="22">
        <v>1144</v>
      </c>
      <c r="B36" s="195" t="s">
        <v>217</v>
      </c>
      <c r="C36" s="24">
        <v>0</v>
      </c>
    </row>
    <row r="37" spans="1:8" x14ac:dyDescent="0.2">
      <c r="A37" s="22">
        <v>1145</v>
      </c>
      <c r="B37" s="195" t="s">
        <v>218</v>
      </c>
      <c r="C37" s="24">
        <v>0</v>
      </c>
    </row>
    <row r="39" spans="1:8" x14ac:dyDescent="0.2">
      <c r="A39" s="19" t="s">
        <v>219</v>
      </c>
      <c r="B39" s="193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194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195" t="s">
        <v>221</v>
      </c>
      <c r="C41" s="24">
        <f>C42</f>
        <v>0</v>
      </c>
    </row>
    <row r="42" spans="1:8" x14ac:dyDescent="0.2">
      <c r="A42" s="22">
        <v>1151</v>
      </c>
      <c r="B42" s="195" t="s">
        <v>222</v>
      </c>
      <c r="C42" s="24">
        <v>0</v>
      </c>
    </row>
    <row r="44" spans="1:8" x14ac:dyDescent="0.2">
      <c r="A44" s="19" t="s">
        <v>158</v>
      </c>
      <c r="B44" s="193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194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195" t="s">
        <v>223</v>
      </c>
      <c r="C46" s="24">
        <v>0</v>
      </c>
    </row>
    <row r="48" spans="1:8" x14ac:dyDescent="0.2">
      <c r="A48" s="19" t="s">
        <v>159</v>
      </c>
      <c r="B48" s="193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194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195" t="s">
        <v>224</v>
      </c>
      <c r="C50" s="24">
        <v>0</v>
      </c>
    </row>
    <row r="52" spans="1:9" x14ac:dyDescent="0.2">
      <c r="A52" s="19" t="s">
        <v>163</v>
      </c>
      <c r="B52" s="193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194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ht="22.5" x14ac:dyDescent="0.2">
      <c r="A54" s="22">
        <v>1230</v>
      </c>
      <c r="B54" s="195" t="s">
        <v>227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195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195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195" t="s">
        <v>230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195" t="s">
        <v>231</v>
      </c>
      <c r="C58" s="24">
        <v>0</v>
      </c>
      <c r="D58" s="24">
        <v>0</v>
      </c>
      <c r="E58" s="24">
        <v>0</v>
      </c>
    </row>
    <row r="59" spans="1:9" ht="22.5" x14ac:dyDescent="0.2">
      <c r="A59" s="22">
        <v>1235</v>
      </c>
      <c r="B59" s="195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195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195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195" t="s">
        <v>235</v>
      </c>
      <c r="C62" s="24">
        <f>SUM(C63:C70)</f>
        <v>2472069.33</v>
      </c>
      <c r="D62" s="24">
        <f t="shared" ref="D62:E62" si="0">SUM(D63:D70)</f>
        <v>0</v>
      </c>
      <c r="E62" s="24">
        <f t="shared" si="0"/>
        <v>2021724.46</v>
      </c>
    </row>
    <row r="63" spans="1:9" x14ac:dyDescent="0.2">
      <c r="A63" s="22">
        <v>1241</v>
      </c>
      <c r="B63" s="195" t="s">
        <v>236</v>
      </c>
      <c r="C63" s="24">
        <v>972754.94</v>
      </c>
      <c r="D63" s="24">
        <v>0</v>
      </c>
      <c r="E63" s="24">
        <v>0</v>
      </c>
    </row>
    <row r="64" spans="1:9" x14ac:dyDescent="0.2">
      <c r="A64" s="22">
        <v>1242</v>
      </c>
      <c r="B64" s="195" t="s">
        <v>237</v>
      </c>
      <c r="C64" s="24">
        <v>616223.05000000005</v>
      </c>
      <c r="D64" s="24">
        <v>0</v>
      </c>
      <c r="E64" s="24">
        <v>0</v>
      </c>
    </row>
    <row r="65" spans="1:9" x14ac:dyDescent="0.2">
      <c r="A65" s="22">
        <v>1243</v>
      </c>
      <c r="B65" s="195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195" t="s">
        <v>239</v>
      </c>
      <c r="C66" s="24">
        <v>808336</v>
      </c>
      <c r="D66" s="24">
        <v>0</v>
      </c>
      <c r="E66" s="24">
        <v>0</v>
      </c>
    </row>
    <row r="67" spans="1:9" x14ac:dyDescent="0.2">
      <c r="A67" s="22">
        <v>1245</v>
      </c>
      <c r="B67" s="195" t="s">
        <v>240</v>
      </c>
      <c r="C67" s="24">
        <v>0</v>
      </c>
      <c r="D67" s="24">
        <v>0</v>
      </c>
      <c r="E67" s="24">
        <v>2021724.46</v>
      </c>
    </row>
    <row r="68" spans="1:9" x14ac:dyDescent="0.2">
      <c r="A68" s="22">
        <v>1246</v>
      </c>
      <c r="B68" s="195" t="s">
        <v>241</v>
      </c>
      <c r="C68" s="24">
        <v>74755.34</v>
      </c>
      <c r="D68" s="24">
        <v>0</v>
      </c>
      <c r="E68" s="24">
        <v>0</v>
      </c>
    </row>
    <row r="69" spans="1:9" x14ac:dyDescent="0.2">
      <c r="A69" s="22">
        <v>1247</v>
      </c>
      <c r="B69" s="195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195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3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194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195" t="s">
        <v>245</v>
      </c>
      <c r="C74" s="24">
        <f>SUM(C75:C79)</f>
        <v>34636.050000000003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195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195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195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195" t="s">
        <v>249</v>
      </c>
      <c r="C78" s="24">
        <v>34636.050000000003</v>
      </c>
      <c r="D78" s="24">
        <v>0</v>
      </c>
      <c r="E78" s="24">
        <v>0</v>
      </c>
    </row>
    <row r="79" spans="1:9" x14ac:dyDescent="0.2">
      <c r="A79" s="22">
        <v>1259</v>
      </c>
      <c r="B79" s="195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195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195" t="s">
        <v>252</v>
      </c>
      <c r="C81" s="24">
        <v>0</v>
      </c>
      <c r="D81" s="24">
        <v>0</v>
      </c>
      <c r="E81" s="24">
        <v>0</v>
      </c>
    </row>
    <row r="82" spans="1:8" ht="22.5" x14ac:dyDescent="0.2">
      <c r="A82" s="22">
        <v>1272</v>
      </c>
      <c r="B82" s="195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195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195" t="s">
        <v>255</v>
      </c>
      <c r="C84" s="24">
        <v>0</v>
      </c>
      <c r="D84" s="24">
        <v>0</v>
      </c>
      <c r="E84" s="24">
        <v>0</v>
      </c>
    </row>
    <row r="85" spans="1:8" ht="22.5" x14ac:dyDescent="0.2">
      <c r="A85" s="22">
        <v>1275</v>
      </c>
      <c r="B85" s="195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195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3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194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ht="22.5" x14ac:dyDescent="0.2">
      <c r="A90" s="22">
        <v>1160</v>
      </c>
      <c r="B90" s="195" t="s">
        <v>259</v>
      </c>
      <c r="C90" s="24">
        <f>SUM(C91:C92)</f>
        <v>0</v>
      </c>
    </row>
    <row r="91" spans="1:8" ht="22.5" x14ac:dyDescent="0.2">
      <c r="A91" s="22">
        <v>1161</v>
      </c>
      <c r="B91" s="195" t="s">
        <v>260</v>
      </c>
      <c r="C91" s="24">
        <v>0</v>
      </c>
    </row>
    <row r="92" spans="1:8" x14ac:dyDescent="0.2">
      <c r="A92" s="22">
        <v>1162</v>
      </c>
      <c r="B92" s="195" t="s">
        <v>261</v>
      </c>
      <c r="C92" s="24">
        <v>0</v>
      </c>
    </row>
    <row r="94" spans="1:8" x14ac:dyDescent="0.2">
      <c r="A94" s="19" t="s">
        <v>577</v>
      </c>
      <c r="B94" s="193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194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195" t="s">
        <v>585</v>
      </c>
      <c r="C96" s="24">
        <f>SUM(C97:C100)</f>
        <v>0</v>
      </c>
    </row>
    <row r="97" spans="1:8" x14ac:dyDescent="0.2">
      <c r="A97" s="22">
        <v>1191</v>
      </c>
      <c r="B97" s="195" t="s">
        <v>578</v>
      </c>
      <c r="C97" s="24">
        <v>0</v>
      </c>
    </row>
    <row r="98" spans="1:8" x14ac:dyDescent="0.2">
      <c r="A98" s="22">
        <v>1192</v>
      </c>
      <c r="B98" s="195" t="s">
        <v>579</v>
      </c>
      <c r="C98" s="24">
        <v>0</v>
      </c>
    </row>
    <row r="99" spans="1:8" ht="22.5" x14ac:dyDescent="0.2">
      <c r="A99" s="22">
        <v>1193</v>
      </c>
      <c r="B99" s="195" t="s">
        <v>580</v>
      </c>
      <c r="C99" s="24">
        <v>0</v>
      </c>
    </row>
    <row r="100" spans="1:8" x14ac:dyDescent="0.2">
      <c r="A100" s="22">
        <v>1194</v>
      </c>
      <c r="B100" s="195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194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195" t="s">
        <v>262</v>
      </c>
      <c r="C103" s="24">
        <f>SUM(C104:C106)</f>
        <v>0</v>
      </c>
    </row>
    <row r="104" spans="1:8" x14ac:dyDescent="0.2">
      <c r="A104" s="22">
        <v>1291</v>
      </c>
      <c r="B104" s="195" t="s">
        <v>263</v>
      </c>
      <c r="C104" s="24">
        <v>0</v>
      </c>
    </row>
    <row r="105" spans="1:8" x14ac:dyDescent="0.2">
      <c r="A105" s="22">
        <v>1292</v>
      </c>
      <c r="B105" s="195" t="s">
        <v>264</v>
      </c>
      <c r="C105" s="24">
        <v>0</v>
      </c>
    </row>
    <row r="106" spans="1:8" x14ac:dyDescent="0.2">
      <c r="A106" s="22">
        <v>1293</v>
      </c>
      <c r="B106" s="195" t="s">
        <v>265</v>
      </c>
      <c r="C106" s="24">
        <v>0</v>
      </c>
    </row>
    <row r="108" spans="1:8" x14ac:dyDescent="0.2">
      <c r="A108" s="19" t="s">
        <v>168</v>
      </c>
      <c r="B108" s="193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194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195" t="s">
        <v>268</v>
      </c>
      <c r="C110" s="24">
        <f>SUM(C111:C119)</f>
        <v>20597.73</v>
      </c>
      <c r="D110" s="24">
        <f>SUM(D111:D119)</f>
        <v>20597.73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195" t="s">
        <v>269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195" t="s">
        <v>270</v>
      </c>
      <c r="C112" s="24">
        <v>8444</v>
      </c>
      <c r="D112" s="24">
        <f t="shared" ref="D112:D119" si="1">C112</f>
        <v>8444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195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195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195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ht="22.5" x14ac:dyDescent="0.2">
      <c r="A116" s="22">
        <v>2116</v>
      </c>
      <c r="B116" s="195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195" t="s">
        <v>275</v>
      </c>
      <c r="C117" s="24">
        <v>12153.73</v>
      </c>
      <c r="D117" s="24">
        <f t="shared" si="1"/>
        <v>12153.73</v>
      </c>
      <c r="E117" s="24">
        <v>0</v>
      </c>
      <c r="F117" s="24">
        <v>0</v>
      </c>
      <c r="G117" s="24">
        <v>0</v>
      </c>
    </row>
    <row r="118" spans="1:8" ht="22.5" x14ac:dyDescent="0.2">
      <c r="A118" s="22">
        <v>2118</v>
      </c>
      <c r="B118" s="195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195" t="s">
        <v>277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195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195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ht="22.5" x14ac:dyDescent="0.2">
      <c r="A122" s="22">
        <v>2122</v>
      </c>
      <c r="B122" s="195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195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3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194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ht="22.5" x14ac:dyDescent="0.2">
      <c r="A127" s="22">
        <v>2160</v>
      </c>
      <c r="B127" s="195" t="s">
        <v>282</v>
      </c>
      <c r="C127" s="24">
        <f>SUM(C128:C133)</f>
        <v>0</v>
      </c>
    </row>
    <row r="128" spans="1:8" x14ac:dyDescent="0.2">
      <c r="A128" s="22">
        <v>2161</v>
      </c>
      <c r="B128" s="195" t="s">
        <v>283</v>
      </c>
      <c r="C128" s="24">
        <v>0</v>
      </c>
    </row>
    <row r="129" spans="1:8" x14ac:dyDescent="0.2">
      <c r="A129" s="22">
        <v>2162</v>
      </c>
      <c r="B129" s="195" t="s">
        <v>284</v>
      </c>
      <c r="C129" s="24">
        <v>0</v>
      </c>
    </row>
    <row r="130" spans="1:8" x14ac:dyDescent="0.2">
      <c r="A130" s="22">
        <v>2163</v>
      </c>
      <c r="B130" s="195" t="s">
        <v>285</v>
      </c>
      <c r="C130" s="24">
        <v>0</v>
      </c>
    </row>
    <row r="131" spans="1:8" ht="22.5" x14ac:dyDescent="0.2">
      <c r="A131" s="22">
        <v>2164</v>
      </c>
      <c r="B131" s="195" t="s">
        <v>286</v>
      </c>
      <c r="C131" s="24">
        <v>0</v>
      </c>
    </row>
    <row r="132" spans="1:8" ht="22.5" x14ac:dyDescent="0.2">
      <c r="A132" s="22">
        <v>2165</v>
      </c>
      <c r="B132" s="195" t="s">
        <v>287</v>
      </c>
      <c r="C132" s="24">
        <v>0</v>
      </c>
    </row>
    <row r="133" spans="1:8" x14ac:dyDescent="0.2">
      <c r="A133" s="22">
        <v>2166</v>
      </c>
      <c r="B133" s="195" t="s">
        <v>288</v>
      </c>
      <c r="C133" s="24">
        <v>0</v>
      </c>
    </row>
    <row r="134" spans="1:8" ht="22.5" x14ac:dyDescent="0.2">
      <c r="A134" s="22">
        <v>2250</v>
      </c>
      <c r="B134" s="195" t="s">
        <v>289</v>
      </c>
      <c r="C134" s="24">
        <f>SUM(C135:C140)</f>
        <v>0</v>
      </c>
    </row>
    <row r="135" spans="1:8" x14ac:dyDescent="0.2">
      <c r="A135" s="22">
        <v>2251</v>
      </c>
      <c r="B135" s="195" t="s">
        <v>290</v>
      </c>
      <c r="C135" s="24">
        <v>0</v>
      </c>
    </row>
    <row r="136" spans="1:8" x14ac:dyDescent="0.2">
      <c r="A136" s="22">
        <v>2252</v>
      </c>
      <c r="B136" s="195" t="s">
        <v>291</v>
      </c>
      <c r="C136" s="24">
        <v>0</v>
      </c>
    </row>
    <row r="137" spans="1:8" x14ac:dyDescent="0.2">
      <c r="A137" s="22">
        <v>2253</v>
      </c>
      <c r="B137" s="195" t="s">
        <v>292</v>
      </c>
      <c r="C137" s="24">
        <v>0</v>
      </c>
    </row>
    <row r="138" spans="1:8" ht="22.5" x14ac:dyDescent="0.2">
      <c r="A138" s="22">
        <v>2254</v>
      </c>
      <c r="B138" s="195" t="s">
        <v>293</v>
      </c>
      <c r="C138" s="24">
        <v>0</v>
      </c>
    </row>
    <row r="139" spans="1:8" ht="22.5" x14ac:dyDescent="0.2">
      <c r="A139" s="22">
        <v>2255</v>
      </c>
      <c r="B139" s="195" t="s">
        <v>294</v>
      </c>
      <c r="C139" s="24">
        <v>0</v>
      </c>
    </row>
    <row r="140" spans="1:8" x14ac:dyDescent="0.2">
      <c r="A140" s="22">
        <v>2256</v>
      </c>
      <c r="B140" s="195" t="s">
        <v>295</v>
      </c>
      <c r="C140" s="24">
        <v>0</v>
      </c>
    </row>
    <row r="142" spans="1:8" x14ac:dyDescent="0.2">
      <c r="A142" s="19" t="s">
        <v>170</v>
      </c>
      <c r="B142" s="193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196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195" t="s">
        <v>296</v>
      </c>
      <c r="C144" s="24">
        <v>0</v>
      </c>
    </row>
    <row r="145" spans="1:5" x14ac:dyDescent="0.2">
      <c r="A145" s="22">
        <v>2199</v>
      </c>
      <c r="B145" s="195" t="s">
        <v>297</v>
      </c>
      <c r="C145" s="24">
        <v>0</v>
      </c>
    </row>
    <row r="146" spans="1:5" x14ac:dyDescent="0.2">
      <c r="A146" s="22">
        <v>2240</v>
      </c>
      <c r="B146" s="195" t="s">
        <v>298</v>
      </c>
      <c r="C146" s="24">
        <f>SUM(C147:C149)</f>
        <v>0</v>
      </c>
    </row>
    <row r="147" spans="1:5" x14ac:dyDescent="0.2">
      <c r="A147" s="22">
        <v>2241</v>
      </c>
      <c r="B147" s="195" t="s">
        <v>299</v>
      </c>
      <c r="C147" s="24">
        <v>0</v>
      </c>
    </row>
    <row r="148" spans="1:5" x14ac:dyDescent="0.2">
      <c r="A148" s="22">
        <v>2242</v>
      </c>
      <c r="B148" s="195" t="s">
        <v>300</v>
      </c>
      <c r="C148" s="24">
        <v>0</v>
      </c>
    </row>
    <row r="149" spans="1:5" x14ac:dyDescent="0.2">
      <c r="A149" s="22">
        <v>2249</v>
      </c>
      <c r="B149" s="195" t="s">
        <v>301</v>
      </c>
      <c r="C149" s="24">
        <v>0</v>
      </c>
    </row>
    <row r="151" spans="1:5" ht="33.75" customHeight="1" x14ac:dyDescent="0.2">
      <c r="B151" s="192" t="s">
        <v>624</v>
      </c>
      <c r="C151" s="192"/>
      <c r="D151" s="192"/>
      <c r="E151" s="19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B151:E151"/>
  </mergeCells>
  <pageMargins left="0.70866141732283472" right="0.70866141732283472" top="1.1811023622047245" bottom="0.74803149606299213" header="0.31496062992125984" footer="0.31496062992125984"/>
  <pageSetup scale="62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187</v>
      </c>
      <c r="B2" s="94" t="s">
        <v>50</v>
      </c>
    </row>
    <row r="3" spans="1:2" x14ac:dyDescent="0.2">
      <c r="A3" s="95"/>
      <c r="B3" s="96"/>
    </row>
    <row r="4" spans="1:2" ht="15" customHeight="1" x14ac:dyDescent="0.2">
      <c r="A4" s="97" t="s">
        <v>1</v>
      </c>
      <c r="B4" s="98" t="s">
        <v>78</v>
      </c>
    </row>
    <row r="5" spans="1:2" ht="15" customHeight="1" x14ac:dyDescent="0.2">
      <c r="A5" s="99"/>
      <c r="B5" s="98" t="s">
        <v>51</v>
      </c>
    </row>
    <row r="6" spans="1:2" ht="15" customHeight="1" x14ac:dyDescent="0.2">
      <c r="A6" s="99"/>
      <c r="B6" s="100" t="s">
        <v>146</v>
      </c>
    </row>
    <row r="7" spans="1:2" ht="15" customHeight="1" x14ac:dyDescent="0.2">
      <c r="A7" s="99"/>
      <c r="B7" s="98" t="s">
        <v>52</v>
      </c>
    </row>
    <row r="8" spans="1:2" x14ac:dyDescent="0.2">
      <c r="A8" s="99"/>
    </row>
    <row r="9" spans="1:2" ht="15" customHeight="1" x14ac:dyDescent="0.2">
      <c r="A9" s="97" t="s">
        <v>3</v>
      </c>
      <c r="B9" s="98" t="s">
        <v>586</v>
      </c>
    </row>
    <row r="10" spans="1:2" ht="15" customHeight="1" x14ac:dyDescent="0.2">
      <c r="A10" s="99"/>
      <c r="B10" s="98" t="s">
        <v>587</v>
      </c>
    </row>
    <row r="11" spans="1:2" ht="15" customHeight="1" x14ac:dyDescent="0.2">
      <c r="A11" s="99"/>
      <c r="B11" s="98" t="s">
        <v>124</v>
      </c>
    </row>
    <row r="12" spans="1:2" ht="15" customHeight="1" x14ac:dyDescent="0.2">
      <c r="A12" s="99"/>
      <c r="B12" s="98" t="s">
        <v>123</v>
      </c>
    </row>
    <row r="13" spans="1:2" ht="15" customHeight="1" x14ac:dyDescent="0.2">
      <c r="A13" s="99"/>
      <c r="B13" s="98" t="s">
        <v>125</v>
      </c>
    </row>
    <row r="14" spans="1:2" x14ac:dyDescent="0.2">
      <c r="A14" s="99"/>
    </row>
    <row r="15" spans="1:2" ht="15" customHeight="1" x14ac:dyDescent="0.2">
      <c r="A15" s="97" t="s">
        <v>5</v>
      </c>
      <c r="B15" s="101" t="s">
        <v>53</v>
      </c>
    </row>
    <row r="16" spans="1:2" ht="15" customHeight="1" x14ac:dyDescent="0.2">
      <c r="A16" s="99"/>
      <c r="B16" s="101" t="s">
        <v>54</v>
      </c>
    </row>
    <row r="17" spans="1:2" ht="15" customHeight="1" x14ac:dyDescent="0.2">
      <c r="A17" s="99"/>
      <c r="B17" s="101" t="s">
        <v>55</v>
      </c>
    </row>
    <row r="18" spans="1:2" ht="15" customHeight="1" x14ac:dyDescent="0.2">
      <c r="A18" s="99"/>
      <c r="B18" s="98" t="s">
        <v>56</v>
      </c>
    </row>
    <row r="19" spans="1:2" ht="15" customHeight="1" x14ac:dyDescent="0.2">
      <c r="A19" s="99"/>
      <c r="B19" s="102" t="s">
        <v>134</v>
      </c>
    </row>
    <row r="20" spans="1:2" x14ac:dyDescent="0.2">
      <c r="A20" s="99"/>
    </row>
    <row r="21" spans="1:2" ht="15" customHeight="1" x14ac:dyDescent="0.2">
      <c r="A21" s="97" t="s">
        <v>130</v>
      </c>
      <c r="B21" s="1" t="s">
        <v>185</v>
      </c>
    </row>
    <row r="22" spans="1:2" ht="15" customHeight="1" x14ac:dyDescent="0.2">
      <c r="A22" s="99"/>
      <c r="B22" s="103" t="s">
        <v>186</v>
      </c>
    </row>
    <row r="23" spans="1:2" x14ac:dyDescent="0.2">
      <c r="A23" s="99"/>
    </row>
    <row r="24" spans="1:2" ht="15" customHeight="1" x14ac:dyDescent="0.2">
      <c r="A24" s="97" t="s">
        <v>7</v>
      </c>
      <c r="B24" s="102" t="s">
        <v>57</v>
      </c>
    </row>
    <row r="25" spans="1:2" ht="15" customHeight="1" x14ac:dyDescent="0.2">
      <c r="A25" s="99"/>
      <c r="B25" s="102" t="s">
        <v>126</v>
      </c>
    </row>
    <row r="26" spans="1:2" ht="15" customHeight="1" x14ac:dyDescent="0.2">
      <c r="A26" s="99"/>
      <c r="B26" s="102" t="s">
        <v>127</v>
      </c>
    </row>
    <row r="27" spans="1:2" x14ac:dyDescent="0.2">
      <c r="A27" s="99"/>
    </row>
    <row r="28" spans="1:2" ht="15" customHeight="1" x14ac:dyDescent="0.2">
      <c r="A28" s="97" t="s">
        <v>8</v>
      </c>
      <c r="B28" s="102" t="s">
        <v>58</v>
      </c>
    </row>
    <row r="29" spans="1:2" ht="15" customHeight="1" x14ac:dyDescent="0.2">
      <c r="A29" s="99"/>
      <c r="B29" s="102" t="s">
        <v>133</v>
      </c>
    </row>
    <row r="30" spans="1:2" ht="15" customHeight="1" x14ac:dyDescent="0.2">
      <c r="A30" s="99"/>
      <c r="B30" s="102" t="s">
        <v>59</v>
      </c>
    </row>
    <row r="31" spans="1:2" ht="15" customHeight="1" x14ac:dyDescent="0.2">
      <c r="A31" s="99"/>
      <c r="B31" s="104" t="s">
        <v>60</v>
      </c>
    </row>
    <row r="32" spans="1:2" x14ac:dyDescent="0.2">
      <c r="A32" s="99"/>
    </row>
    <row r="33" spans="1:2" ht="15" customHeight="1" x14ac:dyDescent="0.2">
      <c r="A33" s="97" t="s">
        <v>9</v>
      </c>
      <c r="B33" s="102" t="s">
        <v>61</v>
      </c>
    </row>
    <row r="34" spans="1:2" ht="15" customHeight="1" x14ac:dyDescent="0.2">
      <c r="A34" s="99"/>
      <c r="B34" s="102" t="s">
        <v>62</v>
      </c>
    </row>
    <row r="35" spans="1:2" x14ac:dyDescent="0.2">
      <c r="A35" s="99"/>
    </row>
    <row r="36" spans="1:2" ht="15" customHeight="1" x14ac:dyDescent="0.2">
      <c r="A36" s="97" t="s">
        <v>11</v>
      </c>
      <c r="B36" s="98" t="s">
        <v>128</v>
      </c>
    </row>
    <row r="37" spans="1:2" ht="15" customHeight="1" x14ac:dyDescent="0.2">
      <c r="A37" s="99"/>
      <c r="B37" s="98" t="s">
        <v>135</v>
      </c>
    </row>
    <row r="38" spans="1:2" ht="15" customHeight="1" x14ac:dyDescent="0.2">
      <c r="A38" s="99"/>
      <c r="B38" s="105" t="s">
        <v>188</v>
      </c>
    </row>
    <row r="39" spans="1:2" ht="15" customHeight="1" x14ac:dyDescent="0.2">
      <c r="A39" s="99"/>
      <c r="B39" s="98" t="s">
        <v>189</v>
      </c>
    </row>
    <row r="40" spans="1:2" ht="15" customHeight="1" x14ac:dyDescent="0.2">
      <c r="A40" s="99"/>
      <c r="B40" s="98" t="s">
        <v>131</v>
      </c>
    </row>
    <row r="41" spans="1:2" ht="15" customHeight="1" x14ac:dyDescent="0.2">
      <c r="A41" s="99"/>
      <c r="B41" s="98" t="s">
        <v>132</v>
      </c>
    </row>
    <row r="42" spans="1:2" x14ac:dyDescent="0.2">
      <c r="A42" s="99"/>
    </row>
    <row r="43" spans="1:2" ht="15" customHeight="1" x14ac:dyDescent="0.2">
      <c r="A43" s="97" t="s">
        <v>13</v>
      </c>
      <c r="B43" s="98" t="s">
        <v>136</v>
      </c>
    </row>
    <row r="44" spans="1:2" ht="15" customHeight="1" x14ac:dyDescent="0.2">
      <c r="A44" s="99"/>
      <c r="B44" s="98" t="s">
        <v>139</v>
      </c>
    </row>
    <row r="45" spans="1:2" ht="15" customHeight="1" x14ac:dyDescent="0.2">
      <c r="A45" s="99"/>
      <c r="B45" s="105" t="s">
        <v>190</v>
      </c>
    </row>
    <row r="46" spans="1:2" ht="15" customHeight="1" x14ac:dyDescent="0.2">
      <c r="A46" s="99"/>
      <c r="B46" s="98" t="s">
        <v>191</v>
      </c>
    </row>
    <row r="47" spans="1:2" ht="15" customHeight="1" x14ac:dyDescent="0.2">
      <c r="A47" s="99"/>
      <c r="B47" s="98" t="s">
        <v>138</v>
      </c>
    </row>
    <row r="48" spans="1:2" ht="15" customHeight="1" x14ac:dyDescent="0.2">
      <c r="A48" s="99"/>
      <c r="B48" s="98" t="s">
        <v>137</v>
      </c>
    </row>
    <row r="49" spans="1:2" x14ac:dyDescent="0.2">
      <c r="A49" s="99"/>
    </row>
    <row r="50" spans="1:2" ht="25.5" customHeight="1" x14ac:dyDescent="0.2">
      <c r="A50" s="97" t="s">
        <v>15</v>
      </c>
      <c r="B50" s="100" t="s">
        <v>167</v>
      </c>
    </row>
    <row r="51" spans="1:2" x14ac:dyDescent="0.2">
      <c r="A51" s="99"/>
    </row>
    <row r="52" spans="1:2" ht="15" customHeight="1" x14ac:dyDescent="0.2">
      <c r="A52" s="97" t="s">
        <v>17</v>
      </c>
      <c r="B52" s="98" t="s">
        <v>63</v>
      </c>
    </row>
    <row r="53" spans="1:2" x14ac:dyDescent="0.2">
      <c r="A53" s="99"/>
    </row>
    <row r="54" spans="1:2" ht="15" customHeight="1" x14ac:dyDescent="0.2">
      <c r="A54" s="97" t="s">
        <v>18</v>
      </c>
      <c r="B54" s="101" t="s">
        <v>64</v>
      </c>
    </row>
    <row r="55" spans="1:2" ht="15" customHeight="1" x14ac:dyDescent="0.2">
      <c r="A55" s="99"/>
      <c r="B55" s="101" t="s">
        <v>65</v>
      </c>
    </row>
    <row r="56" spans="1:2" ht="15" customHeight="1" x14ac:dyDescent="0.2">
      <c r="A56" s="99"/>
      <c r="B56" s="101" t="s">
        <v>66</v>
      </c>
    </row>
    <row r="57" spans="1:2" ht="15" customHeight="1" x14ac:dyDescent="0.2">
      <c r="A57" s="99"/>
      <c r="B57" s="101" t="s">
        <v>67</v>
      </c>
    </row>
    <row r="58" spans="1:2" ht="15" customHeight="1" x14ac:dyDescent="0.2">
      <c r="A58" s="99"/>
      <c r="B58" s="101" t="s">
        <v>68</v>
      </c>
    </row>
    <row r="59" spans="1:2" x14ac:dyDescent="0.2">
      <c r="A59" s="99"/>
    </row>
    <row r="60" spans="1:2" ht="15" customHeight="1" x14ac:dyDescent="0.2">
      <c r="A60" s="97" t="s">
        <v>20</v>
      </c>
      <c r="B60" s="102" t="s">
        <v>69</v>
      </c>
    </row>
    <row r="61" spans="1:2" x14ac:dyDescent="0.2">
      <c r="A61" s="99"/>
      <c r="B61" s="102"/>
    </row>
    <row r="62" spans="1:2" ht="15" customHeight="1" x14ac:dyDescent="0.2">
      <c r="A62" s="97" t="s">
        <v>21</v>
      </c>
      <c r="B62" s="98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69" t="s">
        <v>667</v>
      </c>
      <c r="B1" s="169"/>
      <c r="C1" s="169"/>
      <c r="D1" s="27" t="s">
        <v>604</v>
      </c>
      <c r="E1" s="28">
        <v>2024</v>
      </c>
    </row>
    <row r="2" spans="1:5" ht="18.95" customHeight="1" x14ac:dyDescent="0.2">
      <c r="A2" s="169" t="s">
        <v>610</v>
      </c>
      <c r="B2" s="169"/>
      <c r="C2" s="169"/>
      <c r="D2" s="27" t="s">
        <v>605</v>
      </c>
      <c r="E2" s="28" t="s">
        <v>607</v>
      </c>
    </row>
    <row r="3" spans="1:5" ht="18.95" customHeight="1" x14ac:dyDescent="0.2">
      <c r="A3" s="169" t="s">
        <v>668</v>
      </c>
      <c r="B3" s="169"/>
      <c r="C3" s="169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334851.05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107721.65</v>
      </c>
    </row>
    <row r="15" spans="1:5" x14ac:dyDescent="0.2">
      <c r="A15" s="33">
        <v>3220</v>
      </c>
      <c r="B15" s="29" t="s">
        <v>468</v>
      </c>
      <c r="C15" s="34">
        <v>379577.82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1.7716535433070868" bottom="0.74803149606299213" header="0.31496062992125984" footer="0.31496062992125984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187</v>
      </c>
      <c r="B2" s="94" t="s">
        <v>50</v>
      </c>
    </row>
    <row r="4" spans="1:2" ht="15" customHeight="1" x14ac:dyDescent="0.2">
      <c r="A4" s="108" t="s">
        <v>23</v>
      </c>
      <c r="B4" s="98" t="s">
        <v>78</v>
      </c>
    </row>
    <row r="5" spans="1:2" ht="15" customHeight="1" x14ac:dyDescent="0.2">
      <c r="A5" s="108" t="s">
        <v>25</v>
      </c>
      <c r="B5" s="98" t="s">
        <v>51</v>
      </c>
    </row>
    <row r="6" spans="1:2" ht="15" customHeight="1" x14ac:dyDescent="0.2">
      <c r="B6" s="98" t="s">
        <v>172</v>
      </c>
    </row>
    <row r="7" spans="1:2" ht="15" customHeight="1" x14ac:dyDescent="0.2">
      <c r="B7" s="98" t="s">
        <v>73</v>
      </c>
    </row>
    <row r="8" spans="1:2" ht="15" customHeight="1" x14ac:dyDescent="0.2">
      <c r="B8" s="98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9"/>
  <sheetViews>
    <sheetView topLeftCell="A121" workbookViewId="0">
      <selection activeCell="E133" sqref="A1:E133"/>
    </sheetView>
  </sheetViews>
  <sheetFormatPr baseColWidth="10" defaultColWidth="9.140625" defaultRowHeight="11.25" x14ac:dyDescent="0.2"/>
  <cols>
    <col min="1" max="1" width="10" style="29" customWidth="1"/>
    <col min="2" max="2" width="49.28515625" style="199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69" t="s">
        <v>667</v>
      </c>
      <c r="B1" s="169"/>
      <c r="C1" s="169"/>
      <c r="D1" s="27" t="s">
        <v>604</v>
      </c>
      <c r="E1" s="28">
        <v>2024</v>
      </c>
    </row>
    <row r="2" spans="1:5" s="35" customFormat="1" ht="18.95" customHeight="1" x14ac:dyDescent="0.25">
      <c r="A2" s="169" t="s">
        <v>611</v>
      </c>
      <c r="B2" s="169"/>
      <c r="C2" s="169"/>
      <c r="D2" s="27" t="s">
        <v>605</v>
      </c>
      <c r="E2" s="28" t="s">
        <v>607</v>
      </c>
    </row>
    <row r="3" spans="1:5" s="35" customFormat="1" ht="18.95" customHeight="1" x14ac:dyDescent="0.25">
      <c r="A3" s="169" t="s">
        <v>668</v>
      </c>
      <c r="B3" s="169"/>
      <c r="C3" s="169"/>
      <c r="D3" s="27" t="s">
        <v>606</v>
      </c>
      <c r="E3" s="28">
        <v>1</v>
      </c>
    </row>
    <row r="4" spans="1:5" x14ac:dyDescent="0.2">
      <c r="A4" s="30" t="s">
        <v>193</v>
      </c>
      <c r="B4" s="197"/>
      <c r="C4" s="31"/>
      <c r="D4" s="31"/>
      <c r="E4" s="31"/>
    </row>
    <row r="6" spans="1:5" x14ac:dyDescent="0.2">
      <c r="A6" s="31" t="s">
        <v>174</v>
      </c>
      <c r="B6" s="197"/>
      <c r="C6" s="31"/>
      <c r="D6" s="31"/>
      <c r="E6" s="31"/>
    </row>
    <row r="7" spans="1:5" x14ac:dyDescent="0.2">
      <c r="A7" s="32" t="s">
        <v>143</v>
      </c>
      <c r="B7" s="198" t="s">
        <v>648</v>
      </c>
      <c r="C7" s="125">
        <v>2024</v>
      </c>
      <c r="D7" s="125">
        <v>2023</v>
      </c>
      <c r="E7" s="32"/>
    </row>
    <row r="8" spans="1:5" x14ac:dyDescent="0.2">
      <c r="A8" s="33">
        <v>1111</v>
      </c>
      <c r="B8" s="199" t="s">
        <v>481</v>
      </c>
      <c r="C8" s="34">
        <v>0</v>
      </c>
      <c r="D8" s="34">
        <v>0</v>
      </c>
    </row>
    <row r="9" spans="1:5" x14ac:dyDescent="0.2">
      <c r="A9" s="33">
        <v>1112</v>
      </c>
      <c r="B9" s="199" t="s">
        <v>482</v>
      </c>
      <c r="C9" s="34">
        <v>375562.9</v>
      </c>
      <c r="D9" s="34">
        <v>270199.09999999998</v>
      </c>
    </row>
    <row r="10" spans="1:5" x14ac:dyDescent="0.2">
      <c r="A10" s="33">
        <v>1113</v>
      </c>
      <c r="B10" s="19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19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19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19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199" t="s">
        <v>485</v>
      </c>
      <c r="C14" s="34">
        <v>0</v>
      </c>
      <c r="D14" s="34">
        <v>0</v>
      </c>
    </row>
    <row r="15" spans="1:5" x14ac:dyDescent="0.2">
      <c r="A15" s="129">
        <v>1110</v>
      </c>
      <c r="B15" s="200" t="s">
        <v>626</v>
      </c>
      <c r="C15" s="131">
        <f>SUM(C8:C14)</f>
        <v>375562.9</v>
      </c>
      <c r="D15" s="131">
        <f>SUM(D8:D14)</f>
        <v>270199.09999999998</v>
      </c>
    </row>
    <row r="18" spans="1:5" x14ac:dyDescent="0.2">
      <c r="A18" s="31" t="s">
        <v>175</v>
      </c>
      <c r="B18" s="197"/>
      <c r="C18" s="31"/>
      <c r="D18" s="31"/>
      <c r="E18" s="126"/>
    </row>
    <row r="19" spans="1:5" x14ac:dyDescent="0.2">
      <c r="A19" s="32" t="s">
        <v>143</v>
      </c>
      <c r="B19" s="198" t="s">
        <v>648</v>
      </c>
      <c r="C19" s="135" t="s">
        <v>647</v>
      </c>
      <c r="D19" s="135" t="s">
        <v>178</v>
      </c>
      <c r="E19" s="126"/>
    </row>
    <row r="20" spans="1:5" ht="22.5" x14ac:dyDescent="0.2">
      <c r="A20" s="129">
        <v>1230</v>
      </c>
      <c r="B20" s="200" t="s">
        <v>227</v>
      </c>
      <c r="C20" s="131">
        <f>SUM(C21:C27)</f>
        <v>0</v>
      </c>
      <c r="D20" s="131">
        <f>SUM(D21:D27)</f>
        <v>0</v>
      </c>
      <c r="E20" s="126"/>
    </row>
    <row r="21" spans="1:5" x14ac:dyDescent="0.2">
      <c r="A21" s="33">
        <v>1231</v>
      </c>
      <c r="B21" s="199" t="s">
        <v>228</v>
      </c>
      <c r="C21" s="34">
        <v>0</v>
      </c>
      <c r="D21" s="128">
        <v>0</v>
      </c>
      <c r="E21" s="126"/>
    </row>
    <row r="22" spans="1:5" x14ac:dyDescent="0.2">
      <c r="A22" s="33">
        <v>1232</v>
      </c>
      <c r="B22" s="199" t="s">
        <v>229</v>
      </c>
      <c r="C22" s="34">
        <v>0</v>
      </c>
      <c r="D22" s="128">
        <v>0</v>
      </c>
      <c r="E22" s="126"/>
    </row>
    <row r="23" spans="1:5" x14ac:dyDescent="0.2">
      <c r="A23" s="33">
        <v>1233</v>
      </c>
      <c r="B23" s="199" t="s">
        <v>230</v>
      </c>
      <c r="C23" s="34">
        <v>0</v>
      </c>
      <c r="D23" s="128">
        <v>0</v>
      </c>
      <c r="E23" s="126"/>
    </row>
    <row r="24" spans="1:5" x14ac:dyDescent="0.2">
      <c r="A24" s="33">
        <v>1234</v>
      </c>
      <c r="B24" s="199" t="s">
        <v>231</v>
      </c>
      <c r="C24" s="34">
        <v>0</v>
      </c>
      <c r="D24" s="128">
        <v>0</v>
      </c>
      <c r="E24" s="126"/>
    </row>
    <row r="25" spans="1:5" x14ac:dyDescent="0.2">
      <c r="A25" s="33">
        <v>1235</v>
      </c>
      <c r="B25" s="199" t="s">
        <v>232</v>
      </c>
      <c r="C25" s="34">
        <v>0</v>
      </c>
      <c r="D25" s="128">
        <v>0</v>
      </c>
      <c r="E25" s="126"/>
    </row>
    <row r="26" spans="1:5" x14ac:dyDescent="0.2">
      <c r="A26" s="33">
        <v>1236</v>
      </c>
      <c r="B26" s="199" t="s">
        <v>233</v>
      </c>
      <c r="C26" s="34">
        <v>0</v>
      </c>
      <c r="D26" s="128">
        <v>0</v>
      </c>
      <c r="E26" s="126"/>
    </row>
    <row r="27" spans="1:5" x14ac:dyDescent="0.2">
      <c r="A27" s="33">
        <v>1239</v>
      </c>
      <c r="B27" s="199" t="s">
        <v>234</v>
      </c>
      <c r="C27" s="34">
        <v>0</v>
      </c>
      <c r="D27" s="128">
        <v>0</v>
      </c>
      <c r="E27" s="126"/>
    </row>
    <row r="28" spans="1:5" x14ac:dyDescent="0.2">
      <c r="A28" s="129">
        <v>1240</v>
      </c>
      <c r="B28" s="200" t="s">
        <v>235</v>
      </c>
      <c r="C28" s="131">
        <f>SUM(C29:C36)</f>
        <v>0</v>
      </c>
      <c r="D28" s="131">
        <f>SUM(D29:D36)</f>
        <v>0</v>
      </c>
      <c r="E28" s="126"/>
    </row>
    <row r="29" spans="1:5" x14ac:dyDescent="0.2">
      <c r="A29" s="33">
        <v>1241</v>
      </c>
      <c r="B29" s="199" t="s">
        <v>236</v>
      </c>
      <c r="C29" s="34">
        <v>0</v>
      </c>
      <c r="D29" s="128">
        <v>0</v>
      </c>
      <c r="E29" s="126"/>
    </row>
    <row r="30" spans="1:5" x14ac:dyDescent="0.2">
      <c r="A30" s="33">
        <v>1242</v>
      </c>
      <c r="B30" s="199" t="s">
        <v>237</v>
      </c>
      <c r="C30" s="34">
        <v>0</v>
      </c>
      <c r="D30" s="128">
        <v>0</v>
      </c>
      <c r="E30" s="126"/>
    </row>
    <row r="31" spans="1:5" x14ac:dyDescent="0.2">
      <c r="A31" s="33">
        <v>1243</v>
      </c>
      <c r="B31" s="199" t="s">
        <v>238</v>
      </c>
      <c r="C31" s="34">
        <v>0</v>
      </c>
      <c r="D31" s="128">
        <v>0</v>
      </c>
      <c r="E31" s="126"/>
    </row>
    <row r="32" spans="1:5" x14ac:dyDescent="0.2">
      <c r="A32" s="33">
        <v>1244</v>
      </c>
      <c r="B32" s="199" t="s">
        <v>239</v>
      </c>
      <c r="C32" s="34">
        <v>0</v>
      </c>
      <c r="D32" s="128">
        <v>0</v>
      </c>
      <c r="E32" s="126"/>
    </row>
    <row r="33" spans="1:5" x14ac:dyDescent="0.2">
      <c r="A33" s="33">
        <v>1245</v>
      </c>
      <c r="B33" s="199" t="s">
        <v>240</v>
      </c>
      <c r="C33" s="34">
        <v>0</v>
      </c>
      <c r="D33" s="128">
        <v>0</v>
      </c>
      <c r="E33" s="126"/>
    </row>
    <row r="34" spans="1:5" x14ac:dyDescent="0.2">
      <c r="A34" s="33">
        <v>1246</v>
      </c>
      <c r="B34" s="199" t="s">
        <v>241</v>
      </c>
      <c r="C34" s="34">
        <v>0</v>
      </c>
      <c r="D34" s="128">
        <v>0</v>
      </c>
    </row>
    <row r="35" spans="1:5" x14ac:dyDescent="0.2">
      <c r="A35" s="33">
        <v>1247</v>
      </c>
      <c r="B35" s="199" t="s">
        <v>242</v>
      </c>
      <c r="C35" s="34">
        <v>0</v>
      </c>
      <c r="D35" s="128">
        <v>0</v>
      </c>
    </row>
    <row r="36" spans="1:5" x14ac:dyDescent="0.2">
      <c r="A36" s="33">
        <v>1248</v>
      </c>
      <c r="B36" s="199" t="s">
        <v>243</v>
      </c>
      <c r="C36" s="34">
        <v>0</v>
      </c>
      <c r="D36" s="128">
        <v>0</v>
      </c>
    </row>
    <row r="37" spans="1:5" x14ac:dyDescent="0.2">
      <c r="A37" s="151">
        <v>12</v>
      </c>
      <c r="B37" s="201" t="s">
        <v>661</v>
      </c>
      <c r="C37" s="152">
        <v>0</v>
      </c>
      <c r="D37" s="152">
        <v>0</v>
      </c>
      <c r="E37" s="130"/>
    </row>
    <row r="38" spans="1:5" x14ac:dyDescent="0.2">
      <c r="B38" s="202" t="s">
        <v>627</v>
      </c>
      <c r="C38" s="131">
        <f>C20+C28+C37</f>
        <v>0</v>
      </c>
      <c r="D38" s="131">
        <f>D20+D28+D37</f>
        <v>0</v>
      </c>
    </row>
    <row r="39" spans="1:5" s="126" customFormat="1" x14ac:dyDescent="0.2">
      <c r="B39" s="199"/>
    </row>
    <row r="40" spans="1:5" x14ac:dyDescent="0.2">
      <c r="A40" s="31" t="s">
        <v>183</v>
      </c>
      <c r="B40" s="197"/>
      <c r="C40" s="31"/>
      <c r="D40" s="31"/>
      <c r="E40" s="31"/>
    </row>
    <row r="41" spans="1:5" x14ac:dyDescent="0.2">
      <c r="A41" s="32" t="s">
        <v>143</v>
      </c>
      <c r="B41" s="198" t="s">
        <v>648</v>
      </c>
      <c r="C41" s="125">
        <v>2024</v>
      </c>
      <c r="D41" s="125">
        <v>2023</v>
      </c>
      <c r="E41" s="32"/>
    </row>
    <row r="42" spans="1:5" s="126" customFormat="1" x14ac:dyDescent="0.2">
      <c r="A42" s="129">
        <v>3210</v>
      </c>
      <c r="B42" s="200" t="s">
        <v>628</v>
      </c>
      <c r="C42" s="131">
        <v>107721.65</v>
      </c>
      <c r="D42" s="131">
        <v>184848.25</v>
      </c>
    </row>
    <row r="43" spans="1:5" ht="22.5" x14ac:dyDescent="0.2">
      <c r="A43" s="127"/>
      <c r="B43" s="202" t="s">
        <v>616</v>
      </c>
      <c r="C43" s="131">
        <f>C46+C58+C86+C89+C44</f>
        <v>0</v>
      </c>
      <c r="D43" s="131">
        <f>D46+D58+D86+D89+D44</f>
        <v>180825.04</v>
      </c>
    </row>
    <row r="44" spans="1:5" s="126" customFormat="1" x14ac:dyDescent="0.2">
      <c r="A44" s="144">
        <v>5100</v>
      </c>
      <c r="B44" s="203" t="s">
        <v>358</v>
      </c>
      <c r="C44" s="145">
        <f>SUM(C45:C45)</f>
        <v>0</v>
      </c>
      <c r="D44" s="145">
        <f>SUM(D45:D45)</f>
        <v>0</v>
      </c>
    </row>
    <row r="45" spans="1:5" s="126" customFormat="1" x14ac:dyDescent="0.2">
      <c r="A45" s="146">
        <v>5130</v>
      </c>
      <c r="B45" s="204" t="s">
        <v>649</v>
      </c>
      <c r="C45" s="147">
        <v>0</v>
      </c>
      <c r="D45" s="147">
        <v>0</v>
      </c>
    </row>
    <row r="46" spans="1:5" ht="22.5" x14ac:dyDescent="0.2">
      <c r="A46" s="129">
        <v>5400</v>
      </c>
      <c r="B46" s="200" t="s">
        <v>423</v>
      </c>
      <c r="C46" s="131">
        <f>C47+C49+C51+C53+C55</f>
        <v>0</v>
      </c>
      <c r="D46" s="131">
        <f>D47+D49+D51+D53+D55</f>
        <v>0</v>
      </c>
    </row>
    <row r="47" spans="1:5" x14ac:dyDescent="0.2">
      <c r="A47" s="127">
        <v>5410</v>
      </c>
      <c r="B47" s="199" t="s">
        <v>617</v>
      </c>
      <c r="C47" s="128">
        <f>C48</f>
        <v>0</v>
      </c>
      <c r="D47" s="128">
        <f>D48</f>
        <v>0</v>
      </c>
    </row>
    <row r="48" spans="1:5" x14ac:dyDescent="0.2">
      <c r="A48" s="127">
        <v>5411</v>
      </c>
      <c r="B48" s="199" t="s">
        <v>425</v>
      </c>
      <c r="C48" s="128">
        <v>0</v>
      </c>
      <c r="D48" s="128">
        <v>0</v>
      </c>
    </row>
    <row r="49" spans="1:4" x14ac:dyDescent="0.2">
      <c r="A49" s="127">
        <v>5420</v>
      </c>
      <c r="B49" s="199" t="s">
        <v>618</v>
      </c>
      <c r="C49" s="128">
        <f>C50</f>
        <v>0</v>
      </c>
      <c r="D49" s="128">
        <f>D50</f>
        <v>0</v>
      </c>
    </row>
    <row r="50" spans="1:4" x14ac:dyDescent="0.2">
      <c r="A50" s="127">
        <v>5421</v>
      </c>
      <c r="B50" s="199" t="s">
        <v>428</v>
      </c>
      <c r="C50" s="128">
        <v>0</v>
      </c>
      <c r="D50" s="128">
        <v>0</v>
      </c>
    </row>
    <row r="51" spans="1:4" x14ac:dyDescent="0.2">
      <c r="A51" s="127">
        <v>5430</v>
      </c>
      <c r="B51" s="199" t="s">
        <v>619</v>
      </c>
      <c r="C51" s="128">
        <f>C52</f>
        <v>0</v>
      </c>
      <c r="D51" s="128">
        <f>D52</f>
        <v>0</v>
      </c>
    </row>
    <row r="52" spans="1:4" x14ac:dyDescent="0.2">
      <c r="A52" s="127">
        <v>5431</v>
      </c>
      <c r="B52" s="199" t="s">
        <v>431</v>
      </c>
      <c r="C52" s="128">
        <v>0</v>
      </c>
      <c r="D52" s="128">
        <v>0</v>
      </c>
    </row>
    <row r="53" spans="1:4" x14ac:dyDescent="0.2">
      <c r="A53" s="127">
        <v>5440</v>
      </c>
      <c r="B53" s="199" t="s">
        <v>620</v>
      </c>
      <c r="C53" s="128">
        <f>C54</f>
        <v>0</v>
      </c>
      <c r="D53" s="128">
        <f>D54</f>
        <v>0</v>
      </c>
    </row>
    <row r="54" spans="1:4" x14ac:dyDescent="0.2">
      <c r="A54" s="127">
        <v>5441</v>
      </c>
      <c r="B54" s="199" t="s">
        <v>620</v>
      </c>
      <c r="C54" s="128">
        <v>0</v>
      </c>
      <c r="D54" s="128">
        <v>0</v>
      </c>
    </row>
    <row r="55" spans="1:4" x14ac:dyDescent="0.2">
      <c r="A55" s="127">
        <v>5450</v>
      </c>
      <c r="B55" s="199" t="s">
        <v>621</v>
      </c>
      <c r="C55" s="128">
        <f>SUM(C56:C57)</f>
        <v>0</v>
      </c>
      <c r="D55" s="128">
        <f>SUM(D56:D57)</f>
        <v>0</v>
      </c>
    </row>
    <row r="56" spans="1:4" x14ac:dyDescent="0.2">
      <c r="A56" s="127">
        <v>5451</v>
      </c>
      <c r="B56" s="199" t="s">
        <v>435</v>
      </c>
      <c r="C56" s="128">
        <v>0</v>
      </c>
      <c r="D56" s="128">
        <v>0</v>
      </c>
    </row>
    <row r="57" spans="1:4" ht="22.5" x14ac:dyDescent="0.2">
      <c r="A57" s="127">
        <v>5452</v>
      </c>
      <c r="B57" s="199" t="s">
        <v>436</v>
      </c>
      <c r="C57" s="128">
        <v>0</v>
      </c>
      <c r="D57" s="128">
        <v>0</v>
      </c>
    </row>
    <row r="58" spans="1:4" x14ac:dyDescent="0.2">
      <c r="A58" s="129">
        <v>5500</v>
      </c>
      <c r="B58" s="200" t="s">
        <v>437</v>
      </c>
      <c r="C58" s="131">
        <f>C59+C68+C71+C77</f>
        <v>0</v>
      </c>
      <c r="D58" s="131">
        <f>D59+D68+D71+D77</f>
        <v>180825.04</v>
      </c>
    </row>
    <row r="59" spans="1:4" ht="22.5" x14ac:dyDescent="0.2">
      <c r="A59" s="33">
        <v>5510</v>
      </c>
      <c r="B59" s="199" t="s">
        <v>438</v>
      </c>
      <c r="C59" s="34">
        <f>SUM(C60:C67)</f>
        <v>0</v>
      </c>
      <c r="D59" s="34">
        <f>SUM(D60:D67)</f>
        <v>180825.04</v>
      </c>
    </row>
    <row r="60" spans="1:4" x14ac:dyDescent="0.2">
      <c r="A60" s="33">
        <v>5511</v>
      </c>
      <c r="B60" s="19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19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199" t="s">
        <v>441</v>
      </c>
      <c r="C62" s="34">
        <v>0</v>
      </c>
      <c r="D62" s="34">
        <v>0</v>
      </c>
    </row>
    <row r="63" spans="1:4" x14ac:dyDescent="0.2">
      <c r="A63" s="33">
        <v>5514</v>
      </c>
      <c r="B63" s="19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199" t="s">
        <v>443</v>
      </c>
      <c r="C64" s="34">
        <v>0</v>
      </c>
      <c r="D64" s="34">
        <v>179125.64</v>
      </c>
    </row>
    <row r="65" spans="1:4" x14ac:dyDescent="0.2">
      <c r="A65" s="33">
        <v>5516</v>
      </c>
      <c r="B65" s="19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199" t="s">
        <v>445</v>
      </c>
      <c r="C66" s="34">
        <v>0</v>
      </c>
      <c r="D66" s="34">
        <v>1699.4</v>
      </c>
    </row>
    <row r="67" spans="1:4" x14ac:dyDescent="0.2">
      <c r="A67" s="33">
        <v>5518</v>
      </c>
      <c r="B67" s="19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19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19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19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19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19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199" t="s">
        <v>450</v>
      </c>
      <c r="C73" s="34">
        <v>0</v>
      </c>
      <c r="D73" s="34">
        <v>0</v>
      </c>
    </row>
    <row r="74" spans="1:4" ht="22.5" x14ac:dyDescent="0.2">
      <c r="A74" s="33">
        <v>5533</v>
      </c>
      <c r="B74" s="199" t="s">
        <v>451</v>
      </c>
      <c r="C74" s="34">
        <v>0</v>
      </c>
      <c r="D74" s="34">
        <v>0</v>
      </c>
    </row>
    <row r="75" spans="1:4" ht="22.5" x14ac:dyDescent="0.2">
      <c r="A75" s="33">
        <v>5534</v>
      </c>
      <c r="B75" s="19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19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19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19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19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19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19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19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19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19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199" t="s">
        <v>461</v>
      </c>
      <c r="C85" s="34">
        <v>0</v>
      </c>
      <c r="D85" s="34">
        <v>0</v>
      </c>
    </row>
    <row r="86" spans="1:4" x14ac:dyDescent="0.2">
      <c r="A86" s="129">
        <v>5600</v>
      </c>
      <c r="B86" s="200" t="s">
        <v>79</v>
      </c>
      <c r="C86" s="131">
        <f>C87</f>
        <v>0</v>
      </c>
      <c r="D86" s="131">
        <f>D87</f>
        <v>0</v>
      </c>
    </row>
    <row r="87" spans="1:4" x14ac:dyDescent="0.2">
      <c r="A87" s="33">
        <v>5610</v>
      </c>
      <c r="B87" s="19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199" t="s">
        <v>463</v>
      </c>
      <c r="C88" s="34">
        <v>0</v>
      </c>
      <c r="D88" s="34">
        <v>0</v>
      </c>
    </row>
    <row r="89" spans="1:4" x14ac:dyDescent="0.2">
      <c r="A89" s="129">
        <v>2110</v>
      </c>
      <c r="B89" s="205" t="s">
        <v>629</v>
      </c>
      <c r="C89" s="131">
        <f>SUM(C90:C94)</f>
        <v>0</v>
      </c>
      <c r="D89" s="131">
        <f>SUM(D90:D94)</f>
        <v>0</v>
      </c>
    </row>
    <row r="90" spans="1:4" x14ac:dyDescent="0.2">
      <c r="A90" s="127">
        <v>2111</v>
      </c>
      <c r="B90" s="199" t="s">
        <v>630</v>
      </c>
      <c r="C90" s="128">
        <v>0</v>
      </c>
      <c r="D90" s="128">
        <v>0</v>
      </c>
    </row>
    <row r="91" spans="1:4" x14ac:dyDescent="0.2">
      <c r="A91" s="127">
        <v>2112</v>
      </c>
      <c r="B91" s="199" t="s">
        <v>631</v>
      </c>
      <c r="C91" s="128">
        <v>0</v>
      </c>
      <c r="D91" s="128">
        <v>0</v>
      </c>
    </row>
    <row r="92" spans="1:4" x14ac:dyDescent="0.2">
      <c r="A92" s="127">
        <v>2112</v>
      </c>
      <c r="B92" s="199" t="s">
        <v>632</v>
      </c>
      <c r="C92" s="128">
        <v>0</v>
      </c>
      <c r="D92" s="128">
        <v>0</v>
      </c>
    </row>
    <row r="93" spans="1:4" x14ac:dyDescent="0.2">
      <c r="A93" s="127">
        <v>2115</v>
      </c>
      <c r="B93" s="199" t="s">
        <v>633</v>
      </c>
      <c r="C93" s="128">
        <v>0</v>
      </c>
      <c r="D93" s="128">
        <v>0</v>
      </c>
    </row>
    <row r="94" spans="1:4" x14ac:dyDescent="0.2">
      <c r="A94" s="127">
        <v>2114</v>
      </c>
      <c r="B94" s="199" t="s">
        <v>634</v>
      </c>
      <c r="C94" s="128">
        <v>0</v>
      </c>
      <c r="D94" s="128">
        <v>0</v>
      </c>
    </row>
    <row r="95" spans="1:4" ht="22.5" x14ac:dyDescent="0.2">
      <c r="A95" s="127"/>
      <c r="B95" s="202" t="s">
        <v>635</v>
      </c>
      <c r="C95" s="131">
        <f>+C96</f>
        <v>0</v>
      </c>
      <c r="D95" s="131">
        <f>+D96</f>
        <v>0</v>
      </c>
    </row>
    <row r="96" spans="1:4" s="126" customFormat="1" x14ac:dyDescent="0.2">
      <c r="A96" s="144">
        <v>3100</v>
      </c>
      <c r="B96" s="206" t="s">
        <v>650</v>
      </c>
      <c r="C96" s="148">
        <f>SUM(C97:C100)</f>
        <v>0</v>
      </c>
      <c r="D96" s="148">
        <f>SUM(D97:D100)</f>
        <v>0</v>
      </c>
    </row>
    <row r="97" spans="1:4" s="126" customFormat="1" x14ac:dyDescent="0.2">
      <c r="A97" s="146"/>
      <c r="B97" s="207" t="s">
        <v>651</v>
      </c>
      <c r="C97" s="149">
        <v>0</v>
      </c>
      <c r="D97" s="149">
        <v>0</v>
      </c>
    </row>
    <row r="98" spans="1:4" s="126" customFormat="1" x14ac:dyDescent="0.2">
      <c r="A98" s="146"/>
      <c r="B98" s="207" t="s">
        <v>652</v>
      </c>
      <c r="C98" s="149">
        <v>0</v>
      </c>
      <c r="D98" s="149">
        <v>0</v>
      </c>
    </row>
    <row r="99" spans="1:4" s="126" customFormat="1" x14ac:dyDescent="0.2">
      <c r="A99" s="146"/>
      <c r="B99" s="207" t="s">
        <v>653</v>
      </c>
      <c r="C99" s="149">
        <v>0</v>
      </c>
      <c r="D99" s="149">
        <v>0</v>
      </c>
    </row>
    <row r="100" spans="1:4" s="126" customFormat="1" x14ac:dyDescent="0.2">
      <c r="A100" s="146"/>
      <c r="B100" s="207" t="s">
        <v>654</v>
      </c>
      <c r="C100" s="149">
        <v>0</v>
      </c>
      <c r="D100" s="149">
        <v>0</v>
      </c>
    </row>
    <row r="101" spans="1:4" s="126" customFormat="1" ht="22.5" x14ac:dyDescent="0.2">
      <c r="A101" s="146"/>
      <c r="B101" s="208" t="s">
        <v>655</v>
      </c>
      <c r="C101" s="145">
        <f>+C102</f>
        <v>0</v>
      </c>
      <c r="D101" s="145">
        <f>+D102</f>
        <v>0</v>
      </c>
    </row>
    <row r="102" spans="1:4" s="126" customFormat="1" x14ac:dyDescent="0.2">
      <c r="A102" s="144">
        <v>1270</v>
      </c>
      <c r="B102" s="203" t="s">
        <v>251</v>
      </c>
      <c r="C102" s="148">
        <f>+C103</f>
        <v>0</v>
      </c>
      <c r="D102" s="148">
        <f>+D103</f>
        <v>0</v>
      </c>
    </row>
    <row r="103" spans="1:4" s="126" customFormat="1" x14ac:dyDescent="0.2">
      <c r="A103" s="146">
        <v>1273</v>
      </c>
      <c r="B103" s="204" t="s">
        <v>656</v>
      </c>
      <c r="C103" s="149">
        <v>0</v>
      </c>
      <c r="D103" s="149">
        <v>0</v>
      </c>
    </row>
    <row r="104" spans="1:4" s="126" customFormat="1" ht="22.5" x14ac:dyDescent="0.2">
      <c r="A104" s="146"/>
      <c r="B104" s="208" t="s">
        <v>657</v>
      </c>
      <c r="C104" s="145">
        <f>+C105+C107</f>
        <v>0</v>
      </c>
      <c r="D104" s="145">
        <f>+D105+D107</f>
        <v>0</v>
      </c>
    </row>
    <row r="105" spans="1:4" s="126" customFormat="1" x14ac:dyDescent="0.2">
      <c r="A105" s="144">
        <v>4300</v>
      </c>
      <c r="B105" s="206" t="s">
        <v>658</v>
      </c>
      <c r="C105" s="148">
        <f>+C106</f>
        <v>0</v>
      </c>
      <c r="D105" s="150">
        <f>+D106</f>
        <v>0</v>
      </c>
    </row>
    <row r="106" spans="1:4" s="126" customFormat="1" x14ac:dyDescent="0.2">
      <c r="A106" s="146">
        <v>4399</v>
      </c>
      <c r="B106" s="207" t="s">
        <v>351</v>
      </c>
      <c r="C106" s="149">
        <v>0</v>
      </c>
      <c r="D106" s="149">
        <v>0</v>
      </c>
    </row>
    <row r="107" spans="1:4" x14ac:dyDescent="0.2">
      <c r="A107" s="129">
        <v>1120</v>
      </c>
      <c r="B107" s="209" t="s">
        <v>636</v>
      </c>
      <c r="C107" s="131">
        <f>SUM(C108:C116)</f>
        <v>0</v>
      </c>
      <c r="D107" s="131">
        <f>SUM(D108:D116)</f>
        <v>0</v>
      </c>
    </row>
    <row r="108" spans="1:4" x14ac:dyDescent="0.2">
      <c r="A108" s="127">
        <v>1124</v>
      </c>
      <c r="B108" s="210" t="s">
        <v>637</v>
      </c>
      <c r="C108" s="134">
        <v>0</v>
      </c>
      <c r="D108" s="128">
        <v>0</v>
      </c>
    </row>
    <row r="109" spans="1:4" x14ac:dyDescent="0.2">
      <c r="A109" s="127">
        <v>1124</v>
      </c>
      <c r="B109" s="210" t="s">
        <v>638</v>
      </c>
      <c r="C109" s="134">
        <v>0</v>
      </c>
      <c r="D109" s="128">
        <v>0</v>
      </c>
    </row>
    <row r="110" spans="1:4" x14ac:dyDescent="0.2">
      <c r="A110" s="127">
        <v>1124</v>
      </c>
      <c r="B110" s="210" t="s">
        <v>639</v>
      </c>
      <c r="C110" s="134">
        <v>0</v>
      </c>
      <c r="D110" s="128">
        <v>0</v>
      </c>
    </row>
    <row r="111" spans="1:4" x14ac:dyDescent="0.2">
      <c r="A111" s="127">
        <v>1124</v>
      </c>
      <c r="B111" s="210" t="s">
        <v>640</v>
      </c>
      <c r="C111" s="134">
        <v>0</v>
      </c>
      <c r="D111" s="128">
        <v>0</v>
      </c>
    </row>
    <row r="112" spans="1:4" x14ac:dyDescent="0.2">
      <c r="A112" s="127">
        <v>1124</v>
      </c>
      <c r="B112" s="210" t="s">
        <v>641</v>
      </c>
      <c r="C112" s="128">
        <v>0</v>
      </c>
      <c r="D112" s="128">
        <v>0</v>
      </c>
    </row>
    <row r="113" spans="1:4" x14ac:dyDescent="0.2">
      <c r="A113" s="127">
        <v>1124</v>
      </c>
      <c r="B113" s="210" t="s">
        <v>642</v>
      </c>
      <c r="C113" s="128">
        <v>0</v>
      </c>
      <c r="D113" s="128">
        <v>0</v>
      </c>
    </row>
    <row r="114" spans="1:4" x14ac:dyDescent="0.2">
      <c r="A114" s="127">
        <v>1122</v>
      </c>
      <c r="B114" s="210" t="s">
        <v>643</v>
      </c>
      <c r="C114" s="128">
        <v>0</v>
      </c>
      <c r="D114" s="128">
        <v>0</v>
      </c>
    </row>
    <row r="115" spans="1:4" x14ac:dyDescent="0.2">
      <c r="A115" s="127">
        <v>1122</v>
      </c>
      <c r="B115" s="210" t="s">
        <v>644</v>
      </c>
      <c r="C115" s="134">
        <v>0</v>
      </c>
      <c r="D115" s="128">
        <v>0</v>
      </c>
    </row>
    <row r="116" spans="1:4" x14ac:dyDescent="0.2">
      <c r="A116" s="127">
        <v>1122</v>
      </c>
      <c r="B116" s="210" t="s">
        <v>645</v>
      </c>
      <c r="C116" s="128">
        <v>0</v>
      </c>
      <c r="D116" s="128">
        <v>0</v>
      </c>
    </row>
    <row r="117" spans="1:4" x14ac:dyDescent="0.2">
      <c r="A117" s="127"/>
      <c r="B117" s="211" t="s">
        <v>646</v>
      </c>
      <c r="C117" s="131">
        <f>C42+C43+C95-C101-C104</f>
        <v>107721.65</v>
      </c>
      <c r="D117" s="131">
        <f>D42+D43+D95-D101-D104</f>
        <v>365673.29000000004</v>
      </c>
    </row>
    <row r="119" spans="1:4" x14ac:dyDescent="0.2">
      <c r="A119" s="126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0866141732283472" right="0.70866141732283472" top="1.1417322834645669" bottom="0.74803149606299213" header="0.31496062992125984" footer="0.31496062992125984"/>
  <pageSetup scale="81" fitToHeight="3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D111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187</v>
      </c>
      <c r="B2" s="94" t="s">
        <v>50</v>
      </c>
    </row>
    <row r="3" spans="1:2" x14ac:dyDescent="0.2">
      <c r="B3" s="107"/>
    </row>
    <row r="4" spans="1:2" ht="14.1" customHeight="1" x14ac:dyDescent="0.2">
      <c r="A4" s="108" t="s">
        <v>27</v>
      </c>
      <c r="B4" s="98" t="s">
        <v>78</v>
      </c>
    </row>
    <row r="5" spans="1:2" ht="14.1" customHeight="1" x14ac:dyDescent="0.2">
      <c r="B5" s="98" t="s">
        <v>51</v>
      </c>
    </row>
    <row r="6" spans="1:2" ht="14.1" customHeight="1" x14ac:dyDescent="0.2">
      <c r="B6" s="98" t="s">
        <v>148</v>
      </c>
    </row>
    <row r="7" spans="1:2" ht="14.1" customHeight="1" x14ac:dyDescent="0.2">
      <c r="B7" s="98" t="s">
        <v>149</v>
      </c>
    </row>
    <row r="8" spans="1:2" ht="14.1" customHeight="1" x14ac:dyDescent="0.2"/>
    <row r="9" spans="1:2" x14ac:dyDescent="0.2">
      <c r="A9" s="108" t="s">
        <v>29</v>
      </c>
      <c r="B9" s="100" t="s">
        <v>588</v>
      </c>
    </row>
    <row r="10" spans="1:2" ht="15" customHeight="1" x14ac:dyDescent="0.2">
      <c r="B10" s="100" t="s">
        <v>75</v>
      </c>
    </row>
    <row r="11" spans="1:2" ht="15" customHeight="1" x14ac:dyDescent="0.2">
      <c r="B11" s="110" t="s">
        <v>192</v>
      </c>
    </row>
    <row r="12" spans="1:2" ht="15" customHeight="1" x14ac:dyDescent="0.2"/>
    <row r="13" spans="1:2" x14ac:dyDescent="0.2">
      <c r="A13" s="108" t="s">
        <v>76</v>
      </c>
      <c r="B13" s="98" t="s">
        <v>589</v>
      </c>
    </row>
    <row r="14" spans="1:2" ht="15" customHeight="1" x14ac:dyDescent="0.2">
      <c r="B14" s="98" t="s">
        <v>590</v>
      </c>
    </row>
    <row r="15" spans="1:2" ht="15" customHeight="1" x14ac:dyDescent="0.2"/>
    <row r="109" spans="3:4" x14ac:dyDescent="0.2">
      <c r="D109" s="3">
        <v>0</v>
      </c>
    </row>
    <row r="110" spans="3:4" x14ac:dyDescent="0.2">
      <c r="C110" s="3">
        <v>0</v>
      </c>
      <c r="D110" s="3">
        <v>0</v>
      </c>
    </row>
    <row r="111" spans="3:4" x14ac:dyDescent="0.2">
      <c r="C111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2024-04-19T21:25:44Z</cp:lastPrinted>
  <dcterms:created xsi:type="dcterms:W3CDTF">2012-12-11T20:36:24Z</dcterms:created>
  <dcterms:modified xsi:type="dcterms:W3CDTF">2024-04-19T21:25:47Z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