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0" yWindow="0" windowWidth="13065" windowHeight="3735" tabRatio="885" activeTab="3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4" l="1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D12" i="4"/>
  <c r="G12" i="4" s="1"/>
  <c r="D41" i="4" l="1"/>
  <c r="F42" i="4"/>
  <c r="E42" i="4"/>
  <c r="C42" i="4"/>
  <c r="B42" i="4"/>
  <c r="G41" i="4" l="1"/>
  <c r="D40" i="4"/>
  <c r="G40" i="4" s="1"/>
  <c r="F76" i="4" l="1"/>
  <c r="E76" i="4"/>
  <c r="C76" i="4"/>
  <c r="B76" i="4"/>
  <c r="D74" i="4"/>
  <c r="G74" i="4" s="1"/>
  <c r="D70" i="4"/>
  <c r="G70" i="4" s="1"/>
  <c r="D72" i="4"/>
  <c r="G72" i="4" s="1"/>
  <c r="D68" i="4"/>
  <c r="G68" i="4" s="1"/>
  <c r="D66" i="4"/>
  <c r="G66" i="4" s="1"/>
  <c r="D64" i="4"/>
  <c r="G64" i="4" s="1"/>
  <c r="D62" i="4"/>
  <c r="G62" i="4" s="1"/>
  <c r="D60" i="4"/>
  <c r="G60" i="4" s="1"/>
  <c r="F53" i="4"/>
  <c r="E53" i="4"/>
  <c r="D51" i="4"/>
  <c r="G51" i="4" s="1"/>
  <c r="D50" i="4"/>
  <c r="G50" i="4" s="1"/>
  <c r="D49" i="4"/>
  <c r="G49" i="4" s="1"/>
  <c r="D48" i="4"/>
  <c r="G48" i="4" s="1"/>
  <c r="C53" i="4"/>
  <c r="B53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42" i="4" s="1"/>
  <c r="D42" i="4"/>
  <c r="G76" i="4"/>
  <c r="D76" i="4"/>
  <c r="G53" i="4"/>
  <c r="D53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<sst xmlns="http://schemas.openxmlformats.org/spreadsheetml/2006/main" count="220" uniqueCount="167">
  <si>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</si>
  <si>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</si>
  <si>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</si>
  <si>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</si>
  <si>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</si>
  <si>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</si>
  <si>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</si>
  <si>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</si>
  <si>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</si>
  <si>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</si>
  <si>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</si>
  <si>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</si>
  <si>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</si>
  <si>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</si>
  <si>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</si>
  <si>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</si>
  <si>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</si>
  <si>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</si>
  <si>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</si>
  <si>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</si>
  <si>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</si>
  <si>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</si>
  <si>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</si>
  <si>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</si>
  <si>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</si>
  <si>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</si>
  <si>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</si>
  <si>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</si>
  <si>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</si>
  <si>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</si>
  <si>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</si>
  <si>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</si>
  <si>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</si>
  <si>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</si>
  <si>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</si>
  <si>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</si>
  <si>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</si>
  <si>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</si>
  <si>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</si>
  <si>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</si>
  <si>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</si>
  <si>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</si>
  <si>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</si>
  <si>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</si>
  <si>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</si>
  <si>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</si>
  <si>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</si>
  <si>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</si>
  <si>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</si>
  <si>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</si>
  <si>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</si>
  <si>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</si>
  <si>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</si>
  <si>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</si>
  <si>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</si>
  <si>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</si>
  <si>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</si>
  <si>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</si>
  <si>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</si>
  <si>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</si>
  <si>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</si>
  <si>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</si>
  <si>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</si>
  <si>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</si>
  <si>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</si>
  <si>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</si>
  <si>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</si>
  <si>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</si>
  <si>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</si>
  <si>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</si>
  <si>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</si>
  <si>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</si>
  <si>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</si>
  <si>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</si>
  <si>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</si>
  <si>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</si>
  <si>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</si>
  <si>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</si>
  <si>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</si>
  <si>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</si>
  <si>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</si>
  <si>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</si>
  <si>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</si>
  <si>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</si>
  <si>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</si>
  <si>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</si>
  <si>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</si>
  <si>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</si>
  <si>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</si>
  <si>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</si>
  <si>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</si>
  <si>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</si>
  <si>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</si>
  <si>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</si>
  <si>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</si>
  <si>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</si>
  <si>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</si>
  <si>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</si>
  <si>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</si>
  <si>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</si>
  <si>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</si>
  <si>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</si>
  <si>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</si>
  <si>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</si>
  <si>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</si>
  <si>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</si>
  <si>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</si>
  <si>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</si>
  <si>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</si>
  <si>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</si>
  <si>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</si>
  <si>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</si>
  <si>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</si>
  <si>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</si>
  <si>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</si>
  <si>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</si>
  <si>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</si>
  <si>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</si>
  <si>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</si>
  <si>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</si>
  <si>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</si>
  <si>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</si>
  <si>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</si>
  <si>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</si>
  <si>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</si>
  <si>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</si>
  <si>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</si>
  <si>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</si>
  <si>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Municipio de Uriangato Gto.
Estado Analítico del Ejercicio del Presupuesto de Egresos
Clasificación por Objeto del Gasto (Capítulo y Concepto)
Del 1 de Enero al 30 de Septiembre de 2026
(Cifras en Pesos)</t>
  </si>
  <si>
    <t>Municipio de Uriangato Gto.
Estado Analítico del Ejercicio del Presupuesto de Egresos
Clasificación Económica (por Tipo de Gasto)
Del 1 de Enero al 30 de Septiembre de 2026
(Cifras en Pesos)</t>
  </si>
  <si>
    <t>31111M410010000 PRESIDENTE MUNICIPAL</t>
  </si>
  <si>
    <t>31111M410020000 REGIDORES MUNICIPALES</t>
  </si>
  <si>
    <t>31111M410030000 SINDICO MUNICIPAL</t>
  </si>
  <si>
    <t>31111M410040000 PRESIDENCIA MUNICIPAL</t>
  </si>
  <si>
    <t>31111M410050000 SECRETARIA DEL H AYUNTAM</t>
  </si>
  <si>
    <t>31111M410060000 TESORERIA MUNICIPAL</t>
  </si>
  <si>
    <t>31111M410070000 DIRECCION DE CATASTRO MU</t>
  </si>
  <si>
    <t>31111M410080000 DIR TEC DE LA INF Y TELE</t>
  </si>
  <si>
    <t>31111M410090000 DIR FISCALIZACION DE ALC</t>
  </si>
  <si>
    <t>31111M410100000 CONTRALORIA MUNICIPAL</t>
  </si>
  <si>
    <t>31111M410110000 DIRECCION DE SERVICIOS A</t>
  </si>
  <si>
    <t>31111M410120000 JUZGADO MUNICIPAL</t>
  </si>
  <si>
    <t>31111M410130000 DIRECCION DE PLANEACION</t>
  </si>
  <si>
    <t>31111M410140000 DIRECCION JURIDICA</t>
  </si>
  <si>
    <t>31111M410150000 DIRECCION DE DESARROLLO</t>
  </si>
  <si>
    <t>31111M410160000 DIRECCION DE DESARROLLO</t>
  </si>
  <si>
    <t>31111M410170000 DIRECCION DE DESARROLLO</t>
  </si>
  <si>
    <t>31111M410180000 DIRECCION DE DESARROLLO</t>
  </si>
  <si>
    <t>31111M410190000 DIRECCION DEL MEDIO AMBI</t>
  </si>
  <si>
    <t>31111M410200000 DIRECCION DE OBRAS PUBLI</t>
  </si>
  <si>
    <t>31111M410210000 DIRECCION DE COMUNICACIO</t>
  </si>
  <si>
    <t>31111M410220000 DIRECCION DE EDUCACION Y</t>
  </si>
  <si>
    <t>31111M410230000 DIRECCION UNIDAD DE TRAN</t>
  </si>
  <si>
    <t>31111M410240000 DIRECCION DE SERVICIOS P</t>
  </si>
  <si>
    <t>31111M410250000 DIRECCION DE SEGURIDAD P</t>
  </si>
  <si>
    <t>31111M410260000 DIRECCION DE TRANSITO Y</t>
  </si>
  <si>
    <t>31111M410270000 DIRECCION DE PROTECCION</t>
  </si>
  <si>
    <t>31111M410280000 DIRECCION MUNICIPAL DE A</t>
  </si>
  <si>
    <t>31111M410290000 PROCURAD MPAL PROTECC NI</t>
  </si>
  <si>
    <t>31111M410300000 COORDINACION DE ARCHIVO</t>
  </si>
  <si>
    <t>31111M410310000 INSTITUTO DE LA JUVENTUD</t>
  </si>
  <si>
    <t>31111M410320000 COORDINACION MUNICIPAL D</t>
  </si>
  <si>
    <t>31111M410900200 SISTEMA PARA EL DESARR I</t>
  </si>
  <si>
    <t>31111M410900300 COMISION MPAL DEL DEP Y</t>
  </si>
  <si>
    <t>31111M410900400 CASA DE LA CULTURA URIAN</t>
  </si>
  <si>
    <t>Municipio de Uriangato Gto.
Estado Analítico del Ejercicio del Presupuesto de Egresos
Clasificación Administrativa
Del 1 de Enero al 30 de Septiembre de 2026
(Cifras en Pesos)</t>
  </si>
  <si>
    <t>Municipio de Uriangato Gto.
Estado Analítico del Ejercicio del Presupuesto de Egresos
Clasificación Funcional (Finalidad y Función)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</si>
</sst>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8">
    <xf numFmtId="0" fontId="0" fillId="0" borderId="0" xfId="0"/>
    <xf numFmtId="0" fontId="0" fillId="0" borderId="0" xfId="0" applyProtection="1">
      <protection locked="0"/>
    </xf>
    <xf numFmtId="4" fontId="6" fillId="2" borderId="5" xfId="9" applyNumberFormat="1" applyFont="1" applyFill="1" applyBorder="1" applyAlignment="1">
      <alignment horizontal="center" vertical="center" wrapText="1"/>
    </xf>
    <xf numFmtId="4" fontId="2" fillId="0" borderId="9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left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1" xfId="9" applyFont="1" applyBorder="1" applyAlignment="1">
      <alignment horizontal="center" vertical="center" wrapText="1"/>
    </xf>
    <xf numFmtId="0" fontId="2" fillId="0" borderId="4" xfId="0" applyFont="1" applyBorder="1"/>
    <xf numFmtId="3" fontId="2" fillId="0" borderId="11" xfId="0" applyNumberFormat="1" applyFont="1" applyBorder="1" applyProtection="1">
      <protection locked="0"/>
    </xf>
    <xf numFmtId="3" fontId="6" fillId="0" borderId="5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6" fillId="0" borderId="10" xfId="0" applyNumberFormat="1" applyFont="1" applyBorder="1" applyProtection="1">
      <protection locked="0"/>
    </xf>
    <xf numFmtId="0" fontId="6" fillId="0" borderId="0" xfId="0" applyFont="1"/>
    <xf numFmtId="0" fontId="6" fillId="0" borderId="3" xfId="0" applyFont="1" applyBorder="1"/>
    <xf numFmtId="0" fontId="6" fillId="0" borderId="8" xfId="0" applyFont="1" applyBorder="1" applyAlignment="1" applyProtection="1">
      <alignment horizontal="center"/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12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9" fillId="2" borderId="7" xfId="9" applyFont="1" applyFill="1" applyBorder="1" applyAlignment="1" applyProtection="1">
      <alignment horizontal="center" vertical="center" wrapText="1"/>
      <protection locked="0"/>
    </xf>
    <xf numFmtId="0" fontId="9" fillId="2" borderId="8" xfId="9" applyFont="1" applyFill="1" applyBorder="1" applyAlignment="1" applyProtection="1">
      <alignment horizontal="center" vertical="center" wrapText="1"/>
      <protection locked="0"/>
    </xf>
    <xf numFmtId="0" fontId="9" fillId="2" borderId="2" xfId="9" applyFont="1" applyFill="1" applyBorder="1" applyAlignment="1">
      <alignment vertical="center"/>
    </xf>
    <xf numFmtId="0" fontId="9" fillId="2" borderId="6" xfId="9" applyFont="1" applyFill="1" applyBorder="1" applyAlignment="1" applyProtection="1">
      <alignment horizontal="center" vertical="center" wrapText="1"/>
      <protection locked="0"/>
    </xf>
    <xf numFmtId="4" fontId="9" fillId="2" borderId="9" xfId="9" applyNumberFormat="1" applyFont="1" applyFill="1" applyBorder="1" applyAlignment="1">
      <alignment horizontal="center" vertical="center" wrapText="1"/>
    </xf>
    <xf numFmtId="0" fontId="9" fillId="2" borderId="3" xfId="9" applyFont="1" applyFill="1" applyBorder="1" applyAlignment="1">
      <alignment horizontal="center" vertical="center"/>
    </xf>
    <xf numFmtId="4" fontId="9" fillId="2" borderId="5" xfId="9" applyNumberFormat="1" applyFont="1" applyFill="1" applyBorder="1" applyAlignment="1">
      <alignment horizontal="center" vertical="center" wrapText="1"/>
    </xf>
    <xf numFmtId="4" fontId="9" fillId="2" borderId="10" xfId="9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3" fontId="9" fillId="0" borderId="9" xfId="0" applyNumberFormat="1" applyFont="1" applyBorder="1" applyProtection="1">
      <protection locked="0"/>
    </xf>
    <xf numFmtId="0" fontId="1" fillId="0" borderId="0" xfId="0" applyFont="1" applyAlignment="1">
      <alignment horizontal="left" indent="1"/>
    </xf>
    <xf numFmtId="3" fontId="1" fillId="0" borderId="11" xfId="0" applyNumberFormat="1" applyFont="1" applyBorder="1" applyProtection="1">
      <protection locked="0"/>
    </xf>
    <xf numFmtId="3" fontId="9" fillId="0" borderId="11" xfId="0" applyNumberFormat="1" applyFont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indent="1"/>
    </xf>
    <xf numFmtId="3" fontId="1" fillId="0" borderId="10" xfId="0" applyNumberFormat="1" applyFont="1" applyBorder="1" applyProtection="1">
      <protection locked="0"/>
    </xf>
    <xf numFmtId="0" fontId="9" fillId="0" borderId="4" xfId="0" applyFont="1" applyBorder="1" applyAlignment="1" applyProtection="1">
      <alignment horizontal="center"/>
      <protection locked="0"/>
    </xf>
    <xf numFmtId="3" fontId="9" fillId="0" borderId="10" xfId="0" applyNumberFormat="1" applyFont="1" applyBorder="1" applyProtection="1">
      <protection locked="0"/>
    </xf>
    <xf numFmtId="0" fontId="10" fillId="0" borderId="0" xfId="0" applyFont="1" applyProtection="1">
      <protection locked="0"/>
    </xf>
    <xf numFmtId="0" fontId="11" fillId="2" borderId="7" xfId="9" applyFont="1" applyFill="1" applyBorder="1" applyAlignment="1" applyProtection="1">
      <alignment horizontal="center" vertical="center" wrapText="1"/>
      <protection locked="0"/>
    </xf>
    <xf numFmtId="0" fontId="11" fillId="2" borderId="8" xfId="9" applyFont="1" applyFill="1" applyBorder="1" applyAlignment="1" applyProtection="1">
      <alignment horizontal="center" vertical="center" wrapText="1"/>
      <protection locked="0"/>
    </xf>
    <xf numFmtId="0" fontId="11" fillId="2" borderId="2" xfId="9" applyFont="1" applyFill="1" applyBorder="1" applyAlignment="1">
      <alignment vertical="center"/>
    </xf>
    <xf numFmtId="0" fontId="11" fillId="2" borderId="6" xfId="9" applyFont="1" applyFill="1" applyBorder="1" applyAlignment="1" applyProtection="1">
      <alignment horizontal="center" vertical="center" wrapText="1"/>
      <protection locked="0"/>
    </xf>
    <xf numFmtId="4" fontId="11" fillId="2" borderId="9" xfId="9" applyNumberFormat="1" applyFont="1" applyFill="1" applyBorder="1" applyAlignment="1">
      <alignment horizontal="center" vertical="center" wrapText="1"/>
    </xf>
    <xf numFmtId="0" fontId="11" fillId="2" borderId="3" xfId="9" applyFont="1" applyFill="1" applyBorder="1" applyAlignment="1">
      <alignment horizontal="center" vertical="center"/>
    </xf>
    <xf numFmtId="4" fontId="11" fillId="2" borderId="5" xfId="9" applyNumberFormat="1" applyFont="1" applyFill="1" applyBorder="1" applyAlignment="1">
      <alignment horizontal="center" vertical="center" wrapText="1"/>
    </xf>
    <xf numFmtId="4" fontId="11" fillId="2" borderId="10" xfId="9" applyNumberFormat="1" applyFont="1" applyFill="1" applyBorder="1" applyAlignment="1">
      <alignment horizontal="center" vertical="center" wrapText="1"/>
    </xf>
    <xf numFmtId="3" fontId="12" fillId="0" borderId="11" xfId="0" applyNumberFormat="1" applyFont="1" applyBorder="1" applyProtection="1">
      <protection locked="0"/>
    </xf>
    <xf numFmtId="3" fontId="11" fillId="0" borderId="11" xfId="0" applyNumberFormat="1" applyFont="1" applyBorder="1" applyProtection="1">
      <protection locked="0"/>
    </xf>
    <xf numFmtId="0" fontId="13" fillId="0" borderId="0" xfId="0" applyFont="1" applyProtection="1">
      <protection locked="0"/>
    </xf>
    <xf numFmtId="0" fontId="11" fillId="0" borderId="0" xfId="9" applyFont="1" applyAlignment="1">
      <alignment vertical="center"/>
    </xf>
    <xf numFmtId="0" fontId="11" fillId="0" borderId="11" xfId="9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wrapText="1" indent="1"/>
    </xf>
    <xf numFmtId="0" fontId="11" fillId="0" borderId="7" xfId="0" applyFont="1" applyBorder="1" applyAlignment="1" applyProtection="1">
      <alignment horizontal="center"/>
      <protection locked="0"/>
    </xf>
    <xf numFmtId="3" fontId="11" fillId="0" borderId="5" xfId="0" applyNumberFormat="1" applyFont="1" applyBorder="1" applyProtection="1"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showGridLines="0" workbookViewId="0">
      <selection activeCell="B36" sqref="B36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26" t="s">
        <v>165</v>
      </c>
      <c r="B1" s="27"/>
      <c r="C1" s="27"/>
      <c r="D1" s="27"/>
      <c r="E1" s="27"/>
      <c r="F1" s="27"/>
      <c r="G1" s="28"/>
    </row>
    <row r="2" spans="1:7" x14ac:dyDescent="0.2">
      <c r="A2" s="13"/>
      <c r="B2" s="29" t="s">
        <v>56</v>
      </c>
      <c r="C2" s="30"/>
      <c r="D2" s="30"/>
      <c r="E2" s="30"/>
      <c r="F2" s="31"/>
      <c r="G2" s="24" t="s">
        <v>55</v>
      </c>
    </row>
    <row r="3" spans="1:7" ht="24.95" customHeight="1" x14ac:dyDescent="0.2">
      <c r="A3" s="12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25"/>
    </row>
    <row r="4" spans="1:7" x14ac:dyDescent="0.2">
      <c r="A4" s="8"/>
      <c r="B4" s="3"/>
      <c r="C4" s="3"/>
      <c r="D4" s="3"/>
      <c r="E4" s="3"/>
      <c r="F4" s="3"/>
      <c r="G4" s="3"/>
    </row>
    <row r="5" spans="1:7" x14ac:dyDescent="0.2">
      <c r="A5" s="9" t="s">
        <v>130</v>
      </c>
      <c r="B5" s="17">
        <v>3560152.77</v>
      </c>
      <c r="C5" s="17">
        <v>0</v>
      </c>
      <c r="D5" s="17">
        <f>B5+C5</f>
        <v>3560152.77</v>
      </c>
      <c r="E5" s="17">
        <v>1549410.44</v>
      </c>
      <c r="F5" s="17">
        <v>1546035.92</v>
      </c>
      <c r="G5" s="17">
        <f>D5-E5</f>
        <v>2010742.33</v>
      </c>
    </row>
    <row r="6" spans="1:7" x14ac:dyDescent="0.2">
      <c r="A6" s="9" t="s">
        <v>131</v>
      </c>
      <c r="B6" s="17">
        <v>29132490.190000001</v>
      </c>
      <c r="C6" s="17">
        <v>12350578.92</v>
      </c>
      <c r="D6" s="17">
        <f t="shared" ref="D6:D11" si="0">B6+C6</f>
        <v>41483069.109999999</v>
      </c>
      <c r="E6" s="17">
        <v>15822535.85</v>
      </c>
      <c r="F6" s="17">
        <v>15452578.390000001</v>
      </c>
      <c r="G6" s="17">
        <f t="shared" ref="G6:G11" si="1">D6-E6</f>
        <v>25660533.259999998</v>
      </c>
    </row>
    <row r="7" spans="1:7" x14ac:dyDescent="0.2">
      <c r="A7" s="9" t="s">
        <v>132</v>
      </c>
      <c r="B7" s="17">
        <v>2603896.64</v>
      </c>
      <c r="C7" s="17">
        <v>2200000</v>
      </c>
      <c r="D7" s="17">
        <f t="shared" si="0"/>
        <v>4803896.6400000006</v>
      </c>
      <c r="E7" s="17">
        <v>2896547.12</v>
      </c>
      <c r="F7" s="17">
        <v>2888885.39</v>
      </c>
      <c r="G7" s="17">
        <f t="shared" si="1"/>
        <v>1907349.5200000005</v>
      </c>
    </row>
    <row r="8" spans="1:7" x14ac:dyDescent="0.2">
      <c r="A8" s="9" t="s">
        <v>133</v>
      </c>
      <c r="B8" s="17">
        <v>5110228.53</v>
      </c>
      <c r="C8" s="17">
        <v>809661.18</v>
      </c>
      <c r="D8" s="17">
        <f t="shared" si="0"/>
        <v>5919889.71</v>
      </c>
      <c r="E8" s="17">
        <v>1889760.4</v>
      </c>
      <c r="F8" s="17">
        <v>1888805.56</v>
      </c>
      <c r="G8" s="17">
        <f t="shared" si="1"/>
        <v>4030129.31</v>
      </c>
    </row>
    <row r="9" spans="1:7" x14ac:dyDescent="0.2">
      <c r="A9" s="9" t="s">
        <v>134</v>
      </c>
      <c r="B9" s="17">
        <v>3430394.45</v>
      </c>
      <c r="C9" s="17">
        <v>146322.35999999999</v>
      </c>
      <c r="D9" s="17">
        <f t="shared" si="0"/>
        <v>3576716.81</v>
      </c>
      <c r="E9" s="17">
        <v>2190216.17</v>
      </c>
      <c r="F9" s="17">
        <v>2185907.91</v>
      </c>
      <c r="G9" s="17">
        <f t="shared" si="1"/>
        <v>1386500.6400000001</v>
      </c>
    </row>
    <row r="10" spans="1:7" x14ac:dyDescent="0.2">
      <c r="A10" s="9" t="s">
        <v>135</v>
      </c>
      <c r="B10" s="17">
        <v>5905003.46</v>
      </c>
      <c r="C10" s="17">
        <v>90000</v>
      </c>
      <c r="D10" s="17">
        <f t="shared" si="0"/>
        <v>5995003.46</v>
      </c>
      <c r="E10" s="17">
        <v>3513964.48</v>
      </c>
      <c r="F10" s="17">
        <v>3506726</v>
      </c>
      <c r="G10" s="17">
        <f t="shared" si="1"/>
        <v>2481038.98</v>
      </c>
    </row>
    <row r="11" spans="1:7" x14ac:dyDescent="0.2">
      <c r="A11" s="9" t="s">
        <v>136</v>
      </c>
      <c r="B11" s="17">
        <v>3150388.26</v>
      </c>
      <c r="C11" s="17">
        <v>0</v>
      </c>
      <c r="D11" s="17">
        <f t="shared" si="0"/>
        <v>3150388.26</v>
      </c>
      <c r="E11" s="17">
        <v>1925471.71</v>
      </c>
      <c r="F11" s="17">
        <v>1914776.53</v>
      </c>
      <c r="G11" s="17">
        <f t="shared" si="1"/>
        <v>1224916.5499999998</v>
      </c>
    </row>
    <row r="12" spans="1:7" x14ac:dyDescent="0.2">
      <c r="A12" s="9" t="s">
        <v>137</v>
      </c>
      <c r="B12" s="17">
        <v>1492818.27</v>
      </c>
      <c r="C12" s="17">
        <v>1330000</v>
      </c>
      <c r="D12" s="17">
        <f t="shared" ref="D12" si="2">B12+C12</f>
        <v>2822818.27</v>
      </c>
      <c r="E12" s="17">
        <v>1489388.6</v>
      </c>
      <c r="F12" s="17">
        <v>1487323.44</v>
      </c>
      <c r="G12" s="17">
        <f t="shared" ref="G12" si="3">D12-E12</f>
        <v>1333429.67</v>
      </c>
    </row>
    <row r="13" spans="1:7" x14ac:dyDescent="0.2">
      <c r="A13" s="9" t="s">
        <v>138</v>
      </c>
      <c r="B13" s="17">
        <v>2290920.52</v>
      </c>
      <c r="C13" s="17">
        <v>9605.3799999999992</v>
      </c>
      <c r="D13" s="17">
        <f t="shared" ref="D13" si="4">B13+C13</f>
        <v>2300525.9</v>
      </c>
      <c r="E13" s="17">
        <v>1286480.76</v>
      </c>
      <c r="F13" s="17">
        <v>1281875.6499999999</v>
      </c>
      <c r="G13" s="17">
        <f t="shared" ref="G13" si="5">D13-E13</f>
        <v>1014045.1399999999</v>
      </c>
    </row>
    <row r="14" spans="1:7" x14ac:dyDescent="0.2">
      <c r="A14" s="9" t="s">
        <v>139</v>
      </c>
      <c r="B14" s="17">
        <v>3001405.8</v>
      </c>
      <c r="C14" s="17">
        <v>0</v>
      </c>
      <c r="D14" s="17">
        <f t="shared" ref="D14" si="6">B14+C14</f>
        <v>3001405.8</v>
      </c>
      <c r="E14" s="17">
        <v>1870548.03</v>
      </c>
      <c r="F14" s="17">
        <v>1865163.63</v>
      </c>
      <c r="G14" s="17">
        <f t="shared" ref="G14" si="7">D14-E14</f>
        <v>1130857.7699999998</v>
      </c>
    </row>
    <row r="15" spans="1:7" x14ac:dyDescent="0.2">
      <c r="A15" s="9" t="s">
        <v>140</v>
      </c>
      <c r="B15" s="17">
        <v>22356363.27</v>
      </c>
      <c r="C15" s="17">
        <v>96742.35</v>
      </c>
      <c r="D15" s="17">
        <f t="shared" ref="D15" si="8">B15+C15</f>
        <v>22453105.620000001</v>
      </c>
      <c r="E15" s="17">
        <v>11093872.939999999</v>
      </c>
      <c r="F15" s="17">
        <v>10992606.65</v>
      </c>
      <c r="G15" s="17">
        <f t="shared" ref="G15" si="9">D15-E15</f>
        <v>11359232.680000002</v>
      </c>
    </row>
    <row r="16" spans="1:7" x14ac:dyDescent="0.2">
      <c r="A16" s="9" t="s">
        <v>141</v>
      </c>
      <c r="B16" s="17">
        <v>540254.94999999995</v>
      </c>
      <c r="C16" s="17">
        <v>-16961.810000000001</v>
      </c>
      <c r="D16" s="17">
        <f t="shared" ref="D16" si="10">B16+C16</f>
        <v>523293.13999999996</v>
      </c>
      <c r="E16" s="17">
        <v>322922.49</v>
      </c>
      <c r="F16" s="17">
        <v>322340.12</v>
      </c>
      <c r="G16" s="17">
        <f t="shared" ref="G16" si="11">D16-E16</f>
        <v>200370.64999999997</v>
      </c>
    </row>
    <row r="17" spans="1:7" x14ac:dyDescent="0.2">
      <c r="A17" s="9" t="s">
        <v>142</v>
      </c>
      <c r="B17" s="17">
        <v>1535218.26</v>
      </c>
      <c r="C17" s="17">
        <v>9605.3799999999992</v>
      </c>
      <c r="D17" s="17">
        <f t="shared" ref="D17" si="12">B17+C17</f>
        <v>1544823.64</v>
      </c>
      <c r="E17" s="17">
        <v>802807.82</v>
      </c>
      <c r="F17" s="17">
        <v>801183.2</v>
      </c>
      <c r="G17" s="17">
        <f t="shared" ref="G17" si="13">D17-E17</f>
        <v>742015.82</v>
      </c>
    </row>
    <row r="18" spans="1:7" x14ac:dyDescent="0.2">
      <c r="A18" s="9" t="s">
        <v>143</v>
      </c>
      <c r="B18" s="17">
        <v>1618758.3</v>
      </c>
      <c r="C18" s="17">
        <v>0</v>
      </c>
      <c r="D18" s="17">
        <f t="shared" ref="D18" si="14">B18+C18</f>
        <v>1618758.3</v>
      </c>
      <c r="E18" s="17">
        <v>834297.37</v>
      </c>
      <c r="F18" s="17">
        <v>832949.97</v>
      </c>
      <c r="G18" s="17">
        <f t="shared" ref="G18" si="15">D18-E18</f>
        <v>784460.93</v>
      </c>
    </row>
    <row r="19" spans="1:7" x14ac:dyDescent="0.2">
      <c r="A19" s="9" t="s">
        <v>144</v>
      </c>
      <c r="B19" s="17">
        <v>2891447.26</v>
      </c>
      <c r="C19" s="17">
        <v>8551220.0700000003</v>
      </c>
      <c r="D19" s="17">
        <f t="shared" ref="D19" si="16">B19+C19</f>
        <v>11442667.33</v>
      </c>
      <c r="E19" s="17">
        <v>7453583.6299999999</v>
      </c>
      <c r="F19" s="17">
        <v>7443698.71</v>
      </c>
      <c r="G19" s="17">
        <f t="shared" ref="G19" si="17">D19-E19</f>
        <v>3989083.7</v>
      </c>
    </row>
    <row r="20" spans="1:7" x14ac:dyDescent="0.2">
      <c r="A20" s="9" t="s">
        <v>145</v>
      </c>
      <c r="B20" s="17">
        <v>2269479.7400000002</v>
      </c>
      <c r="C20" s="17">
        <v>1990000</v>
      </c>
      <c r="D20" s="17">
        <f t="shared" ref="D20" si="18">B20+C20</f>
        <v>4259479.74</v>
      </c>
      <c r="E20" s="17">
        <v>3165451.8</v>
      </c>
      <c r="F20" s="17">
        <v>3094548.35</v>
      </c>
      <c r="G20" s="17">
        <f t="shared" ref="G20" si="19">D20-E20</f>
        <v>1094027.9400000004</v>
      </c>
    </row>
    <row r="21" spans="1:7" x14ac:dyDescent="0.2">
      <c r="A21" s="9" t="s">
        <v>146</v>
      </c>
      <c r="B21" s="17">
        <v>6141877.8899999997</v>
      </c>
      <c r="C21" s="17">
        <v>2717650</v>
      </c>
      <c r="D21" s="17">
        <f t="shared" ref="D21" si="20">B21+C21</f>
        <v>8859527.8900000006</v>
      </c>
      <c r="E21" s="17">
        <v>1431724.53</v>
      </c>
      <c r="F21" s="17">
        <v>1380238.11</v>
      </c>
      <c r="G21" s="17">
        <f t="shared" ref="G21" si="21">D21-E21</f>
        <v>7427803.3600000003</v>
      </c>
    </row>
    <row r="22" spans="1:7" x14ac:dyDescent="0.2">
      <c r="A22" s="9" t="s">
        <v>147</v>
      </c>
      <c r="B22" s="17">
        <v>2271007.6</v>
      </c>
      <c r="C22" s="17">
        <v>0</v>
      </c>
      <c r="D22" s="17">
        <f t="shared" ref="D22" si="22">B22+C22</f>
        <v>2271007.6</v>
      </c>
      <c r="E22" s="17">
        <v>1218015.1100000001</v>
      </c>
      <c r="F22" s="17">
        <v>1214934.06</v>
      </c>
      <c r="G22" s="17">
        <f t="shared" ref="G22" si="23">D22-E22</f>
        <v>1052992.49</v>
      </c>
    </row>
    <row r="23" spans="1:7" x14ac:dyDescent="0.2">
      <c r="A23" s="9" t="s">
        <v>148</v>
      </c>
      <c r="B23" s="17">
        <v>2192034.8199999998</v>
      </c>
      <c r="C23" s="17">
        <v>11178.99</v>
      </c>
      <c r="D23" s="17">
        <f t="shared" ref="D23" si="24">B23+C23</f>
        <v>2203213.81</v>
      </c>
      <c r="E23" s="17">
        <v>1359446.7</v>
      </c>
      <c r="F23" s="17">
        <v>1354480.52</v>
      </c>
      <c r="G23" s="17">
        <f t="shared" ref="G23" si="25">D23-E23</f>
        <v>843767.1100000001</v>
      </c>
    </row>
    <row r="24" spans="1:7" x14ac:dyDescent="0.2">
      <c r="A24" s="9" t="s">
        <v>149</v>
      </c>
      <c r="B24" s="17">
        <v>45404652.390000001</v>
      </c>
      <c r="C24" s="17">
        <v>62576133.659999996</v>
      </c>
      <c r="D24" s="17">
        <f t="shared" ref="D24" si="26">B24+C24</f>
        <v>107980786.05</v>
      </c>
      <c r="E24" s="17">
        <v>39141659.659999996</v>
      </c>
      <c r="F24" s="17">
        <v>39064979.18</v>
      </c>
      <c r="G24" s="17">
        <f t="shared" ref="G24" si="27">D24-E24</f>
        <v>68839126.390000001</v>
      </c>
    </row>
    <row r="25" spans="1:7" x14ac:dyDescent="0.2">
      <c r="A25" s="9" t="s">
        <v>150</v>
      </c>
      <c r="B25" s="17">
        <v>2687498.74</v>
      </c>
      <c r="C25" s="17">
        <v>0</v>
      </c>
      <c r="D25" s="17">
        <f t="shared" ref="D25" si="28">B25+C25</f>
        <v>2687498.74</v>
      </c>
      <c r="E25" s="17">
        <v>1491742.7</v>
      </c>
      <c r="F25" s="17">
        <v>1481896.14</v>
      </c>
      <c r="G25" s="17">
        <f t="shared" ref="G25" si="29">D25-E25</f>
        <v>1195756.0400000003</v>
      </c>
    </row>
    <row r="26" spans="1:7" x14ac:dyDescent="0.2">
      <c r="A26" s="9" t="s">
        <v>151</v>
      </c>
      <c r="B26" s="17">
        <v>5539623.3200000003</v>
      </c>
      <c r="C26" s="17">
        <v>0</v>
      </c>
      <c r="D26" s="17">
        <f t="shared" ref="D26" si="30">B26+C26</f>
        <v>5539623.3200000003</v>
      </c>
      <c r="E26" s="17">
        <v>3358735.35</v>
      </c>
      <c r="F26" s="17">
        <v>3357189.59</v>
      </c>
      <c r="G26" s="17">
        <f t="shared" ref="G26" si="31">D26-E26</f>
        <v>2180887.9700000002</v>
      </c>
    </row>
    <row r="27" spans="1:7" x14ac:dyDescent="0.2">
      <c r="A27" s="9" t="s">
        <v>152</v>
      </c>
      <c r="B27" s="17">
        <v>815216.67</v>
      </c>
      <c r="C27" s="17">
        <v>13981.33</v>
      </c>
      <c r="D27" s="17">
        <f t="shared" ref="D27" si="32">B27+C27</f>
        <v>829198</v>
      </c>
      <c r="E27" s="17">
        <v>464058.54</v>
      </c>
      <c r="F27" s="17">
        <v>464058.54</v>
      </c>
      <c r="G27" s="17">
        <f t="shared" ref="G27" si="33">D27-E27</f>
        <v>365139.46</v>
      </c>
    </row>
    <row r="28" spans="1:7" x14ac:dyDescent="0.2">
      <c r="A28" s="9" t="s">
        <v>153</v>
      </c>
      <c r="B28" s="17">
        <v>44481984.549999997</v>
      </c>
      <c r="C28" s="17">
        <v>5990028</v>
      </c>
      <c r="D28" s="17">
        <f t="shared" ref="D28" si="34">B28+C28</f>
        <v>50472012.549999997</v>
      </c>
      <c r="E28" s="17">
        <v>31301338.84</v>
      </c>
      <c r="F28" s="17">
        <v>31087226.27</v>
      </c>
      <c r="G28" s="17">
        <f t="shared" ref="G28" si="35">D28-E28</f>
        <v>19170673.709999997</v>
      </c>
    </row>
    <row r="29" spans="1:7" x14ac:dyDescent="0.2">
      <c r="A29" s="9" t="s">
        <v>154</v>
      </c>
      <c r="B29" s="17">
        <v>55746467.299999997</v>
      </c>
      <c r="C29" s="17">
        <v>-562667.76</v>
      </c>
      <c r="D29" s="17">
        <f t="shared" ref="D29" si="36">B29+C29</f>
        <v>55183799.539999999</v>
      </c>
      <c r="E29" s="17">
        <v>32606408.350000001</v>
      </c>
      <c r="F29" s="17">
        <v>32250877.18</v>
      </c>
      <c r="G29" s="17">
        <f t="shared" ref="G29" si="37">D29-E29</f>
        <v>22577391.189999998</v>
      </c>
    </row>
    <row r="30" spans="1:7" x14ac:dyDescent="0.2">
      <c r="A30" s="9" t="s">
        <v>155</v>
      </c>
      <c r="B30" s="17">
        <v>14546281.189999999</v>
      </c>
      <c r="C30" s="17">
        <v>32100</v>
      </c>
      <c r="D30" s="17">
        <f t="shared" ref="D30" si="38">B30+C30</f>
        <v>14578381.189999999</v>
      </c>
      <c r="E30" s="17">
        <v>8278442.6699999999</v>
      </c>
      <c r="F30" s="17">
        <v>8249779.9500000002</v>
      </c>
      <c r="G30" s="17">
        <f t="shared" ref="G30" si="39">D30-E30</f>
        <v>6299938.5199999996</v>
      </c>
    </row>
    <row r="31" spans="1:7" x14ac:dyDescent="0.2">
      <c r="A31" s="9" t="s">
        <v>156</v>
      </c>
      <c r="B31" s="17">
        <v>3880734.3</v>
      </c>
      <c r="C31" s="17">
        <v>134799.19</v>
      </c>
      <c r="D31" s="17">
        <f t="shared" ref="D31" si="40">B31+C31</f>
        <v>4015533.4899999998</v>
      </c>
      <c r="E31" s="17">
        <v>2854597.14</v>
      </c>
      <c r="F31" s="17">
        <v>2831729.49</v>
      </c>
      <c r="G31" s="17">
        <f t="shared" ref="G31" si="41">D31-E31</f>
        <v>1160936.3499999996</v>
      </c>
    </row>
    <row r="32" spans="1:7" x14ac:dyDescent="0.2">
      <c r="A32" s="9" t="s">
        <v>157</v>
      </c>
      <c r="B32" s="17">
        <v>1567250.84</v>
      </c>
      <c r="C32" s="17">
        <v>0</v>
      </c>
      <c r="D32" s="17">
        <f t="shared" ref="D32" si="42">B32+C32</f>
        <v>1567250.84</v>
      </c>
      <c r="E32" s="17">
        <v>577114.72</v>
      </c>
      <c r="F32" s="17">
        <v>576089.28</v>
      </c>
      <c r="G32" s="17">
        <f t="shared" ref="G32" si="43">D32-E32</f>
        <v>990136.12000000011</v>
      </c>
    </row>
    <row r="33" spans="1:7" x14ac:dyDescent="0.2">
      <c r="A33" s="9" t="s">
        <v>158</v>
      </c>
      <c r="B33" s="17">
        <v>1131574.53</v>
      </c>
      <c r="C33" s="17">
        <v>300000</v>
      </c>
      <c r="D33" s="17">
        <f t="shared" ref="D33" si="44">B33+C33</f>
        <v>1431574.53</v>
      </c>
      <c r="E33" s="17">
        <v>927204.22</v>
      </c>
      <c r="F33" s="17">
        <v>926277.66</v>
      </c>
      <c r="G33" s="17">
        <f t="shared" ref="G33" si="45">D33-E33</f>
        <v>504370.31000000006</v>
      </c>
    </row>
    <row r="34" spans="1:7" x14ac:dyDescent="0.2">
      <c r="A34" s="9" t="s">
        <v>159</v>
      </c>
      <c r="B34" s="17">
        <v>376178.36</v>
      </c>
      <c r="C34" s="17">
        <v>50000</v>
      </c>
      <c r="D34" s="17">
        <f t="shared" ref="D34" si="46">B34+C34</f>
        <v>426178.36</v>
      </c>
      <c r="E34" s="17">
        <v>211538.16</v>
      </c>
      <c r="F34" s="17">
        <v>211175.84</v>
      </c>
      <c r="G34" s="17">
        <f t="shared" ref="G34" si="47">D34-E34</f>
        <v>214640.19999999998</v>
      </c>
    </row>
    <row r="35" spans="1:7" x14ac:dyDescent="0.2">
      <c r="A35" s="9" t="s">
        <v>160</v>
      </c>
      <c r="B35" s="17">
        <v>298721.40999999997</v>
      </c>
      <c r="C35" s="17">
        <v>0</v>
      </c>
      <c r="D35" s="17">
        <f t="shared" ref="D35" si="48">B35+C35</f>
        <v>298721.40999999997</v>
      </c>
      <c r="E35" s="17">
        <v>230039.3</v>
      </c>
      <c r="F35" s="17">
        <v>229817.26</v>
      </c>
      <c r="G35" s="17">
        <f t="shared" ref="G35" si="49">D35-E35</f>
        <v>68682.109999999986</v>
      </c>
    </row>
    <row r="36" spans="1:7" x14ac:dyDescent="0.2">
      <c r="A36" s="9" t="s">
        <v>161</v>
      </c>
      <c r="B36" s="17">
        <v>870921.34</v>
      </c>
      <c r="C36" s="17">
        <v>15114.17</v>
      </c>
      <c r="D36" s="17">
        <f t="shared" ref="D36" si="50">B36+C36</f>
        <v>886035.51</v>
      </c>
      <c r="E36" s="17">
        <v>344524.39</v>
      </c>
      <c r="F36" s="17">
        <v>339782.14</v>
      </c>
      <c r="G36" s="17">
        <f t="shared" ref="G36" si="51">D36-E36</f>
        <v>541511.12</v>
      </c>
    </row>
    <row r="37" spans="1:7" x14ac:dyDescent="0.2">
      <c r="A37" s="9" t="s">
        <v>162</v>
      </c>
      <c r="B37" s="17">
        <v>8916466.3800000008</v>
      </c>
      <c r="C37" s="17">
        <v>3004000</v>
      </c>
      <c r="D37" s="17">
        <f t="shared" ref="D37" si="52">B37+C37</f>
        <v>11920466.380000001</v>
      </c>
      <c r="E37" s="17">
        <v>8135233.2199999997</v>
      </c>
      <c r="F37" s="17">
        <v>8135233.2199999997</v>
      </c>
      <c r="G37" s="17">
        <f t="shared" ref="G37" si="53">D37-E37</f>
        <v>3785233.1600000011</v>
      </c>
    </row>
    <row r="38" spans="1:7" x14ac:dyDescent="0.2">
      <c r="A38" s="9" t="s">
        <v>163</v>
      </c>
      <c r="B38" s="17">
        <v>6227737.96</v>
      </c>
      <c r="C38" s="17">
        <v>0</v>
      </c>
      <c r="D38" s="17">
        <f t="shared" ref="D38" si="54">B38+C38</f>
        <v>6227737.96</v>
      </c>
      <c r="E38" s="17">
        <v>4670803.4800000004</v>
      </c>
      <c r="F38" s="17">
        <v>4670803.4800000004</v>
      </c>
      <c r="G38" s="17">
        <f t="shared" ref="G38" si="55">D38-E38</f>
        <v>1556934.4799999995</v>
      </c>
    </row>
    <row r="39" spans="1:7" x14ac:dyDescent="0.2">
      <c r="A39" s="9" t="s">
        <v>164</v>
      </c>
      <c r="B39" s="17">
        <v>4672228.13</v>
      </c>
      <c r="C39" s="17">
        <v>626500</v>
      </c>
      <c r="D39" s="17">
        <f t="shared" ref="D39" si="56">B39+C39</f>
        <v>5298728.13</v>
      </c>
      <c r="E39" s="17">
        <v>4000000</v>
      </c>
      <c r="F39" s="17">
        <v>4000000</v>
      </c>
      <c r="G39" s="17">
        <f t="shared" ref="G39" si="57">D39-E39</f>
        <v>1298728.1299999999</v>
      </c>
    </row>
    <row r="40" spans="1:7" x14ac:dyDescent="0.2">
      <c r="A40" s="9"/>
      <c r="B40" s="17">
        <v>0</v>
      </c>
      <c r="C40" s="17">
        <v>0</v>
      </c>
      <c r="D40" s="17">
        <f t="shared" ref="D40:D41" si="58">B40+C40</f>
        <v>0</v>
      </c>
      <c r="E40" s="17">
        <v>0</v>
      </c>
      <c r="F40" s="17">
        <v>0</v>
      </c>
      <c r="G40" s="17">
        <f t="shared" ref="G40:G41" si="59">D40-E40</f>
        <v>0</v>
      </c>
    </row>
    <row r="41" spans="1:7" x14ac:dyDescent="0.2">
      <c r="A41" s="9"/>
      <c r="B41" s="17">
        <v>0</v>
      </c>
      <c r="C41" s="17">
        <v>0</v>
      </c>
      <c r="D41" s="17">
        <f t="shared" si="58"/>
        <v>0</v>
      </c>
      <c r="E41" s="17">
        <v>0</v>
      </c>
      <c r="F41" s="17">
        <v>0</v>
      </c>
      <c r="G41" s="17">
        <f t="shared" si="59"/>
        <v>0</v>
      </c>
    </row>
    <row r="42" spans="1:7" x14ac:dyDescent="0.2">
      <c r="A42" s="23" t="s">
        <v>122</v>
      </c>
      <c r="B42" s="18">
        <f t="shared" ref="B42:G42" si="60">SUM(B5:B41)</f>
        <v>298657678.38999993</v>
      </c>
      <c r="C42" s="18">
        <f t="shared" si="60"/>
        <v>102475591.40999998</v>
      </c>
      <c r="D42" s="18">
        <f t="shared" si="60"/>
        <v>401133269.79999995</v>
      </c>
      <c r="E42" s="18">
        <f t="shared" si="60"/>
        <v>200709886.68999994</v>
      </c>
      <c r="F42" s="18">
        <f t="shared" si="60"/>
        <v>199331973.32999998</v>
      </c>
      <c r="G42" s="18">
        <f t="shared" si="60"/>
        <v>200423383.11000001</v>
      </c>
    </row>
    <row r="44" spans="1:7" ht="55.35" customHeight="1" x14ac:dyDescent="0.2">
      <c r="A44" s="26" t="s">
        <v>165</v>
      </c>
      <c r="B44" s="27"/>
      <c r="C44" s="27"/>
      <c r="D44" s="27"/>
      <c r="E44" s="27"/>
      <c r="F44" s="27"/>
      <c r="G44" s="28"/>
    </row>
    <row r="45" spans="1:7" x14ac:dyDescent="0.2">
      <c r="A45" s="13"/>
      <c r="B45" s="29" t="s">
        <v>56</v>
      </c>
      <c r="C45" s="30"/>
      <c r="D45" s="30"/>
      <c r="E45" s="30"/>
      <c r="F45" s="31"/>
      <c r="G45" s="24" t="s">
        <v>55</v>
      </c>
    </row>
    <row r="46" spans="1:7" ht="22.5" x14ac:dyDescent="0.2">
      <c r="A46" s="12" t="s">
        <v>50</v>
      </c>
      <c r="B46" s="2" t="s">
        <v>51</v>
      </c>
      <c r="C46" s="2" t="s">
        <v>114</v>
      </c>
      <c r="D46" s="2" t="s">
        <v>52</v>
      </c>
      <c r="E46" s="2" t="s">
        <v>53</v>
      </c>
      <c r="F46" s="2" t="s">
        <v>54</v>
      </c>
      <c r="G46" s="25"/>
    </row>
    <row r="47" spans="1:7" x14ac:dyDescent="0.2">
      <c r="A47" s="14"/>
      <c r="B47" s="15"/>
      <c r="C47" s="15"/>
      <c r="D47" s="15"/>
      <c r="E47" s="15"/>
      <c r="F47" s="15"/>
      <c r="G47" s="15"/>
    </row>
    <row r="48" spans="1:7" x14ac:dyDescent="0.2">
      <c r="A48" s="10" t="s">
        <v>8</v>
      </c>
      <c r="B48" s="17">
        <v>0</v>
      </c>
      <c r="C48" s="17">
        <v>0</v>
      </c>
      <c r="D48" s="17">
        <f>B48+C48</f>
        <v>0</v>
      </c>
      <c r="E48" s="17">
        <v>0</v>
      </c>
      <c r="F48" s="17">
        <v>0</v>
      </c>
      <c r="G48" s="17">
        <f>D48-E48</f>
        <v>0</v>
      </c>
    </row>
    <row r="49" spans="1:7" x14ac:dyDescent="0.2">
      <c r="A49" s="10" t="s">
        <v>9</v>
      </c>
      <c r="B49" s="17">
        <v>0</v>
      </c>
      <c r="C49" s="17">
        <v>0</v>
      </c>
      <c r="D49" s="17">
        <f t="shared" ref="D49:D51" si="61">B49+C49</f>
        <v>0</v>
      </c>
      <c r="E49" s="17">
        <v>0</v>
      </c>
      <c r="F49" s="17">
        <v>0</v>
      </c>
      <c r="G49" s="17">
        <f t="shared" ref="G49:G51" si="62">D49-E49</f>
        <v>0</v>
      </c>
    </row>
    <row r="50" spans="1:7" x14ac:dyDescent="0.2">
      <c r="A50" s="10" t="s">
        <v>10</v>
      </c>
      <c r="B50" s="17">
        <v>0</v>
      </c>
      <c r="C50" s="17">
        <v>0</v>
      </c>
      <c r="D50" s="17">
        <f t="shared" si="61"/>
        <v>0</v>
      </c>
      <c r="E50" s="17">
        <v>0</v>
      </c>
      <c r="F50" s="17">
        <v>0</v>
      </c>
      <c r="G50" s="17">
        <f t="shared" si="62"/>
        <v>0</v>
      </c>
    </row>
    <row r="51" spans="1:7" x14ac:dyDescent="0.2">
      <c r="A51" s="10" t="s">
        <v>123</v>
      </c>
      <c r="B51" s="17">
        <v>0</v>
      </c>
      <c r="C51" s="17">
        <v>0</v>
      </c>
      <c r="D51" s="17">
        <f t="shared" si="61"/>
        <v>0</v>
      </c>
      <c r="E51" s="17">
        <v>0</v>
      </c>
      <c r="F51" s="17">
        <v>0</v>
      </c>
      <c r="G51" s="17">
        <f t="shared" si="62"/>
        <v>0</v>
      </c>
    </row>
    <row r="52" spans="1:7" x14ac:dyDescent="0.2">
      <c r="A52" s="10"/>
      <c r="B52" s="17"/>
      <c r="C52" s="17"/>
      <c r="D52" s="17"/>
      <c r="E52" s="17"/>
      <c r="F52" s="17"/>
      <c r="G52" s="17"/>
    </row>
    <row r="53" spans="1:7" x14ac:dyDescent="0.2">
      <c r="A53" s="6" t="s">
        <v>122</v>
      </c>
      <c r="B53" s="18">
        <f t="shared" ref="B53:G53" si="63">SUM(B48:B51)</f>
        <v>0</v>
      </c>
      <c r="C53" s="18">
        <f t="shared" si="63"/>
        <v>0</v>
      </c>
      <c r="D53" s="18">
        <f t="shared" si="63"/>
        <v>0</v>
      </c>
      <c r="E53" s="18">
        <f t="shared" si="63"/>
        <v>0</v>
      </c>
      <c r="F53" s="18">
        <f t="shared" si="63"/>
        <v>0</v>
      </c>
      <c r="G53" s="18">
        <f t="shared" si="63"/>
        <v>0</v>
      </c>
    </row>
    <row r="56" spans="1:7" ht="59.45" customHeight="1" x14ac:dyDescent="0.2">
      <c r="A56" s="29" t="s">
        <v>165</v>
      </c>
      <c r="B56" s="30"/>
      <c r="C56" s="30"/>
      <c r="D56" s="30"/>
      <c r="E56" s="30"/>
      <c r="F56" s="30"/>
      <c r="G56" s="31"/>
    </row>
    <row r="57" spans="1:7" x14ac:dyDescent="0.2">
      <c r="A57" s="13"/>
      <c r="B57" s="29" t="s">
        <v>56</v>
      </c>
      <c r="C57" s="30"/>
      <c r="D57" s="30"/>
      <c r="E57" s="30"/>
      <c r="F57" s="31"/>
      <c r="G57" s="24" t="s">
        <v>55</v>
      </c>
    </row>
    <row r="58" spans="1:7" ht="22.5" x14ac:dyDescent="0.2">
      <c r="A58" s="12" t="s">
        <v>50</v>
      </c>
      <c r="B58" s="2" t="s">
        <v>51</v>
      </c>
      <c r="C58" s="2" t="s">
        <v>114</v>
      </c>
      <c r="D58" s="2" t="s">
        <v>52</v>
      </c>
      <c r="E58" s="2" t="s">
        <v>53</v>
      </c>
      <c r="F58" s="2" t="s">
        <v>54</v>
      </c>
      <c r="G58" s="25"/>
    </row>
    <row r="59" spans="1:7" x14ac:dyDescent="0.2">
      <c r="A59" s="14"/>
      <c r="B59" s="15"/>
      <c r="C59" s="15"/>
      <c r="D59" s="15"/>
      <c r="E59" s="15"/>
      <c r="F59" s="15"/>
      <c r="G59" s="15"/>
    </row>
    <row r="60" spans="1:7" x14ac:dyDescent="0.2">
      <c r="A60" s="11" t="s">
        <v>12</v>
      </c>
      <c r="B60" s="17">
        <v>0</v>
      </c>
      <c r="C60" s="17">
        <v>0</v>
      </c>
      <c r="D60" s="17">
        <f t="shared" ref="D60:D72" si="64">B60+C60</f>
        <v>0</v>
      </c>
      <c r="E60" s="17">
        <v>0</v>
      </c>
      <c r="F60" s="17">
        <v>0</v>
      </c>
      <c r="G60" s="17">
        <f t="shared" ref="G60:G72" si="65">D60-E60</f>
        <v>0</v>
      </c>
    </row>
    <row r="61" spans="1:7" x14ac:dyDescent="0.2">
      <c r="A61" s="11"/>
      <c r="B61" s="17"/>
      <c r="C61" s="17"/>
      <c r="D61" s="17"/>
      <c r="E61" s="17"/>
      <c r="F61" s="17"/>
      <c r="G61" s="17"/>
    </row>
    <row r="62" spans="1:7" x14ac:dyDescent="0.2">
      <c r="A62" s="11" t="s">
        <v>11</v>
      </c>
      <c r="B62" s="17">
        <v>0</v>
      </c>
      <c r="C62" s="17">
        <v>0</v>
      </c>
      <c r="D62" s="17">
        <f t="shared" si="64"/>
        <v>0</v>
      </c>
      <c r="E62" s="17">
        <v>0</v>
      </c>
      <c r="F62" s="17">
        <v>0</v>
      </c>
      <c r="G62" s="17">
        <f t="shared" si="65"/>
        <v>0</v>
      </c>
    </row>
    <row r="63" spans="1:7" x14ac:dyDescent="0.2">
      <c r="A63" s="11"/>
      <c r="B63" s="17"/>
      <c r="C63" s="17"/>
      <c r="D63" s="17"/>
      <c r="E63" s="17"/>
      <c r="F63" s="17"/>
      <c r="G63" s="17"/>
    </row>
    <row r="64" spans="1:7" x14ac:dyDescent="0.2">
      <c r="A64" s="11" t="s">
        <v>13</v>
      </c>
      <c r="B64" s="17">
        <v>0</v>
      </c>
      <c r="C64" s="17">
        <v>0</v>
      </c>
      <c r="D64" s="17">
        <f t="shared" si="64"/>
        <v>0</v>
      </c>
      <c r="E64" s="17">
        <v>0</v>
      </c>
      <c r="F64" s="17">
        <v>0</v>
      </c>
      <c r="G64" s="17">
        <f t="shared" si="65"/>
        <v>0</v>
      </c>
    </row>
    <row r="65" spans="1:7" x14ac:dyDescent="0.2">
      <c r="A65" s="11"/>
      <c r="B65" s="17"/>
      <c r="C65" s="17"/>
      <c r="D65" s="17"/>
      <c r="E65" s="17"/>
      <c r="F65" s="17"/>
      <c r="G65" s="17"/>
    </row>
    <row r="66" spans="1:7" x14ac:dyDescent="0.2">
      <c r="A66" s="11" t="s">
        <v>25</v>
      </c>
      <c r="B66" s="17">
        <v>0</v>
      </c>
      <c r="C66" s="17">
        <v>0</v>
      </c>
      <c r="D66" s="17">
        <f t="shared" si="64"/>
        <v>0</v>
      </c>
      <c r="E66" s="17">
        <v>0</v>
      </c>
      <c r="F66" s="17">
        <v>0</v>
      </c>
      <c r="G66" s="17">
        <f t="shared" si="65"/>
        <v>0</v>
      </c>
    </row>
    <row r="67" spans="1:7" x14ac:dyDescent="0.2">
      <c r="A67" s="11"/>
      <c r="B67" s="17"/>
      <c r="C67" s="17"/>
      <c r="D67" s="17"/>
      <c r="E67" s="17"/>
      <c r="F67" s="17"/>
      <c r="G67" s="17"/>
    </row>
    <row r="68" spans="1:7" ht="22.5" x14ac:dyDescent="0.2">
      <c r="A68" s="11" t="s">
        <v>26</v>
      </c>
      <c r="B68" s="17">
        <v>0</v>
      </c>
      <c r="C68" s="17">
        <v>0</v>
      </c>
      <c r="D68" s="17">
        <f t="shared" si="64"/>
        <v>0</v>
      </c>
      <c r="E68" s="17">
        <v>0</v>
      </c>
      <c r="F68" s="17">
        <v>0</v>
      </c>
      <c r="G68" s="17">
        <f t="shared" si="65"/>
        <v>0</v>
      </c>
    </row>
    <row r="69" spans="1:7" x14ac:dyDescent="0.2">
      <c r="A69" s="11"/>
      <c r="B69" s="17"/>
      <c r="C69" s="17"/>
      <c r="D69" s="17"/>
      <c r="E69" s="17"/>
      <c r="F69" s="17"/>
      <c r="G69" s="17"/>
    </row>
    <row r="70" spans="1:7" ht="22.5" x14ac:dyDescent="0.2">
      <c r="A70" s="11" t="s">
        <v>124</v>
      </c>
      <c r="B70" s="17">
        <v>0</v>
      </c>
      <c r="C70" s="17">
        <v>0</v>
      </c>
      <c r="D70" s="17">
        <f t="shared" ref="D70" si="66">B70+C70</f>
        <v>0</v>
      </c>
      <c r="E70" s="17">
        <v>0</v>
      </c>
      <c r="F70" s="17">
        <v>0</v>
      </c>
      <c r="G70" s="17">
        <f t="shared" ref="G70" si="67">D70-E70</f>
        <v>0</v>
      </c>
    </row>
    <row r="71" spans="1:7" x14ac:dyDescent="0.2">
      <c r="A71" s="11"/>
      <c r="B71" s="17"/>
      <c r="C71" s="17"/>
      <c r="D71" s="17"/>
      <c r="E71" s="17"/>
      <c r="F71" s="17"/>
      <c r="G71" s="17"/>
    </row>
    <row r="72" spans="1:7" x14ac:dyDescent="0.2">
      <c r="A72" s="11" t="s">
        <v>14</v>
      </c>
      <c r="B72" s="17">
        <v>0</v>
      </c>
      <c r="C72" s="17">
        <v>0</v>
      </c>
      <c r="D72" s="17">
        <f t="shared" si="64"/>
        <v>0</v>
      </c>
      <c r="E72" s="17">
        <v>0</v>
      </c>
      <c r="F72" s="17">
        <v>0</v>
      </c>
      <c r="G72" s="17">
        <f t="shared" si="65"/>
        <v>0</v>
      </c>
    </row>
    <row r="73" spans="1:7" x14ac:dyDescent="0.2">
      <c r="A73" s="11"/>
      <c r="B73" s="17"/>
      <c r="C73" s="17"/>
      <c r="D73" s="17"/>
      <c r="E73" s="17"/>
      <c r="F73" s="17"/>
      <c r="G73" s="17"/>
    </row>
    <row r="74" spans="1:7" x14ac:dyDescent="0.2">
      <c r="A74" s="11" t="s">
        <v>125</v>
      </c>
      <c r="B74" s="17">
        <v>19816432.469999999</v>
      </c>
      <c r="C74" s="17">
        <v>3630500</v>
      </c>
      <c r="D74" s="17">
        <f t="shared" ref="D74" si="68">B74+C74</f>
        <v>23446932.469999999</v>
      </c>
      <c r="E74" s="17">
        <v>16806036.699999999</v>
      </c>
      <c r="F74" s="17">
        <v>16806036.699999999</v>
      </c>
      <c r="G74" s="17">
        <f t="shared" ref="G74" si="69">D74-E74</f>
        <v>6640895.7699999996</v>
      </c>
    </row>
    <row r="75" spans="1:7" x14ac:dyDescent="0.2">
      <c r="A75" s="11"/>
      <c r="B75" s="17"/>
      <c r="C75" s="17"/>
      <c r="D75" s="17"/>
      <c r="E75" s="17"/>
      <c r="F75" s="17"/>
      <c r="G75" s="17"/>
    </row>
    <row r="76" spans="1:7" x14ac:dyDescent="0.2">
      <c r="A76" s="6" t="s">
        <v>122</v>
      </c>
      <c r="B76" s="18">
        <f t="shared" ref="B76:G76" si="70">SUM(B60:B74)</f>
        <v>19816432.469999999</v>
      </c>
      <c r="C76" s="18">
        <f t="shared" si="70"/>
        <v>3630500</v>
      </c>
      <c r="D76" s="18">
        <f t="shared" si="70"/>
        <v>23446932.469999999</v>
      </c>
      <c r="E76" s="18">
        <f t="shared" si="70"/>
        <v>16806036.699999999</v>
      </c>
      <c r="F76" s="18">
        <f t="shared" si="70"/>
        <v>16806036.699999999</v>
      </c>
      <c r="G76" s="18">
        <f t="shared" si="70"/>
        <v>6640895.7699999996</v>
      </c>
    </row>
    <row r="78" spans="1:7" x14ac:dyDescent="0.2">
      <c r="A78" s="1" t="s">
        <v>115</v>
      </c>
    </row>
  </sheetData>
  <sheetProtection formatCells="0" formatColumns="0" formatRows="0" insertRows="0" deleteRows="0" autoFilter="0"/>
  <mergeCells count="9">
    <mergeCell ref="G2:G3"/>
    <mergeCell ref="A1:G1"/>
    <mergeCell ref="A44:G44"/>
    <mergeCell ref="G57:G58"/>
    <mergeCell ref="G45:G46"/>
    <mergeCell ref="A56:G56"/>
    <mergeCell ref="B2:F2"/>
    <mergeCell ref="B45:F45"/>
    <mergeCell ref="B57:F57"/>
  </mergeCells>
  <printOptions horizontalCentered="1"/>
  <pageMargins left="0.11811023622047245" right="0.70866141732283472" top="0.15748031496062992" bottom="0.74803149606299213" header="0.31496062992125984" footer="0.31496062992125984"/>
  <pageSetup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zoomScaleNormal="100" workbookViewId="0">
      <selection activeCell="J33" sqref="J33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4.75" customHeight="1" x14ac:dyDescent="0.2">
      <c r="A1" s="29" t="s">
        <v>129</v>
      </c>
      <c r="B1" s="30"/>
      <c r="C1" s="30"/>
      <c r="D1" s="30"/>
      <c r="E1" s="30"/>
      <c r="F1" s="30"/>
      <c r="G1" s="31"/>
    </row>
    <row r="2" spans="1:7" x14ac:dyDescent="0.2">
      <c r="A2" s="13"/>
      <c r="B2" s="29" t="s">
        <v>56</v>
      </c>
      <c r="C2" s="30"/>
      <c r="D2" s="30"/>
      <c r="E2" s="30"/>
      <c r="F2" s="31"/>
      <c r="G2" s="24" t="s">
        <v>55</v>
      </c>
    </row>
    <row r="3" spans="1:7" ht="24.95" customHeight="1" x14ac:dyDescent="0.2">
      <c r="A3" s="12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25"/>
    </row>
    <row r="4" spans="1:7" x14ac:dyDescent="0.2">
      <c r="A4" s="14"/>
      <c r="B4" s="15"/>
      <c r="C4" s="15"/>
      <c r="D4" s="15"/>
      <c r="E4" s="15"/>
      <c r="F4" s="15"/>
      <c r="G4" s="15"/>
    </row>
    <row r="5" spans="1:7" x14ac:dyDescent="0.2">
      <c r="A5" s="21" t="s">
        <v>0</v>
      </c>
      <c r="B5" s="17">
        <v>254261264.18000001</v>
      </c>
      <c r="C5" s="17">
        <v>33813330.340000004</v>
      </c>
      <c r="D5" s="17">
        <f>B5+C5</f>
        <v>288074594.51999998</v>
      </c>
      <c r="E5" s="17">
        <v>161658481.34999999</v>
      </c>
      <c r="F5" s="17">
        <v>160293492.99000001</v>
      </c>
      <c r="G5" s="17">
        <f>D5-E5</f>
        <v>126416113.16999999</v>
      </c>
    </row>
    <row r="6" spans="1:7" x14ac:dyDescent="0.2">
      <c r="A6" s="21"/>
      <c r="B6" s="17"/>
      <c r="C6" s="17"/>
      <c r="D6" s="17"/>
      <c r="E6" s="17"/>
      <c r="F6" s="17"/>
      <c r="G6" s="17"/>
    </row>
    <row r="7" spans="1:7" x14ac:dyDescent="0.2">
      <c r="A7" s="21" t="s">
        <v>1</v>
      </c>
      <c r="B7" s="17">
        <v>37944948.979999997</v>
      </c>
      <c r="C7" s="17">
        <v>68490978.280000001</v>
      </c>
      <c r="D7" s="17">
        <f>B7+C7</f>
        <v>106435927.25999999</v>
      </c>
      <c r="E7" s="17">
        <v>34176185.289999999</v>
      </c>
      <c r="F7" s="17">
        <v>34163260.289999999</v>
      </c>
      <c r="G7" s="17">
        <f>D7-E7</f>
        <v>72259741.969999999</v>
      </c>
    </row>
    <row r="8" spans="1:7" x14ac:dyDescent="0.2">
      <c r="A8" s="21"/>
      <c r="B8" s="17"/>
      <c r="C8" s="17"/>
      <c r="D8" s="17"/>
      <c r="E8" s="17"/>
      <c r="F8" s="17"/>
      <c r="G8" s="17"/>
    </row>
    <row r="9" spans="1:7" x14ac:dyDescent="0.2">
      <c r="A9" s="21" t="s">
        <v>2</v>
      </c>
      <c r="B9" s="17">
        <v>0</v>
      </c>
      <c r="C9" s="17">
        <v>0</v>
      </c>
      <c r="D9" s="17">
        <f>B9+C9</f>
        <v>0</v>
      </c>
      <c r="E9" s="17">
        <v>0</v>
      </c>
      <c r="F9" s="17">
        <v>0</v>
      </c>
      <c r="G9" s="17">
        <f>D9-E9</f>
        <v>0</v>
      </c>
    </row>
    <row r="10" spans="1:7" x14ac:dyDescent="0.2">
      <c r="A10" s="21"/>
      <c r="B10" s="17"/>
      <c r="C10" s="17"/>
      <c r="D10" s="17"/>
      <c r="E10" s="17"/>
      <c r="F10" s="17"/>
      <c r="G10" s="17"/>
    </row>
    <row r="11" spans="1:7" x14ac:dyDescent="0.2">
      <c r="A11" s="21" t="s">
        <v>39</v>
      </c>
      <c r="B11" s="17">
        <v>6451465.2300000004</v>
      </c>
      <c r="C11" s="17">
        <v>171282.79</v>
      </c>
      <c r="D11" s="17">
        <f>B11+C11</f>
        <v>6622748.0200000005</v>
      </c>
      <c r="E11" s="17">
        <v>4875220.05</v>
      </c>
      <c r="F11" s="17">
        <v>4875220.05</v>
      </c>
      <c r="G11" s="17">
        <f>D11-E11</f>
        <v>1747527.9700000007</v>
      </c>
    </row>
    <row r="12" spans="1:7" x14ac:dyDescent="0.2">
      <c r="A12" s="21"/>
      <c r="B12" s="17"/>
      <c r="C12" s="17"/>
      <c r="D12" s="17"/>
      <c r="E12" s="17"/>
      <c r="F12" s="17"/>
      <c r="G12" s="17"/>
    </row>
    <row r="13" spans="1:7" x14ac:dyDescent="0.2">
      <c r="A13" s="22" t="s">
        <v>36</v>
      </c>
      <c r="B13" s="17">
        <v>0</v>
      </c>
      <c r="C13" s="17">
        <v>0</v>
      </c>
      <c r="D13" s="17">
        <f>B13+C13</f>
        <v>0</v>
      </c>
      <c r="E13" s="17">
        <v>0</v>
      </c>
      <c r="F13" s="17">
        <v>0</v>
      </c>
      <c r="G13" s="17">
        <f>D13-E13</f>
        <v>0</v>
      </c>
    </row>
    <row r="14" spans="1:7" x14ac:dyDescent="0.2">
      <c r="A14" s="16"/>
      <c r="B14" s="19"/>
      <c r="C14" s="19"/>
      <c r="D14" s="19"/>
      <c r="E14" s="19"/>
      <c r="F14" s="19"/>
      <c r="G14" s="19"/>
    </row>
    <row r="15" spans="1:7" x14ac:dyDescent="0.2">
      <c r="A15" s="5" t="s">
        <v>122</v>
      </c>
      <c r="B15" s="20">
        <f t="shared" ref="B15:G15" si="0">SUM(B5+B7+B9+B11+B13)</f>
        <v>298657678.39000005</v>
      </c>
      <c r="C15" s="20">
        <f t="shared" si="0"/>
        <v>102475591.41000001</v>
      </c>
      <c r="D15" s="20">
        <f t="shared" si="0"/>
        <v>401133269.79999995</v>
      </c>
      <c r="E15" s="20">
        <f t="shared" si="0"/>
        <v>200709886.69</v>
      </c>
      <c r="F15" s="20">
        <f t="shared" si="0"/>
        <v>199331973.33000001</v>
      </c>
      <c r="G15" s="20">
        <f t="shared" si="0"/>
        <v>200423383.10999998</v>
      </c>
    </row>
    <row r="18" spans="1:1" x14ac:dyDescent="0.2">
      <c r="A18" s="1" t="s">
        <v>115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31496062992125984" right="0.70866141732283472" top="1.3385826771653544" bottom="0.74803149606299213" header="0.31496062992125984" footer="0.31496062992125984"/>
  <pageSetup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showGridLines="0" workbookViewId="0">
      <selection sqref="A1:G77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8.25" customHeight="1" x14ac:dyDescent="0.2">
      <c r="A1" s="32" t="s">
        <v>128</v>
      </c>
      <c r="B1" s="32"/>
      <c r="C1" s="32"/>
      <c r="D1" s="32"/>
      <c r="E1" s="32"/>
      <c r="F1" s="32"/>
      <c r="G1" s="33"/>
    </row>
    <row r="2" spans="1:8" ht="12.75" x14ac:dyDescent="0.2">
      <c r="A2" s="34"/>
      <c r="B2" s="35" t="s">
        <v>56</v>
      </c>
      <c r="C2" s="32"/>
      <c r="D2" s="32"/>
      <c r="E2" s="32"/>
      <c r="F2" s="33"/>
      <c r="G2" s="36" t="s">
        <v>55</v>
      </c>
    </row>
    <row r="3" spans="1:8" ht="24.95" customHeight="1" x14ac:dyDescent="0.2">
      <c r="A3" s="37" t="s">
        <v>50</v>
      </c>
      <c r="B3" s="38" t="s">
        <v>51</v>
      </c>
      <c r="C3" s="38" t="s">
        <v>114</v>
      </c>
      <c r="D3" s="38" t="s">
        <v>52</v>
      </c>
      <c r="E3" s="38" t="s">
        <v>53</v>
      </c>
      <c r="F3" s="38" t="s">
        <v>54</v>
      </c>
      <c r="G3" s="39"/>
    </row>
    <row r="4" spans="1:8" ht="12.75" x14ac:dyDescent="0.2">
      <c r="A4" s="40" t="s">
        <v>57</v>
      </c>
      <c r="B4" s="41">
        <f>SUM(B5:B11)</f>
        <v>140847336.75999999</v>
      </c>
      <c r="C4" s="41">
        <f>SUM(C5:C11)</f>
        <v>-2698015.44</v>
      </c>
      <c r="D4" s="41">
        <f>B4+C4</f>
        <v>138149321.31999999</v>
      </c>
      <c r="E4" s="41">
        <f>SUM(E5:E11)</f>
        <v>82665603.290000007</v>
      </c>
      <c r="F4" s="41">
        <f>SUM(F5:F11)</f>
        <v>82665603.290000007</v>
      </c>
      <c r="G4" s="41">
        <f>D4-E4</f>
        <v>55483718.029999986</v>
      </c>
    </row>
    <row r="5" spans="1:8" ht="12.75" x14ac:dyDescent="0.2">
      <c r="A5" s="42" t="s">
        <v>61</v>
      </c>
      <c r="B5" s="43">
        <v>70926099.200000003</v>
      </c>
      <c r="C5" s="43">
        <v>-1584737.24</v>
      </c>
      <c r="D5" s="43">
        <f t="shared" ref="D5:D68" si="0">B5+C5</f>
        <v>69341361.960000008</v>
      </c>
      <c r="E5" s="43">
        <v>48079402.18</v>
      </c>
      <c r="F5" s="43">
        <v>48079402.18</v>
      </c>
      <c r="G5" s="43">
        <f t="shared" ref="G5:G68" si="1">D5-E5</f>
        <v>21261959.780000009</v>
      </c>
      <c r="H5" s="4">
        <v>1100</v>
      </c>
    </row>
    <row r="6" spans="1:8" ht="12.75" x14ac:dyDescent="0.2">
      <c r="A6" s="42" t="s">
        <v>62</v>
      </c>
      <c r="B6" s="43">
        <v>1008400</v>
      </c>
      <c r="C6" s="43">
        <v>331400</v>
      </c>
      <c r="D6" s="43">
        <f t="shared" si="0"/>
        <v>1339800</v>
      </c>
      <c r="E6" s="43">
        <v>841901.28</v>
      </c>
      <c r="F6" s="43">
        <v>841901.28</v>
      </c>
      <c r="G6" s="43">
        <f t="shared" si="1"/>
        <v>497898.72</v>
      </c>
      <c r="H6" s="4">
        <v>1200</v>
      </c>
    </row>
    <row r="7" spans="1:8" ht="12.75" x14ac:dyDescent="0.2">
      <c r="A7" s="42" t="s">
        <v>63</v>
      </c>
      <c r="B7" s="43">
        <v>16698853.91</v>
      </c>
      <c r="C7" s="43">
        <v>-334780.48</v>
      </c>
      <c r="D7" s="43">
        <f t="shared" si="0"/>
        <v>16364073.43</v>
      </c>
      <c r="E7" s="43">
        <v>689857.49</v>
      </c>
      <c r="F7" s="43">
        <v>689857.49</v>
      </c>
      <c r="G7" s="43">
        <f t="shared" si="1"/>
        <v>15674215.939999999</v>
      </c>
      <c r="H7" s="4">
        <v>1300</v>
      </c>
    </row>
    <row r="8" spans="1:8" ht="12.75" x14ac:dyDescent="0.2">
      <c r="A8" s="42" t="s">
        <v>33</v>
      </c>
      <c r="B8" s="43">
        <v>740000</v>
      </c>
      <c r="C8" s="43">
        <v>189100</v>
      </c>
      <c r="D8" s="43">
        <f t="shared" si="0"/>
        <v>929100</v>
      </c>
      <c r="E8" s="43">
        <v>871767.86</v>
      </c>
      <c r="F8" s="43">
        <v>871767.86</v>
      </c>
      <c r="G8" s="43">
        <f t="shared" si="1"/>
        <v>57332.140000000014</v>
      </c>
      <c r="H8" s="4">
        <v>1400</v>
      </c>
    </row>
    <row r="9" spans="1:8" ht="12.75" x14ac:dyDescent="0.2">
      <c r="A9" s="42" t="s">
        <v>64</v>
      </c>
      <c r="B9" s="43">
        <v>49873983.649999999</v>
      </c>
      <c r="C9" s="43">
        <v>-1106597.2</v>
      </c>
      <c r="D9" s="43">
        <f t="shared" si="0"/>
        <v>48767386.449999996</v>
      </c>
      <c r="E9" s="43">
        <v>32182674.48</v>
      </c>
      <c r="F9" s="43">
        <v>32182674.48</v>
      </c>
      <c r="G9" s="43">
        <f t="shared" si="1"/>
        <v>16584711.969999995</v>
      </c>
      <c r="H9" s="4">
        <v>1500</v>
      </c>
    </row>
    <row r="10" spans="1:8" ht="12.75" x14ac:dyDescent="0.2">
      <c r="A10" s="42" t="s">
        <v>34</v>
      </c>
      <c r="B10" s="43">
        <v>1600000</v>
      </c>
      <c r="C10" s="43">
        <v>-192400.52</v>
      </c>
      <c r="D10" s="43">
        <f t="shared" si="0"/>
        <v>1407599.48</v>
      </c>
      <c r="E10" s="43">
        <v>0</v>
      </c>
      <c r="F10" s="43">
        <v>0</v>
      </c>
      <c r="G10" s="43">
        <f t="shared" si="1"/>
        <v>1407599.48</v>
      </c>
      <c r="H10" s="4">
        <v>1600</v>
      </c>
    </row>
    <row r="11" spans="1:8" ht="12.75" x14ac:dyDescent="0.2">
      <c r="A11" s="42" t="s">
        <v>65</v>
      </c>
      <c r="B11" s="43">
        <v>0</v>
      </c>
      <c r="C11" s="43">
        <v>0</v>
      </c>
      <c r="D11" s="43">
        <f t="shared" si="0"/>
        <v>0</v>
      </c>
      <c r="E11" s="43">
        <v>0</v>
      </c>
      <c r="F11" s="43">
        <v>0</v>
      </c>
      <c r="G11" s="43">
        <f t="shared" si="1"/>
        <v>0</v>
      </c>
      <c r="H11" s="4">
        <v>1700</v>
      </c>
    </row>
    <row r="12" spans="1:8" ht="12.75" x14ac:dyDescent="0.2">
      <c r="A12" s="40" t="s">
        <v>117</v>
      </c>
      <c r="B12" s="44">
        <f>SUM(B13:B21)</f>
        <v>25166119.189999998</v>
      </c>
      <c r="C12" s="44">
        <f>SUM(C13:C21)</f>
        <v>5203117.57</v>
      </c>
      <c r="D12" s="44">
        <f t="shared" si="0"/>
        <v>30369236.759999998</v>
      </c>
      <c r="E12" s="44">
        <f>SUM(E13:E21)</f>
        <v>14623076.65</v>
      </c>
      <c r="F12" s="44">
        <f>SUM(F13:F21)</f>
        <v>14063408.210000001</v>
      </c>
      <c r="G12" s="44">
        <f t="shared" si="1"/>
        <v>15746160.109999998</v>
      </c>
      <c r="H12" s="7">
        <v>0</v>
      </c>
    </row>
    <row r="13" spans="1:8" ht="12.75" x14ac:dyDescent="0.2">
      <c r="A13" s="42" t="s">
        <v>66</v>
      </c>
      <c r="B13" s="43">
        <v>2089811.81</v>
      </c>
      <c r="C13" s="43">
        <v>60650</v>
      </c>
      <c r="D13" s="43">
        <f t="shared" si="0"/>
        <v>2150461.81</v>
      </c>
      <c r="E13" s="43">
        <v>700217.25</v>
      </c>
      <c r="F13" s="43">
        <v>662106.24</v>
      </c>
      <c r="G13" s="43">
        <f t="shared" si="1"/>
        <v>1450244.56</v>
      </c>
      <c r="H13" s="4">
        <v>2100</v>
      </c>
    </row>
    <row r="14" spans="1:8" ht="12.75" x14ac:dyDescent="0.2">
      <c r="A14" s="42" t="s">
        <v>67</v>
      </c>
      <c r="B14" s="43">
        <v>912914.31</v>
      </c>
      <c r="C14" s="43">
        <v>-21700</v>
      </c>
      <c r="D14" s="43">
        <f t="shared" si="0"/>
        <v>891214.31</v>
      </c>
      <c r="E14" s="43">
        <v>306847.38</v>
      </c>
      <c r="F14" s="43">
        <v>301737.38</v>
      </c>
      <c r="G14" s="43">
        <f t="shared" si="1"/>
        <v>584366.93000000005</v>
      </c>
      <c r="H14" s="4">
        <v>2200</v>
      </c>
    </row>
    <row r="15" spans="1:8" ht="12.75" x14ac:dyDescent="0.2">
      <c r="A15" s="42" t="s">
        <v>68</v>
      </c>
      <c r="B15" s="43">
        <v>0</v>
      </c>
      <c r="C15" s="43">
        <v>0</v>
      </c>
      <c r="D15" s="43">
        <f t="shared" si="0"/>
        <v>0</v>
      </c>
      <c r="E15" s="43">
        <v>0</v>
      </c>
      <c r="F15" s="43">
        <v>0</v>
      </c>
      <c r="G15" s="43">
        <f t="shared" si="1"/>
        <v>0</v>
      </c>
      <c r="H15" s="4">
        <v>2300</v>
      </c>
    </row>
    <row r="16" spans="1:8" ht="12.75" x14ac:dyDescent="0.2">
      <c r="A16" s="42" t="s">
        <v>69</v>
      </c>
      <c r="B16" s="43">
        <v>5363956.45</v>
      </c>
      <c r="C16" s="43">
        <v>3221528</v>
      </c>
      <c r="D16" s="43">
        <f t="shared" si="0"/>
        <v>8585484.4499999993</v>
      </c>
      <c r="E16" s="43">
        <v>3995672.76</v>
      </c>
      <c r="F16" s="43">
        <v>3972366.54</v>
      </c>
      <c r="G16" s="43">
        <f t="shared" si="1"/>
        <v>4589811.6899999995</v>
      </c>
      <c r="H16" s="4">
        <v>2400</v>
      </c>
    </row>
    <row r="17" spans="1:8" ht="12.75" x14ac:dyDescent="0.2">
      <c r="A17" s="42" t="s">
        <v>70</v>
      </c>
      <c r="B17" s="43">
        <v>2712706.35</v>
      </c>
      <c r="C17" s="43">
        <v>102000</v>
      </c>
      <c r="D17" s="43">
        <f t="shared" si="0"/>
        <v>2814706.35</v>
      </c>
      <c r="E17" s="43">
        <v>552368.6</v>
      </c>
      <c r="F17" s="43">
        <v>513605.6</v>
      </c>
      <c r="G17" s="43">
        <f t="shared" si="1"/>
        <v>2262337.75</v>
      </c>
      <c r="H17" s="4">
        <v>2500</v>
      </c>
    </row>
    <row r="18" spans="1:8" ht="12.75" x14ac:dyDescent="0.2">
      <c r="A18" s="42" t="s">
        <v>71</v>
      </c>
      <c r="B18" s="43">
        <v>10011482.76</v>
      </c>
      <c r="C18" s="43">
        <v>1665247.28</v>
      </c>
      <c r="D18" s="43">
        <f t="shared" si="0"/>
        <v>11676730.039999999</v>
      </c>
      <c r="E18" s="43">
        <v>7113132.2599999998</v>
      </c>
      <c r="F18" s="43">
        <v>6702789.1100000003</v>
      </c>
      <c r="G18" s="43">
        <f t="shared" si="1"/>
        <v>4563597.7799999993</v>
      </c>
      <c r="H18" s="4">
        <v>2600</v>
      </c>
    </row>
    <row r="19" spans="1:8" ht="12.75" x14ac:dyDescent="0.2">
      <c r="A19" s="42" t="s">
        <v>72</v>
      </c>
      <c r="B19" s="43">
        <v>1515271.77</v>
      </c>
      <c r="C19" s="43">
        <v>-208850</v>
      </c>
      <c r="D19" s="43">
        <f t="shared" si="0"/>
        <v>1306421.77</v>
      </c>
      <c r="E19" s="43">
        <v>443707.41</v>
      </c>
      <c r="F19" s="43">
        <v>443707.35</v>
      </c>
      <c r="G19" s="43">
        <f t="shared" si="1"/>
        <v>862714.3600000001</v>
      </c>
      <c r="H19" s="4">
        <v>2700</v>
      </c>
    </row>
    <row r="20" spans="1:8" ht="12.75" x14ac:dyDescent="0.2">
      <c r="A20" s="42" t="s">
        <v>73</v>
      </c>
      <c r="B20" s="43">
        <v>230000</v>
      </c>
      <c r="C20" s="43">
        <v>-60000</v>
      </c>
      <c r="D20" s="43">
        <f t="shared" si="0"/>
        <v>170000</v>
      </c>
      <c r="E20" s="43">
        <v>25288</v>
      </c>
      <c r="F20" s="43">
        <v>25288</v>
      </c>
      <c r="G20" s="43">
        <f t="shared" si="1"/>
        <v>144712</v>
      </c>
      <c r="H20" s="4">
        <v>2800</v>
      </c>
    </row>
    <row r="21" spans="1:8" ht="12.75" x14ac:dyDescent="0.2">
      <c r="A21" s="42" t="s">
        <v>74</v>
      </c>
      <c r="B21" s="43">
        <v>2329975.7400000002</v>
      </c>
      <c r="C21" s="43">
        <v>444242.29</v>
      </c>
      <c r="D21" s="43">
        <f t="shared" si="0"/>
        <v>2774218.0300000003</v>
      </c>
      <c r="E21" s="43">
        <v>1485842.99</v>
      </c>
      <c r="F21" s="43">
        <v>1441807.99</v>
      </c>
      <c r="G21" s="43">
        <f t="shared" si="1"/>
        <v>1288375.0400000003</v>
      </c>
      <c r="H21" s="4">
        <v>2900</v>
      </c>
    </row>
    <row r="22" spans="1:8" ht="12.75" x14ac:dyDescent="0.2">
      <c r="A22" s="40" t="s">
        <v>58</v>
      </c>
      <c r="B22" s="44">
        <f>SUM(B23:B31)</f>
        <v>52610365.189999998</v>
      </c>
      <c r="C22" s="44">
        <f>SUM(C23:C31)</f>
        <v>17364108.140000001</v>
      </c>
      <c r="D22" s="44">
        <f t="shared" si="0"/>
        <v>69974473.329999998</v>
      </c>
      <c r="E22" s="44">
        <f>SUM(E23:E31)</f>
        <v>34206615.459999993</v>
      </c>
      <c r="F22" s="44">
        <f>SUM(F23:F31)</f>
        <v>33494745.539999999</v>
      </c>
      <c r="G22" s="44">
        <f t="shared" si="1"/>
        <v>35767857.870000005</v>
      </c>
      <c r="H22" s="7">
        <v>0</v>
      </c>
    </row>
    <row r="23" spans="1:8" ht="12.75" x14ac:dyDescent="0.2">
      <c r="A23" s="42" t="s">
        <v>75</v>
      </c>
      <c r="B23" s="43">
        <v>13785640</v>
      </c>
      <c r="C23" s="43">
        <v>117000</v>
      </c>
      <c r="D23" s="43">
        <f t="shared" si="0"/>
        <v>13902640</v>
      </c>
      <c r="E23" s="43">
        <v>12041501.869999999</v>
      </c>
      <c r="F23" s="43">
        <v>12040585.890000001</v>
      </c>
      <c r="G23" s="43">
        <f t="shared" si="1"/>
        <v>1861138.1300000008</v>
      </c>
      <c r="H23" s="4">
        <v>3100</v>
      </c>
    </row>
    <row r="24" spans="1:8" ht="12.75" x14ac:dyDescent="0.2">
      <c r="A24" s="42" t="s">
        <v>76</v>
      </c>
      <c r="B24" s="43">
        <v>1117026</v>
      </c>
      <c r="C24" s="43">
        <v>410000</v>
      </c>
      <c r="D24" s="43">
        <f t="shared" si="0"/>
        <v>1527026</v>
      </c>
      <c r="E24" s="43">
        <v>859051.99</v>
      </c>
      <c r="F24" s="43">
        <v>859051.99</v>
      </c>
      <c r="G24" s="43">
        <f t="shared" si="1"/>
        <v>667974.01</v>
      </c>
      <c r="H24" s="4">
        <v>3200</v>
      </c>
    </row>
    <row r="25" spans="1:8" ht="12.75" x14ac:dyDescent="0.2">
      <c r="A25" s="42" t="s">
        <v>77</v>
      </c>
      <c r="B25" s="43">
        <v>4526369.38</v>
      </c>
      <c r="C25" s="43">
        <v>-750497.28000000003</v>
      </c>
      <c r="D25" s="43">
        <f t="shared" si="0"/>
        <v>3775872.0999999996</v>
      </c>
      <c r="E25" s="43">
        <v>634078.62</v>
      </c>
      <c r="F25" s="43">
        <v>493378.62</v>
      </c>
      <c r="G25" s="43">
        <f t="shared" si="1"/>
        <v>3141793.4799999995</v>
      </c>
      <c r="H25" s="4">
        <v>3300</v>
      </c>
    </row>
    <row r="26" spans="1:8" ht="12.75" x14ac:dyDescent="0.2">
      <c r="A26" s="42" t="s">
        <v>78</v>
      </c>
      <c r="B26" s="43">
        <v>2530000</v>
      </c>
      <c r="C26" s="43">
        <v>690000</v>
      </c>
      <c r="D26" s="43">
        <f t="shared" si="0"/>
        <v>3220000</v>
      </c>
      <c r="E26" s="43">
        <v>2373448.87</v>
      </c>
      <c r="F26" s="43">
        <v>2373448.87</v>
      </c>
      <c r="G26" s="43">
        <f t="shared" si="1"/>
        <v>846551.12999999989</v>
      </c>
      <c r="H26" s="4">
        <v>3400</v>
      </c>
    </row>
    <row r="27" spans="1:8" ht="12.75" x14ac:dyDescent="0.2">
      <c r="A27" s="42" t="s">
        <v>79</v>
      </c>
      <c r="B27" s="43">
        <v>6044121.46</v>
      </c>
      <c r="C27" s="43">
        <v>-492204.83</v>
      </c>
      <c r="D27" s="43">
        <f t="shared" si="0"/>
        <v>5551916.6299999999</v>
      </c>
      <c r="E27" s="43">
        <v>2737259.48</v>
      </c>
      <c r="F27" s="43">
        <v>2702012.48</v>
      </c>
      <c r="G27" s="43">
        <f t="shared" si="1"/>
        <v>2814657.15</v>
      </c>
      <c r="H27" s="4">
        <v>3500</v>
      </c>
    </row>
    <row r="28" spans="1:8" ht="12.75" x14ac:dyDescent="0.2">
      <c r="A28" s="42" t="s">
        <v>126</v>
      </c>
      <c r="B28" s="43">
        <v>1580836.41</v>
      </c>
      <c r="C28" s="43">
        <v>5000</v>
      </c>
      <c r="D28" s="43">
        <f t="shared" si="0"/>
        <v>1585836.41</v>
      </c>
      <c r="E28" s="43">
        <v>792753.53</v>
      </c>
      <c r="F28" s="43">
        <v>792753.53</v>
      </c>
      <c r="G28" s="43">
        <f t="shared" si="1"/>
        <v>793082.87999999989</v>
      </c>
      <c r="H28" s="4">
        <v>3600</v>
      </c>
    </row>
    <row r="29" spans="1:8" ht="12.75" x14ac:dyDescent="0.2">
      <c r="A29" s="42" t="s">
        <v>80</v>
      </c>
      <c r="B29" s="43">
        <v>1893600.85</v>
      </c>
      <c r="C29" s="43">
        <v>-25400</v>
      </c>
      <c r="D29" s="43">
        <f t="shared" si="0"/>
        <v>1868200.85</v>
      </c>
      <c r="E29" s="43">
        <v>136583.06</v>
      </c>
      <c r="F29" s="43">
        <v>136583.06</v>
      </c>
      <c r="G29" s="43">
        <f t="shared" si="1"/>
        <v>1731617.79</v>
      </c>
      <c r="H29" s="4">
        <v>3700</v>
      </c>
    </row>
    <row r="30" spans="1:8" ht="12.75" x14ac:dyDescent="0.2">
      <c r="A30" s="42" t="s">
        <v>81</v>
      </c>
      <c r="B30" s="43">
        <v>17548734.620000001</v>
      </c>
      <c r="C30" s="43">
        <v>15166228.92</v>
      </c>
      <c r="D30" s="43">
        <f t="shared" si="0"/>
        <v>32714963.539999999</v>
      </c>
      <c r="E30" s="43">
        <v>11066261.529999999</v>
      </c>
      <c r="F30" s="43">
        <v>10688386.59</v>
      </c>
      <c r="G30" s="43">
        <f t="shared" si="1"/>
        <v>21648702.009999998</v>
      </c>
      <c r="H30" s="4">
        <v>3800</v>
      </c>
    </row>
    <row r="31" spans="1:8" ht="12.75" x14ac:dyDescent="0.2">
      <c r="A31" s="42" t="s">
        <v>18</v>
      </c>
      <c r="B31" s="43">
        <v>3584036.47</v>
      </c>
      <c r="C31" s="43">
        <v>2243981.33</v>
      </c>
      <c r="D31" s="43">
        <f t="shared" si="0"/>
        <v>5828017.8000000007</v>
      </c>
      <c r="E31" s="43">
        <v>3565676.51</v>
      </c>
      <c r="F31" s="43">
        <v>3408544.51</v>
      </c>
      <c r="G31" s="43">
        <f t="shared" si="1"/>
        <v>2262341.290000001</v>
      </c>
      <c r="H31" s="4">
        <v>3900</v>
      </c>
    </row>
    <row r="32" spans="1:8" ht="12.75" x14ac:dyDescent="0.2">
      <c r="A32" s="40" t="s">
        <v>118</v>
      </c>
      <c r="B32" s="44">
        <f>SUM(B33:B41)</f>
        <v>42088908.269999996</v>
      </c>
      <c r="C32" s="44">
        <f>SUM(C33:C41)</f>
        <v>14115402.859999999</v>
      </c>
      <c r="D32" s="44">
        <f t="shared" si="0"/>
        <v>56204311.129999995</v>
      </c>
      <c r="E32" s="44">
        <f>SUM(E33:E41)</f>
        <v>35038406</v>
      </c>
      <c r="F32" s="44">
        <f>SUM(F33:F41)</f>
        <v>34944956</v>
      </c>
      <c r="G32" s="44">
        <f t="shared" si="1"/>
        <v>21165905.129999995</v>
      </c>
      <c r="H32" s="7">
        <v>0</v>
      </c>
    </row>
    <row r="33" spans="1:8" ht="12.75" x14ac:dyDescent="0.2">
      <c r="A33" s="42" t="s">
        <v>82</v>
      </c>
      <c r="B33" s="43">
        <v>19816432.469999999</v>
      </c>
      <c r="C33" s="43">
        <v>3630500</v>
      </c>
      <c r="D33" s="43">
        <f t="shared" si="0"/>
        <v>23446932.469999999</v>
      </c>
      <c r="E33" s="43">
        <v>16806036.699999999</v>
      </c>
      <c r="F33" s="43">
        <v>16806036.699999999</v>
      </c>
      <c r="G33" s="43">
        <f t="shared" si="1"/>
        <v>6640895.7699999996</v>
      </c>
      <c r="H33" s="4">
        <v>4100</v>
      </c>
    </row>
    <row r="34" spans="1:8" ht="12.75" x14ac:dyDescent="0.2">
      <c r="A34" s="42" t="s">
        <v>83</v>
      </c>
      <c r="B34" s="43">
        <v>0</v>
      </c>
      <c r="C34" s="43">
        <v>0</v>
      </c>
      <c r="D34" s="43">
        <f t="shared" si="0"/>
        <v>0</v>
      </c>
      <c r="E34" s="43">
        <v>0</v>
      </c>
      <c r="F34" s="43">
        <v>0</v>
      </c>
      <c r="G34" s="43">
        <f t="shared" si="1"/>
        <v>0</v>
      </c>
      <c r="H34" s="4">
        <v>4200</v>
      </c>
    </row>
    <row r="35" spans="1:8" ht="12.75" x14ac:dyDescent="0.2">
      <c r="A35" s="42" t="s">
        <v>84</v>
      </c>
      <c r="B35" s="43">
        <v>1085659.5900000001</v>
      </c>
      <c r="C35" s="43">
        <v>0</v>
      </c>
      <c r="D35" s="43">
        <f t="shared" si="0"/>
        <v>1085659.5900000001</v>
      </c>
      <c r="E35" s="43">
        <v>0</v>
      </c>
      <c r="F35" s="43">
        <v>0</v>
      </c>
      <c r="G35" s="43">
        <f t="shared" si="1"/>
        <v>1085659.5900000001</v>
      </c>
      <c r="H35" s="4">
        <v>4300</v>
      </c>
    </row>
    <row r="36" spans="1:8" ht="12.75" x14ac:dyDescent="0.2">
      <c r="A36" s="42" t="s">
        <v>85</v>
      </c>
      <c r="B36" s="43">
        <v>14435350.98</v>
      </c>
      <c r="C36" s="43">
        <v>10313620.07</v>
      </c>
      <c r="D36" s="43">
        <f t="shared" si="0"/>
        <v>24748971.050000001</v>
      </c>
      <c r="E36" s="43">
        <v>13357149.25</v>
      </c>
      <c r="F36" s="43">
        <v>13263699.25</v>
      </c>
      <c r="G36" s="43">
        <f t="shared" si="1"/>
        <v>11391821.800000001</v>
      </c>
      <c r="H36" s="4">
        <v>4400</v>
      </c>
    </row>
    <row r="37" spans="1:8" ht="12.75" x14ac:dyDescent="0.2">
      <c r="A37" s="42" t="s">
        <v>39</v>
      </c>
      <c r="B37" s="43">
        <v>6451465.2300000004</v>
      </c>
      <c r="C37" s="43">
        <v>171282.79</v>
      </c>
      <c r="D37" s="43">
        <f t="shared" si="0"/>
        <v>6622748.0200000005</v>
      </c>
      <c r="E37" s="43">
        <v>4875220.05</v>
      </c>
      <c r="F37" s="43">
        <v>4875220.05</v>
      </c>
      <c r="G37" s="43">
        <f t="shared" si="1"/>
        <v>1747527.9700000007</v>
      </c>
      <c r="H37" s="4">
        <v>4500</v>
      </c>
    </row>
    <row r="38" spans="1:8" ht="12.75" x14ac:dyDescent="0.2">
      <c r="A38" s="42" t="s">
        <v>86</v>
      </c>
      <c r="B38" s="43">
        <v>0</v>
      </c>
      <c r="C38" s="43">
        <v>0</v>
      </c>
      <c r="D38" s="43">
        <f t="shared" si="0"/>
        <v>0</v>
      </c>
      <c r="E38" s="43">
        <v>0</v>
      </c>
      <c r="F38" s="43">
        <v>0</v>
      </c>
      <c r="G38" s="43">
        <f t="shared" si="1"/>
        <v>0</v>
      </c>
      <c r="H38" s="4">
        <v>4600</v>
      </c>
    </row>
    <row r="39" spans="1:8" ht="12.75" x14ac:dyDescent="0.2">
      <c r="A39" s="42" t="s">
        <v>87</v>
      </c>
      <c r="B39" s="43">
        <v>0</v>
      </c>
      <c r="C39" s="43">
        <v>0</v>
      </c>
      <c r="D39" s="43">
        <f t="shared" si="0"/>
        <v>0</v>
      </c>
      <c r="E39" s="43">
        <v>0</v>
      </c>
      <c r="F39" s="43">
        <v>0</v>
      </c>
      <c r="G39" s="43">
        <f t="shared" si="1"/>
        <v>0</v>
      </c>
      <c r="H39" s="4">
        <v>4700</v>
      </c>
    </row>
    <row r="40" spans="1:8" ht="12.75" x14ac:dyDescent="0.2">
      <c r="A40" s="42" t="s">
        <v>35</v>
      </c>
      <c r="B40" s="43">
        <v>300000</v>
      </c>
      <c r="C40" s="43">
        <v>0</v>
      </c>
      <c r="D40" s="43">
        <f t="shared" si="0"/>
        <v>300000</v>
      </c>
      <c r="E40" s="43">
        <v>0</v>
      </c>
      <c r="F40" s="43">
        <v>0</v>
      </c>
      <c r="G40" s="43">
        <f t="shared" si="1"/>
        <v>300000</v>
      </c>
      <c r="H40" s="4">
        <v>4800</v>
      </c>
    </row>
    <row r="41" spans="1:8" ht="12.75" x14ac:dyDescent="0.2">
      <c r="A41" s="42" t="s">
        <v>88</v>
      </c>
      <c r="B41" s="43">
        <v>0</v>
      </c>
      <c r="C41" s="43">
        <v>0</v>
      </c>
      <c r="D41" s="43">
        <f t="shared" si="0"/>
        <v>0</v>
      </c>
      <c r="E41" s="43">
        <v>0</v>
      </c>
      <c r="F41" s="43">
        <v>0</v>
      </c>
      <c r="G41" s="43">
        <f t="shared" si="1"/>
        <v>0</v>
      </c>
      <c r="H41" s="4">
        <v>4900</v>
      </c>
    </row>
    <row r="42" spans="1:8" ht="12.75" x14ac:dyDescent="0.2">
      <c r="A42" s="40" t="s">
        <v>119</v>
      </c>
      <c r="B42" s="44">
        <f>SUM(B43:B51)</f>
        <v>4552858.16</v>
      </c>
      <c r="C42" s="44">
        <f>SUM(C43:C51)</f>
        <v>4913556.2799999993</v>
      </c>
      <c r="D42" s="44">
        <f t="shared" si="0"/>
        <v>9466414.4399999995</v>
      </c>
      <c r="E42" s="44">
        <f>SUM(E43:E51)</f>
        <v>1501149.3699999999</v>
      </c>
      <c r="F42" s="44">
        <f>SUM(F43:F51)</f>
        <v>1488224.3699999999</v>
      </c>
      <c r="G42" s="44">
        <f t="shared" si="1"/>
        <v>7965265.0699999994</v>
      </c>
      <c r="H42" s="7">
        <v>0</v>
      </c>
    </row>
    <row r="43" spans="1:8" ht="12.75" x14ac:dyDescent="0.2">
      <c r="A43" s="45" t="s">
        <v>89</v>
      </c>
      <c r="B43" s="43">
        <v>1556858.16</v>
      </c>
      <c r="C43" s="43">
        <v>349600</v>
      </c>
      <c r="D43" s="43">
        <f t="shared" si="0"/>
        <v>1906458.16</v>
      </c>
      <c r="E43" s="43">
        <v>388063.17</v>
      </c>
      <c r="F43" s="43">
        <v>375138.17</v>
      </c>
      <c r="G43" s="43">
        <f t="shared" si="1"/>
        <v>1518394.99</v>
      </c>
      <c r="H43" s="4">
        <v>5100</v>
      </c>
    </row>
    <row r="44" spans="1:8" ht="12.75" x14ac:dyDescent="0.2">
      <c r="A44" s="42" t="s">
        <v>90</v>
      </c>
      <c r="B44" s="43">
        <v>20000</v>
      </c>
      <c r="C44" s="43">
        <v>0</v>
      </c>
      <c r="D44" s="43">
        <f t="shared" si="0"/>
        <v>20000</v>
      </c>
      <c r="E44" s="43">
        <v>0</v>
      </c>
      <c r="F44" s="43">
        <v>0</v>
      </c>
      <c r="G44" s="43">
        <f t="shared" si="1"/>
        <v>20000</v>
      </c>
      <c r="H44" s="4">
        <v>5200</v>
      </c>
    </row>
    <row r="45" spans="1:8" ht="12.75" x14ac:dyDescent="0.2">
      <c r="A45" s="42" t="s">
        <v>91</v>
      </c>
      <c r="B45" s="43">
        <v>10000</v>
      </c>
      <c r="C45" s="43">
        <v>0</v>
      </c>
      <c r="D45" s="43">
        <f t="shared" si="0"/>
        <v>10000</v>
      </c>
      <c r="E45" s="43">
        <v>10000</v>
      </c>
      <c r="F45" s="43">
        <v>10000</v>
      </c>
      <c r="G45" s="43">
        <f t="shared" si="1"/>
        <v>0</v>
      </c>
      <c r="H45" s="4">
        <v>5300</v>
      </c>
    </row>
    <row r="46" spans="1:8" ht="12.75" x14ac:dyDescent="0.2">
      <c r="A46" s="42" t="s">
        <v>92</v>
      </c>
      <c r="B46" s="43">
        <v>115000</v>
      </c>
      <c r="C46" s="43">
        <v>3975000</v>
      </c>
      <c r="D46" s="43">
        <f t="shared" si="0"/>
        <v>4090000</v>
      </c>
      <c r="E46" s="43">
        <v>292900</v>
      </c>
      <c r="F46" s="43">
        <v>292900</v>
      </c>
      <c r="G46" s="43">
        <f t="shared" si="1"/>
        <v>3797100</v>
      </c>
      <c r="H46" s="4">
        <v>5400</v>
      </c>
    </row>
    <row r="47" spans="1:8" ht="12.75" x14ac:dyDescent="0.2">
      <c r="A47" s="42" t="s">
        <v>93</v>
      </c>
      <c r="B47" s="43">
        <v>0</v>
      </c>
      <c r="C47" s="43">
        <v>0</v>
      </c>
      <c r="D47" s="43">
        <f t="shared" si="0"/>
        <v>0</v>
      </c>
      <c r="E47" s="43">
        <v>0</v>
      </c>
      <c r="F47" s="43">
        <v>0</v>
      </c>
      <c r="G47" s="43">
        <f t="shared" si="1"/>
        <v>0</v>
      </c>
      <c r="H47" s="4">
        <v>5500</v>
      </c>
    </row>
    <row r="48" spans="1:8" ht="12.75" x14ac:dyDescent="0.2">
      <c r="A48" s="42" t="s">
        <v>94</v>
      </c>
      <c r="B48" s="43">
        <v>2820000</v>
      </c>
      <c r="C48" s="43">
        <v>-197043.72</v>
      </c>
      <c r="D48" s="43">
        <f t="shared" si="0"/>
        <v>2622956.2799999998</v>
      </c>
      <c r="E48" s="43">
        <v>810186.2</v>
      </c>
      <c r="F48" s="43">
        <v>810186.2</v>
      </c>
      <c r="G48" s="43">
        <f t="shared" si="1"/>
        <v>1812770.0799999998</v>
      </c>
      <c r="H48" s="4">
        <v>5600</v>
      </c>
    </row>
    <row r="49" spans="1:8" ht="12.75" x14ac:dyDescent="0.2">
      <c r="A49" s="42" t="s">
        <v>95</v>
      </c>
      <c r="B49" s="43">
        <v>0</v>
      </c>
      <c r="C49" s="43">
        <v>0</v>
      </c>
      <c r="D49" s="43">
        <f t="shared" si="0"/>
        <v>0</v>
      </c>
      <c r="E49" s="43">
        <v>0</v>
      </c>
      <c r="F49" s="43">
        <v>0</v>
      </c>
      <c r="G49" s="43">
        <f t="shared" si="1"/>
        <v>0</v>
      </c>
      <c r="H49" s="4">
        <v>5700</v>
      </c>
    </row>
    <row r="50" spans="1:8" ht="12.75" x14ac:dyDescent="0.2">
      <c r="A50" s="42" t="s">
        <v>96</v>
      </c>
      <c r="B50" s="43">
        <v>0</v>
      </c>
      <c r="C50" s="43">
        <v>800000</v>
      </c>
      <c r="D50" s="43">
        <f t="shared" si="0"/>
        <v>800000</v>
      </c>
      <c r="E50" s="43">
        <v>0</v>
      </c>
      <c r="F50" s="43">
        <v>0</v>
      </c>
      <c r="G50" s="43">
        <f t="shared" si="1"/>
        <v>800000</v>
      </c>
      <c r="H50" s="4">
        <v>5800</v>
      </c>
    </row>
    <row r="51" spans="1:8" ht="12.75" x14ac:dyDescent="0.2">
      <c r="A51" s="42" t="s">
        <v>97</v>
      </c>
      <c r="B51" s="43">
        <v>31000</v>
      </c>
      <c r="C51" s="43">
        <v>-14000</v>
      </c>
      <c r="D51" s="43">
        <f t="shared" si="0"/>
        <v>17000</v>
      </c>
      <c r="E51" s="43">
        <v>0</v>
      </c>
      <c r="F51" s="43">
        <v>0</v>
      </c>
      <c r="G51" s="43">
        <f t="shared" si="1"/>
        <v>17000</v>
      </c>
      <c r="H51" s="4">
        <v>5900</v>
      </c>
    </row>
    <row r="52" spans="1:8" ht="12.75" x14ac:dyDescent="0.2">
      <c r="A52" s="40" t="s">
        <v>59</v>
      </c>
      <c r="B52" s="44">
        <f>SUM(B53:B55)</f>
        <v>33392090.82</v>
      </c>
      <c r="C52" s="44">
        <f>SUM(C53:C55)</f>
        <v>63577422</v>
      </c>
      <c r="D52" s="44">
        <f t="shared" si="0"/>
        <v>96969512.819999993</v>
      </c>
      <c r="E52" s="44">
        <f>SUM(E53:E55)</f>
        <v>32675035.920000002</v>
      </c>
      <c r="F52" s="44">
        <f>SUM(F53:F55)</f>
        <v>32675035.920000002</v>
      </c>
      <c r="G52" s="44">
        <f t="shared" si="1"/>
        <v>64294476.899999991</v>
      </c>
      <c r="H52" s="7">
        <v>0</v>
      </c>
    </row>
    <row r="53" spans="1:8" ht="12.75" x14ac:dyDescent="0.2">
      <c r="A53" s="42" t="s">
        <v>98</v>
      </c>
      <c r="B53" s="43">
        <v>33392090.82</v>
      </c>
      <c r="C53" s="43">
        <v>63577422</v>
      </c>
      <c r="D53" s="43">
        <f t="shared" si="0"/>
        <v>96969512.819999993</v>
      </c>
      <c r="E53" s="43">
        <v>32675035.920000002</v>
      </c>
      <c r="F53" s="43">
        <v>32675035.920000002</v>
      </c>
      <c r="G53" s="43">
        <f t="shared" si="1"/>
        <v>64294476.899999991</v>
      </c>
      <c r="H53" s="4">
        <v>6100</v>
      </c>
    </row>
    <row r="54" spans="1:8" ht="12.75" x14ac:dyDescent="0.2">
      <c r="A54" s="42" t="s">
        <v>99</v>
      </c>
      <c r="B54" s="43">
        <v>0</v>
      </c>
      <c r="C54" s="43">
        <v>0</v>
      </c>
      <c r="D54" s="43">
        <f t="shared" si="0"/>
        <v>0</v>
      </c>
      <c r="E54" s="43">
        <v>0</v>
      </c>
      <c r="F54" s="43">
        <v>0</v>
      </c>
      <c r="G54" s="43">
        <f t="shared" si="1"/>
        <v>0</v>
      </c>
      <c r="H54" s="4">
        <v>6200</v>
      </c>
    </row>
    <row r="55" spans="1:8" ht="12.75" x14ac:dyDescent="0.2">
      <c r="A55" s="42" t="s">
        <v>100</v>
      </c>
      <c r="B55" s="43">
        <v>0</v>
      </c>
      <c r="C55" s="43">
        <v>0</v>
      </c>
      <c r="D55" s="43">
        <f t="shared" si="0"/>
        <v>0</v>
      </c>
      <c r="E55" s="43">
        <v>0</v>
      </c>
      <c r="F55" s="43">
        <v>0</v>
      </c>
      <c r="G55" s="43">
        <f t="shared" si="1"/>
        <v>0</v>
      </c>
      <c r="H55" s="4">
        <v>6300</v>
      </c>
    </row>
    <row r="56" spans="1:8" ht="12.75" x14ac:dyDescent="0.2">
      <c r="A56" s="40" t="s">
        <v>120</v>
      </c>
      <c r="B56" s="44">
        <f>SUM(B57:B63)</f>
        <v>0</v>
      </c>
      <c r="C56" s="44">
        <f>SUM(C57:C63)</f>
        <v>0</v>
      </c>
      <c r="D56" s="44">
        <f t="shared" si="0"/>
        <v>0</v>
      </c>
      <c r="E56" s="44">
        <f>SUM(E57:E63)</f>
        <v>0</v>
      </c>
      <c r="F56" s="44">
        <f>SUM(F57:F63)</f>
        <v>0</v>
      </c>
      <c r="G56" s="44">
        <f t="shared" si="1"/>
        <v>0</v>
      </c>
      <c r="H56" s="7">
        <v>0</v>
      </c>
    </row>
    <row r="57" spans="1:8" ht="12.75" x14ac:dyDescent="0.2">
      <c r="A57" s="42" t="s">
        <v>127</v>
      </c>
      <c r="B57" s="43">
        <v>0</v>
      </c>
      <c r="C57" s="43">
        <v>0</v>
      </c>
      <c r="D57" s="43">
        <f t="shared" si="0"/>
        <v>0</v>
      </c>
      <c r="E57" s="43">
        <v>0</v>
      </c>
      <c r="F57" s="43">
        <v>0</v>
      </c>
      <c r="G57" s="43">
        <f t="shared" si="1"/>
        <v>0</v>
      </c>
      <c r="H57" s="4">
        <v>7100</v>
      </c>
    </row>
    <row r="58" spans="1:8" ht="12.75" x14ac:dyDescent="0.2">
      <c r="A58" s="42" t="s">
        <v>101</v>
      </c>
      <c r="B58" s="43">
        <v>0</v>
      </c>
      <c r="C58" s="43">
        <v>0</v>
      </c>
      <c r="D58" s="43">
        <f t="shared" si="0"/>
        <v>0</v>
      </c>
      <c r="E58" s="43">
        <v>0</v>
      </c>
      <c r="F58" s="43">
        <v>0</v>
      </c>
      <c r="G58" s="43">
        <f t="shared" si="1"/>
        <v>0</v>
      </c>
      <c r="H58" s="4">
        <v>7200</v>
      </c>
    </row>
    <row r="59" spans="1:8" ht="12.75" x14ac:dyDescent="0.2">
      <c r="A59" s="42" t="s">
        <v>102</v>
      </c>
      <c r="B59" s="43">
        <v>0</v>
      </c>
      <c r="C59" s="43">
        <v>0</v>
      </c>
      <c r="D59" s="43">
        <f t="shared" si="0"/>
        <v>0</v>
      </c>
      <c r="E59" s="43">
        <v>0</v>
      </c>
      <c r="F59" s="43">
        <v>0</v>
      </c>
      <c r="G59" s="43">
        <f t="shared" si="1"/>
        <v>0</v>
      </c>
      <c r="H59" s="4">
        <v>7300</v>
      </c>
    </row>
    <row r="60" spans="1:8" ht="12.75" x14ac:dyDescent="0.2">
      <c r="A60" s="42" t="s">
        <v>103</v>
      </c>
      <c r="B60" s="43">
        <v>0</v>
      </c>
      <c r="C60" s="43">
        <v>0</v>
      </c>
      <c r="D60" s="43">
        <f t="shared" si="0"/>
        <v>0</v>
      </c>
      <c r="E60" s="43">
        <v>0</v>
      </c>
      <c r="F60" s="43">
        <v>0</v>
      </c>
      <c r="G60" s="43">
        <f t="shared" si="1"/>
        <v>0</v>
      </c>
      <c r="H60" s="4">
        <v>7400</v>
      </c>
    </row>
    <row r="61" spans="1:8" ht="12.75" x14ac:dyDescent="0.2">
      <c r="A61" s="42" t="s">
        <v>104</v>
      </c>
      <c r="B61" s="43">
        <v>0</v>
      </c>
      <c r="C61" s="43">
        <v>0</v>
      </c>
      <c r="D61" s="43">
        <f t="shared" si="0"/>
        <v>0</v>
      </c>
      <c r="E61" s="43">
        <v>0</v>
      </c>
      <c r="F61" s="43">
        <v>0</v>
      </c>
      <c r="G61" s="43">
        <f t="shared" si="1"/>
        <v>0</v>
      </c>
      <c r="H61" s="4">
        <v>7500</v>
      </c>
    </row>
    <row r="62" spans="1:8" ht="12.75" x14ac:dyDescent="0.2">
      <c r="A62" s="42" t="s">
        <v>105</v>
      </c>
      <c r="B62" s="43">
        <v>0</v>
      </c>
      <c r="C62" s="43">
        <v>0</v>
      </c>
      <c r="D62" s="43">
        <f t="shared" si="0"/>
        <v>0</v>
      </c>
      <c r="E62" s="43">
        <v>0</v>
      </c>
      <c r="F62" s="43">
        <v>0</v>
      </c>
      <c r="G62" s="43">
        <f t="shared" si="1"/>
        <v>0</v>
      </c>
      <c r="H62" s="4">
        <v>7600</v>
      </c>
    </row>
    <row r="63" spans="1:8" ht="12.75" x14ac:dyDescent="0.2">
      <c r="A63" s="42" t="s">
        <v>106</v>
      </c>
      <c r="B63" s="43">
        <v>0</v>
      </c>
      <c r="C63" s="43">
        <v>0</v>
      </c>
      <c r="D63" s="43">
        <f t="shared" si="0"/>
        <v>0</v>
      </c>
      <c r="E63" s="43">
        <v>0</v>
      </c>
      <c r="F63" s="43">
        <v>0</v>
      </c>
      <c r="G63" s="43">
        <f t="shared" si="1"/>
        <v>0</v>
      </c>
      <c r="H63" s="4">
        <v>7900</v>
      </c>
    </row>
    <row r="64" spans="1:8" ht="12.75" x14ac:dyDescent="0.2">
      <c r="A64" s="40" t="s">
        <v>121</v>
      </c>
      <c r="B64" s="44">
        <f>SUM(B65:B67)</f>
        <v>0</v>
      </c>
      <c r="C64" s="44">
        <f>SUM(C65:C67)</f>
        <v>0</v>
      </c>
      <c r="D64" s="44">
        <f t="shared" si="0"/>
        <v>0</v>
      </c>
      <c r="E64" s="44">
        <f>SUM(E65:E67)</f>
        <v>0</v>
      </c>
      <c r="F64" s="44">
        <f>SUM(F65:F67)</f>
        <v>0</v>
      </c>
      <c r="G64" s="44">
        <f t="shared" si="1"/>
        <v>0</v>
      </c>
      <c r="H64" s="7">
        <v>0</v>
      </c>
    </row>
    <row r="65" spans="1:8" ht="12.75" x14ac:dyDescent="0.2">
      <c r="A65" s="42" t="s">
        <v>36</v>
      </c>
      <c r="B65" s="43">
        <v>0</v>
      </c>
      <c r="C65" s="43">
        <v>0</v>
      </c>
      <c r="D65" s="43">
        <f t="shared" si="0"/>
        <v>0</v>
      </c>
      <c r="E65" s="43">
        <v>0</v>
      </c>
      <c r="F65" s="43">
        <v>0</v>
      </c>
      <c r="G65" s="43">
        <f t="shared" si="1"/>
        <v>0</v>
      </c>
      <c r="H65" s="4">
        <v>8100</v>
      </c>
    </row>
    <row r="66" spans="1:8" ht="12.75" x14ac:dyDescent="0.2">
      <c r="A66" s="42" t="s">
        <v>37</v>
      </c>
      <c r="B66" s="43">
        <v>0</v>
      </c>
      <c r="C66" s="43">
        <v>0</v>
      </c>
      <c r="D66" s="43">
        <f t="shared" si="0"/>
        <v>0</v>
      </c>
      <c r="E66" s="43">
        <v>0</v>
      </c>
      <c r="F66" s="43">
        <v>0</v>
      </c>
      <c r="G66" s="43">
        <f t="shared" si="1"/>
        <v>0</v>
      </c>
      <c r="H66" s="4">
        <v>8300</v>
      </c>
    </row>
    <row r="67" spans="1:8" ht="12.75" x14ac:dyDescent="0.2">
      <c r="A67" s="42" t="s">
        <v>38</v>
      </c>
      <c r="B67" s="43">
        <v>0</v>
      </c>
      <c r="C67" s="43">
        <v>0</v>
      </c>
      <c r="D67" s="43">
        <f t="shared" si="0"/>
        <v>0</v>
      </c>
      <c r="E67" s="43">
        <v>0</v>
      </c>
      <c r="F67" s="43">
        <v>0</v>
      </c>
      <c r="G67" s="43">
        <f t="shared" si="1"/>
        <v>0</v>
      </c>
      <c r="H67" s="4">
        <v>8500</v>
      </c>
    </row>
    <row r="68" spans="1:8" ht="12.75" x14ac:dyDescent="0.2">
      <c r="A68" s="40" t="s">
        <v>60</v>
      </c>
      <c r="B68" s="44">
        <f>SUM(B69:B75)</f>
        <v>0</v>
      </c>
      <c r="C68" s="44">
        <f>SUM(C69:C75)</f>
        <v>0</v>
      </c>
      <c r="D68" s="44">
        <f t="shared" si="0"/>
        <v>0</v>
      </c>
      <c r="E68" s="44">
        <f>SUM(E69:E75)</f>
        <v>0</v>
      </c>
      <c r="F68" s="44">
        <f>SUM(F69:F75)</f>
        <v>0</v>
      </c>
      <c r="G68" s="44">
        <f t="shared" si="1"/>
        <v>0</v>
      </c>
      <c r="H68" s="7">
        <v>0</v>
      </c>
    </row>
    <row r="69" spans="1:8" ht="12.75" x14ac:dyDescent="0.2">
      <c r="A69" s="42" t="s">
        <v>107</v>
      </c>
      <c r="B69" s="43">
        <v>0</v>
      </c>
      <c r="C69" s="43">
        <v>0</v>
      </c>
      <c r="D69" s="43">
        <f t="shared" ref="D69:D75" si="2">B69+C69</f>
        <v>0</v>
      </c>
      <c r="E69" s="43">
        <v>0</v>
      </c>
      <c r="F69" s="43">
        <v>0</v>
      </c>
      <c r="G69" s="43">
        <f t="shared" ref="G69:G75" si="3">D69-E69</f>
        <v>0</v>
      </c>
      <c r="H69" s="4">
        <v>9100</v>
      </c>
    </row>
    <row r="70" spans="1:8" ht="12.75" x14ac:dyDescent="0.2">
      <c r="A70" s="42" t="s">
        <v>108</v>
      </c>
      <c r="B70" s="43">
        <v>0</v>
      </c>
      <c r="C70" s="43">
        <v>0</v>
      </c>
      <c r="D70" s="43">
        <f t="shared" si="2"/>
        <v>0</v>
      </c>
      <c r="E70" s="43">
        <v>0</v>
      </c>
      <c r="F70" s="43">
        <v>0</v>
      </c>
      <c r="G70" s="43">
        <f t="shared" si="3"/>
        <v>0</v>
      </c>
      <c r="H70" s="4">
        <v>9200</v>
      </c>
    </row>
    <row r="71" spans="1:8" ht="12.75" x14ac:dyDescent="0.2">
      <c r="A71" s="42" t="s">
        <v>109</v>
      </c>
      <c r="B71" s="43">
        <v>0</v>
      </c>
      <c r="C71" s="43">
        <v>0</v>
      </c>
      <c r="D71" s="43">
        <f t="shared" si="2"/>
        <v>0</v>
      </c>
      <c r="E71" s="43">
        <v>0</v>
      </c>
      <c r="F71" s="43">
        <v>0</v>
      </c>
      <c r="G71" s="43">
        <f t="shared" si="3"/>
        <v>0</v>
      </c>
      <c r="H71" s="4">
        <v>9300</v>
      </c>
    </row>
    <row r="72" spans="1:8" ht="12.75" x14ac:dyDescent="0.2">
      <c r="A72" s="42" t="s">
        <v>110</v>
      </c>
      <c r="B72" s="43">
        <v>0</v>
      </c>
      <c r="C72" s="43">
        <v>0</v>
      </c>
      <c r="D72" s="43">
        <f t="shared" si="2"/>
        <v>0</v>
      </c>
      <c r="E72" s="43">
        <v>0</v>
      </c>
      <c r="F72" s="43">
        <v>0</v>
      </c>
      <c r="G72" s="43">
        <f t="shared" si="3"/>
        <v>0</v>
      </c>
      <c r="H72" s="4">
        <v>9400</v>
      </c>
    </row>
    <row r="73" spans="1:8" ht="12.75" x14ac:dyDescent="0.2">
      <c r="A73" s="42" t="s">
        <v>111</v>
      </c>
      <c r="B73" s="43">
        <v>0</v>
      </c>
      <c r="C73" s="43">
        <v>0</v>
      </c>
      <c r="D73" s="43">
        <f t="shared" si="2"/>
        <v>0</v>
      </c>
      <c r="E73" s="43">
        <v>0</v>
      </c>
      <c r="F73" s="43">
        <v>0</v>
      </c>
      <c r="G73" s="43">
        <f t="shared" si="3"/>
        <v>0</v>
      </c>
      <c r="H73" s="4">
        <v>9500</v>
      </c>
    </row>
    <row r="74" spans="1:8" ht="12.75" x14ac:dyDescent="0.2">
      <c r="A74" s="42" t="s">
        <v>112</v>
      </c>
      <c r="B74" s="43">
        <v>0</v>
      </c>
      <c r="C74" s="43">
        <v>0</v>
      </c>
      <c r="D74" s="43">
        <f t="shared" si="2"/>
        <v>0</v>
      </c>
      <c r="E74" s="43">
        <v>0</v>
      </c>
      <c r="F74" s="43">
        <v>0</v>
      </c>
      <c r="G74" s="43">
        <f t="shared" si="3"/>
        <v>0</v>
      </c>
      <c r="H74" s="4">
        <v>9600</v>
      </c>
    </row>
    <row r="75" spans="1:8" ht="12.75" x14ac:dyDescent="0.2">
      <c r="A75" s="46" t="s">
        <v>113</v>
      </c>
      <c r="B75" s="47">
        <v>0</v>
      </c>
      <c r="C75" s="47">
        <v>0</v>
      </c>
      <c r="D75" s="47">
        <f t="shared" si="2"/>
        <v>0</v>
      </c>
      <c r="E75" s="47">
        <v>0</v>
      </c>
      <c r="F75" s="47">
        <v>0</v>
      </c>
      <c r="G75" s="47">
        <f t="shared" si="3"/>
        <v>0</v>
      </c>
      <c r="H75" s="4">
        <v>9900</v>
      </c>
    </row>
    <row r="76" spans="1:8" ht="12.75" x14ac:dyDescent="0.2">
      <c r="A76" s="48" t="s">
        <v>122</v>
      </c>
      <c r="B76" s="49">
        <f t="shared" ref="B76:G76" si="4">SUM(B4+B12+B22+B32+B42+B52+B56+B64+B68)</f>
        <v>298657678.38999999</v>
      </c>
      <c r="C76" s="49">
        <f t="shared" si="4"/>
        <v>102475591.41</v>
      </c>
      <c r="D76" s="49">
        <f t="shared" si="4"/>
        <v>401133269.79999995</v>
      </c>
      <c r="E76" s="49">
        <f t="shared" si="4"/>
        <v>200709886.69</v>
      </c>
      <c r="F76" s="49">
        <f t="shared" si="4"/>
        <v>199331973.32999998</v>
      </c>
      <c r="G76" s="49">
        <f t="shared" si="4"/>
        <v>200423383.10999995</v>
      </c>
    </row>
    <row r="77" spans="1:8" ht="12.75" x14ac:dyDescent="0.2">
      <c r="A77" s="50" t="s">
        <v>115</v>
      </c>
      <c r="B77" s="50"/>
      <c r="C77" s="50"/>
      <c r="D77" s="50"/>
      <c r="E77" s="50"/>
      <c r="F77" s="50"/>
      <c r="G77" s="50"/>
    </row>
  </sheetData>
  <sheetProtection formatCells="0" formatColumns="0" formatRows="0" autoFilter="0"/>
  <mergeCells count="3">
    <mergeCell ref="A1:G1"/>
    <mergeCell ref="G2:G3"/>
    <mergeCell ref="B2:F2"/>
  </mergeCells>
  <printOptions horizontalCentered="1"/>
  <pageMargins left="0.31496062992125984" right="0.70866141732283472" top="0.15748031496062992" bottom="0.74803149606299213" header="0.31496062992125984" footer="0.31496062992125984"/>
  <pageSetup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showGridLines="0" tabSelected="1" workbookViewId="0">
      <selection activeCell="D15" sqref="D15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76.5" customHeight="1" x14ac:dyDescent="0.2">
      <c r="A1" s="54" t="s">
        <v>166</v>
      </c>
      <c r="B1" s="51"/>
      <c r="C1" s="51"/>
      <c r="D1" s="51"/>
      <c r="E1" s="51"/>
      <c r="F1" s="51"/>
      <c r="G1" s="52"/>
    </row>
    <row r="2" spans="1:7" ht="18" customHeight="1" x14ac:dyDescent="0.2">
      <c r="A2" s="53"/>
      <c r="B2" s="54" t="s">
        <v>56</v>
      </c>
      <c r="C2" s="51"/>
      <c r="D2" s="51"/>
      <c r="E2" s="51"/>
      <c r="F2" s="52"/>
      <c r="G2" s="55" t="s">
        <v>55</v>
      </c>
    </row>
    <row r="3" spans="1:7" ht="30" customHeight="1" x14ac:dyDescent="0.2">
      <c r="A3" s="56" t="s">
        <v>50</v>
      </c>
      <c r="B3" s="57" t="s">
        <v>51</v>
      </c>
      <c r="C3" s="57" t="s">
        <v>114</v>
      </c>
      <c r="D3" s="57" t="s">
        <v>52</v>
      </c>
      <c r="E3" s="57" t="s">
        <v>53</v>
      </c>
      <c r="F3" s="57" t="s">
        <v>54</v>
      </c>
      <c r="G3" s="58"/>
    </row>
    <row r="4" spans="1:7" ht="15" x14ac:dyDescent="0.2">
      <c r="A4" s="62"/>
      <c r="B4" s="63"/>
      <c r="C4" s="63"/>
      <c r="D4" s="63"/>
      <c r="E4" s="63"/>
      <c r="F4" s="63"/>
      <c r="G4" s="63"/>
    </row>
    <row r="5" spans="1:7" ht="15" x14ac:dyDescent="0.25">
      <c r="A5" s="64" t="s">
        <v>15</v>
      </c>
      <c r="B5" s="60">
        <f t="shared" ref="B5:G5" si="0">SUM(B6:B13)</f>
        <v>179409832.53000003</v>
      </c>
      <c r="C5" s="60">
        <f t="shared" si="0"/>
        <v>15238161.139999999</v>
      </c>
      <c r="D5" s="60">
        <f t="shared" si="0"/>
        <v>194647993.67000002</v>
      </c>
      <c r="E5" s="60">
        <f t="shared" si="0"/>
        <v>102526565.25</v>
      </c>
      <c r="F5" s="60">
        <f t="shared" si="0"/>
        <v>101569778.52000001</v>
      </c>
      <c r="G5" s="60">
        <f t="shared" si="0"/>
        <v>92121428.420000017</v>
      </c>
    </row>
    <row r="6" spans="1:7" ht="14.25" x14ac:dyDescent="0.2">
      <c r="A6" s="65" t="s">
        <v>40</v>
      </c>
      <c r="B6" s="59">
        <v>32133895.989999998</v>
      </c>
      <c r="C6" s="59">
        <v>12350578.92</v>
      </c>
      <c r="D6" s="59">
        <f>B6+C6</f>
        <v>44484474.909999996</v>
      </c>
      <c r="E6" s="59">
        <v>17693083.879999999</v>
      </c>
      <c r="F6" s="59">
        <v>17317742.02</v>
      </c>
      <c r="G6" s="59">
        <f>D6-E6</f>
        <v>26791391.029999997</v>
      </c>
    </row>
    <row r="7" spans="1:7" ht="14.25" x14ac:dyDescent="0.2">
      <c r="A7" s="65" t="s">
        <v>16</v>
      </c>
      <c r="B7" s="59">
        <v>540254.94999999995</v>
      </c>
      <c r="C7" s="59">
        <v>-16961.810000000001</v>
      </c>
      <c r="D7" s="59">
        <f t="shared" ref="D7:D13" si="1">B7+C7</f>
        <v>523293.13999999996</v>
      </c>
      <c r="E7" s="59">
        <v>322922.49</v>
      </c>
      <c r="F7" s="59">
        <v>322340.12</v>
      </c>
      <c r="G7" s="59">
        <f t="shared" ref="G7:G13" si="2">D7-E7</f>
        <v>200370.64999999997</v>
      </c>
    </row>
    <row r="8" spans="1:7" ht="14.25" x14ac:dyDescent="0.2">
      <c r="A8" s="65" t="s">
        <v>116</v>
      </c>
      <c r="B8" s="59">
        <v>20477355.640000001</v>
      </c>
      <c r="C8" s="59">
        <v>3215588.92</v>
      </c>
      <c r="D8" s="59">
        <f t="shared" si="1"/>
        <v>23692944.560000002</v>
      </c>
      <c r="E8" s="59">
        <v>11579855.789999999</v>
      </c>
      <c r="F8" s="59">
        <v>11557177.050000001</v>
      </c>
      <c r="G8" s="59">
        <f t="shared" si="2"/>
        <v>12113088.770000003</v>
      </c>
    </row>
    <row r="9" spans="1:7" ht="14.25" x14ac:dyDescent="0.2">
      <c r="A9" s="65" t="s">
        <v>3</v>
      </c>
      <c r="B9" s="59">
        <v>0</v>
      </c>
      <c r="C9" s="59">
        <v>0</v>
      </c>
      <c r="D9" s="59">
        <f t="shared" si="1"/>
        <v>0</v>
      </c>
      <c r="E9" s="59">
        <v>0</v>
      </c>
      <c r="F9" s="59">
        <v>0</v>
      </c>
      <c r="G9" s="59">
        <f t="shared" si="2"/>
        <v>0</v>
      </c>
    </row>
    <row r="10" spans="1:7" ht="14.25" x14ac:dyDescent="0.2">
      <c r="A10" s="65" t="s">
        <v>22</v>
      </c>
      <c r="B10" s="59">
        <v>5905003.46</v>
      </c>
      <c r="C10" s="59">
        <v>90000</v>
      </c>
      <c r="D10" s="59">
        <f t="shared" si="1"/>
        <v>5995003.46</v>
      </c>
      <c r="E10" s="59">
        <v>3513964.48</v>
      </c>
      <c r="F10" s="59">
        <v>3506726</v>
      </c>
      <c r="G10" s="59">
        <f t="shared" si="2"/>
        <v>2481038.98</v>
      </c>
    </row>
    <row r="11" spans="1:7" ht="14.25" x14ac:dyDescent="0.2">
      <c r="A11" s="65" t="s">
        <v>17</v>
      </c>
      <c r="B11" s="59">
        <v>0</v>
      </c>
      <c r="C11" s="59">
        <v>0</v>
      </c>
      <c r="D11" s="59">
        <f t="shared" si="1"/>
        <v>0</v>
      </c>
      <c r="E11" s="59">
        <v>0</v>
      </c>
      <c r="F11" s="59">
        <v>0</v>
      </c>
      <c r="G11" s="59">
        <f t="shared" si="2"/>
        <v>0</v>
      </c>
    </row>
    <row r="12" spans="1:7" ht="14.25" x14ac:dyDescent="0.2">
      <c r="A12" s="65" t="s">
        <v>41</v>
      </c>
      <c r="B12" s="59">
        <v>74173482.790000007</v>
      </c>
      <c r="C12" s="59">
        <v>-395768.57</v>
      </c>
      <c r="D12" s="59">
        <f t="shared" si="1"/>
        <v>73777714.220000014</v>
      </c>
      <c r="E12" s="59">
        <v>43739448.159999996</v>
      </c>
      <c r="F12" s="59">
        <v>43332386.619999997</v>
      </c>
      <c r="G12" s="59">
        <f t="shared" si="2"/>
        <v>30038266.060000017</v>
      </c>
    </row>
    <row r="13" spans="1:7" ht="14.25" x14ac:dyDescent="0.2">
      <c r="A13" s="65" t="s">
        <v>18</v>
      </c>
      <c r="B13" s="59">
        <v>46179839.700000003</v>
      </c>
      <c r="C13" s="59">
        <v>-5276.32</v>
      </c>
      <c r="D13" s="59">
        <f t="shared" si="1"/>
        <v>46174563.380000003</v>
      </c>
      <c r="E13" s="59">
        <v>25677290.449999999</v>
      </c>
      <c r="F13" s="59">
        <v>25533406.710000001</v>
      </c>
      <c r="G13" s="59">
        <f t="shared" si="2"/>
        <v>20497272.930000003</v>
      </c>
    </row>
    <row r="14" spans="1:7" ht="14.25" x14ac:dyDescent="0.2">
      <c r="A14" s="65"/>
      <c r="B14" s="59"/>
      <c r="C14" s="59"/>
      <c r="D14" s="59"/>
      <c r="E14" s="59"/>
      <c r="F14" s="59"/>
      <c r="G14" s="59"/>
    </row>
    <row r="15" spans="1:7" ht="15" x14ac:dyDescent="0.25">
      <c r="A15" s="64" t="s">
        <v>19</v>
      </c>
      <c r="B15" s="60">
        <f t="shared" ref="B15:G15" si="3">SUM(B16:B22)</f>
        <v>107508899.02000001</v>
      </c>
      <c r="C15" s="60">
        <f t="shared" si="3"/>
        <v>80435060.719999999</v>
      </c>
      <c r="D15" s="60">
        <f t="shared" si="3"/>
        <v>187943959.74000001</v>
      </c>
      <c r="E15" s="60">
        <f t="shared" si="3"/>
        <v>90398016.710000008</v>
      </c>
      <c r="F15" s="60">
        <f t="shared" si="3"/>
        <v>90115578.799999997</v>
      </c>
      <c r="G15" s="60">
        <f t="shared" si="3"/>
        <v>97545943.029999986</v>
      </c>
    </row>
    <row r="16" spans="1:7" ht="14.25" x14ac:dyDescent="0.2">
      <c r="A16" s="65" t="s">
        <v>42</v>
      </c>
      <c r="B16" s="59">
        <v>9581147.8699999992</v>
      </c>
      <c r="C16" s="59">
        <v>3646178.99</v>
      </c>
      <c r="D16" s="59">
        <f>B16+C16</f>
        <v>13227326.859999999</v>
      </c>
      <c r="E16" s="59">
        <v>6467907.6299999999</v>
      </c>
      <c r="F16" s="59">
        <v>6303180.1500000004</v>
      </c>
      <c r="G16" s="59">
        <f t="shared" ref="G16:G22" si="4">D16-E16</f>
        <v>6759419.2299999995</v>
      </c>
    </row>
    <row r="17" spans="1:7" ht="14.25" x14ac:dyDescent="0.2">
      <c r="A17" s="65" t="s">
        <v>27</v>
      </c>
      <c r="B17" s="59">
        <v>67700758.659999996</v>
      </c>
      <c r="C17" s="59">
        <v>72889381.730000004</v>
      </c>
      <c r="D17" s="59">
        <f t="shared" ref="D17:D22" si="5">B17+C17</f>
        <v>140590140.38999999</v>
      </c>
      <c r="E17" s="59">
        <v>61417116.530000001</v>
      </c>
      <c r="F17" s="59">
        <v>61304382.68</v>
      </c>
      <c r="G17" s="59">
        <f t="shared" si="4"/>
        <v>79173023.859999985</v>
      </c>
    </row>
    <row r="18" spans="1:7" ht="14.25" x14ac:dyDescent="0.2">
      <c r="A18" s="65" t="s">
        <v>20</v>
      </c>
      <c r="B18" s="59">
        <v>0</v>
      </c>
      <c r="C18" s="59">
        <v>0</v>
      </c>
      <c r="D18" s="59">
        <f t="shared" si="5"/>
        <v>0</v>
      </c>
      <c r="E18" s="59">
        <v>0</v>
      </c>
      <c r="F18" s="59">
        <v>0</v>
      </c>
      <c r="G18" s="59">
        <f t="shared" si="4"/>
        <v>0</v>
      </c>
    </row>
    <row r="19" spans="1:7" ht="14.25" x14ac:dyDescent="0.2">
      <c r="A19" s="65" t="s">
        <v>43</v>
      </c>
      <c r="B19" s="59">
        <v>10899966.09</v>
      </c>
      <c r="C19" s="59">
        <v>626500</v>
      </c>
      <c r="D19" s="59">
        <f t="shared" si="5"/>
        <v>11526466.09</v>
      </c>
      <c r="E19" s="59">
        <v>8670803.4800000004</v>
      </c>
      <c r="F19" s="59">
        <v>8670803.4800000004</v>
      </c>
      <c r="G19" s="59">
        <f t="shared" si="4"/>
        <v>2855662.6099999994</v>
      </c>
    </row>
    <row r="20" spans="1:7" ht="14.25" x14ac:dyDescent="0.2">
      <c r="A20" s="65" t="s">
        <v>44</v>
      </c>
      <c r="B20" s="59">
        <v>5838344.7300000004</v>
      </c>
      <c r="C20" s="59">
        <v>0</v>
      </c>
      <c r="D20" s="59">
        <f t="shared" si="5"/>
        <v>5838344.7300000004</v>
      </c>
      <c r="E20" s="59">
        <v>3588774.65</v>
      </c>
      <c r="F20" s="59">
        <v>3587006.85</v>
      </c>
      <c r="G20" s="59">
        <f t="shared" si="4"/>
        <v>2249570.0800000005</v>
      </c>
    </row>
    <row r="21" spans="1:7" ht="14.25" x14ac:dyDescent="0.2">
      <c r="A21" s="65" t="s">
        <v>45</v>
      </c>
      <c r="B21" s="59">
        <v>11793130.83</v>
      </c>
      <c r="C21" s="59">
        <v>3304000</v>
      </c>
      <c r="D21" s="59">
        <f t="shared" si="5"/>
        <v>15097130.83</v>
      </c>
      <c r="E21" s="59">
        <v>9661843.6899999995</v>
      </c>
      <c r="F21" s="59">
        <v>9659660.3499999996</v>
      </c>
      <c r="G21" s="59">
        <f t="shared" si="4"/>
        <v>5435287.1400000006</v>
      </c>
    </row>
    <row r="22" spans="1:7" ht="14.25" x14ac:dyDescent="0.2">
      <c r="A22" s="65" t="s">
        <v>4</v>
      </c>
      <c r="B22" s="59">
        <v>1695550.84</v>
      </c>
      <c r="C22" s="59">
        <v>-31000</v>
      </c>
      <c r="D22" s="59">
        <f t="shared" si="5"/>
        <v>1664550.84</v>
      </c>
      <c r="E22" s="59">
        <v>591570.73</v>
      </c>
      <c r="F22" s="59">
        <v>590545.29</v>
      </c>
      <c r="G22" s="59">
        <f t="shared" si="4"/>
        <v>1072980.1100000001</v>
      </c>
    </row>
    <row r="23" spans="1:7" ht="14.25" x14ac:dyDescent="0.2">
      <c r="A23" s="65"/>
      <c r="B23" s="59"/>
      <c r="C23" s="59"/>
      <c r="D23" s="59"/>
      <c r="E23" s="59"/>
      <c r="F23" s="59"/>
      <c r="G23" s="59"/>
    </row>
    <row r="24" spans="1:7" ht="15" x14ac:dyDescent="0.25">
      <c r="A24" s="64" t="s">
        <v>46</v>
      </c>
      <c r="B24" s="60">
        <f t="shared" ref="B24:G24" si="6">SUM(B25:B33)</f>
        <v>11738946.84</v>
      </c>
      <c r="C24" s="60">
        <f t="shared" si="6"/>
        <v>6802369.5499999998</v>
      </c>
      <c r="D24" s="60">
        <f t="shared" si="6"/>
        <v>18541316.390000001</v>
      </c>
      <c r="E24" s="60">
        <f t="shared" si="6"/>
        <v>7785304.7300000004</v>
      </c>
      <c r="F24" s="60">
        <f t="shared" si="6"/>
        <v>7646616.0099999998</v>
      </c>
      <c r="G24" s="60">
        <f t="shared" si="6"/>
        <v>10756011.66</v>
      </c>
    </row>
    <row r="25" spans="1:7" ht="14.25" x14ac:dyDescent="0.2">
      <c r="A25" s="65" t="s">
        <v>28</v>
      </c>
      <c r="B25" s="59">
        <v>5312501.45</v>
      </c>
      <c r="C25" s="59">
        <v>24719.55</v>
      </c>
      <c r="D25" s="59">
        <f>B25+C25</f>
        <v>5337221</v>
      </c>
      <c r="E25" s="59">
        <v>1661424.43</v>
      </c>
      <c r="F25" s="59">
        <v>1650131.43</v>
      </c>
      <c r="G25" s="59">
        <f t="shared" ref="G25:G33" si="7">D25-E25</f>
        <v>3675796.5700000003</v>
      </c>
    </row>
    <row r="26" spans="1:7" ht="14.25" x14ac:dyDescent="0.2">
      <c r="A26" s="65" t="s">
        <v>23</v>
      </c>
      <c r="B26" s="59">
        <v>0</v>
      </c>
      <c r="C26" s="59">
        <v>2730000</v>
      </c>
      <c r="D26" s="59">
        <f t="shared" ref="D26:D33" si="8">B26+C26</f>
        <v>2730000</v>
      </c>
      <c r="E26" s="59">
        <v>2340850</v>
      </c>
      <c r="F26" s="59">
        <v>2273650</v>
      </c>
      <c r="G26" s="59">
        <f t="shared" si="7"/>
        <v>389150</v>
      </c>
    </row>
    <row r="27" spans="1:7" ht="14.25" x14ac:dyDescent="0.2">
      <c r="A27" s="65" t="s">
        <v>29</v>
      </c>
      <c r="B27" s="59">
        <v>0</v>
      </c>
      <c r="C27" s="59">
        <v>0</v>
      </c>
      <c r="D27" s="59">
        <f t="shared" si="8"/>
        <v>0</v>
      </c>
      <c r="E27" s="59">
        <v>0</v>
      </c>
      <c r="F27" s="59">
        <v>0</v>
      </c>
      <c r="G27" s="59">
        <f t="shared" si="7"/>
        <v>0</v>
      </c>
    </row>
    <row r="28" spans="1:7" ht="14.25" x14ac:dyDescent="0.2">
      <c r="A28" s="65" t="s">
        <v>47</v>
      </c>
      <c r="B28" s="59">
        <v>0</v>
      </c>
      <c r="C28" s="59">
        <v>0</v>
      </c>
      <c r="D28" s="59">
        <f t="shared" si="8"/>
        <v>0</v>
      </c>
      <c r="E28" s="59">
        <v>0</v>
      </c>
      <c r="F28" s="59">
        <v>0</v>
      </c>
      <c r="G28" s="59">
        <f t="shared" si="7"/>
        <v>0</v>
      </c>
    </row>
    <row r="29" spans="1:7" ht="14.25" x14ac:dyDescent="0.2">
      <c r="A29" s="65" t="s">
        <v>21</v>
      </c>
      <c r="B29" s="59">
        <v>0</v>
      </c>
      <c r="C29" s="59">
        <v>0</v>
      </c>
      <c r="D29" s="59">
        <f t="shared" si="8"/>
        <v>0</v>
      </c>
      <c r="E29" s="59">
        <v>0</v>
      </c>
      <c r="F29" s="59">
        <v>0</v>
      </c>
      <c r="G29" s="59">
        <f t="shared" si="7"/>
        <v>0</v>
      </c>
    </row>
    <row r="30" spans="1:7" ht="14.25" x14ac:dyDescent="0.2">
      <c r="A30" s="65" t="s">
        <v>5</v>
      </c>
      <c r="B30" s="59">
        <v>2687498.74</v>
      </c>
      <c r="C30" s="59">
        <v>0</v>
      </c>
      <c r="D30" s="59">
        <f t="shared" si="8"/>
        <v>2687498.74</v>
      </c>
      <c r="E30" s="59">
        <v>1491742.7</v>
      </c>
      <c r="F30" s="59">
        <v>1481896.14</v>
      </c>
      <c r="G30" s="59">
        <f t="shared" si="7"/>
        <v>1195756.0400000003</v>
      </c>
    </row>
    <row r="31" spans="1:7" ht="14.25" x14ac:dyDescent="0.2">
      <c r="A31" s="65" t="s">
        <v>6</v>
      </c>
      <c r="B31" s="59">
        <v>2246128.38</v>
      </c>
      <c r="C31" s="59">
        <v>2717650</v>
      </c>
      <c r="D31" s="59">
        <f t="shared" si="8"/>
        <v>4963778.38</v>
      </c>
      <c r="E31" s="59">
        <v>801899</v>
      </c>
      <c r="F31" s="59">
        <v>753615</v>
      </c>
      <c r="G31" s="59">
        <f t="shared" si="7"/>
        <v>4161879.38</v>
      </c>
    </row>
    <row r="32" spans="1:7" ht="14.25" x14ac:dyDescent="0.2">
      <c r="A32" s="65" t="s">
        <v>48</v>
      </c>
      <c r="B32" s="59">
        <v>1492818.27</v>
      </c>
      <c r="C32" s="59">
        <v>1330000</v>
      </c>
      <c r="D32" s="59">
        <f t="shared" si="8"/>
        <v>2822818.27</v>
      </c>
      <c r="E32" s="59">
        <v>1489388.6</v>
      </c>
      <c r="F32" s="59">
        <v>1487323.44</v>
      </c>
      <c r="G32" s="59">
        <f t="shared" si="7"/>
        <v>1333429.67</v>
      </c>
    </row>
    <row r="33" spans="1:7" ht="14.25" x14ac:dyDescent="0.2">
      <c r="A33" s="65" t="s">
        <v>30</v>
      </c>
      <c r="B33" s="59">
        <v>0</v>
      </c>
      <c r="C33" s="59">
        <v>0</v>
      </c>
      <c r="D33" s="59">
        <f t="shared" si="8"/>
        <v>0</v>
      </c>
      <c r="E33" s="59">
        <v>0</v>
      </c>
      <c r="F33" s="59">
        <v>0</v>
      </c>
      <c r="G33" s="59">
        <f t="shared" si="7"/>
        <v>0</v>
      </c>
    </row>
    <row r="34" spans="1:7" ht="14.25" x14ac:dyDescent="0.2">
      <c r="A34" s="65"/>
      <c r="B34" s="59"/>
      <c r="C34" s="59"/>
      <c r="D34" s="59"/>
      <c r="E34" s="59"/>
      <c r="F34" s="59"/>
      <c r="G34" s="59"/>
    </row>
    <row r="35" spans="1:7" ht="15" x14ac:dyDescent="0.25">
      <c r="A35" s="64" t="s">
        <v>31</v>
      </c>
      <c r="B35" s="60">
        <f t="shared" ref="B35:G35" si="9">SUM(B36:B39)</f>
        <v>0</v>
      </c>
      <c r="C35" s="60">
        <f t="shared" si="9"/>
        <v>0</v>
      </c>
      <c r="D35" s="60">
        <f t="shared" si="9"/>
        <v>0</v>
      </c>
      <c r="E35" s="60">
        <f t="shared" si="9"/>
        <v>0</v>
      </c>
      <c r="F35" s="60">
        <f t="shared" si="9"/>
        <v>0</v>
      </c>
      <c r="G35" s="60">
        <f t="shared" si="9"/>
        <v>0</v>
      </c>
    </row>
    <row r="36" spans="1:7" ht="14.25" x14ac:dyDescent="0.2">
      <c r="A36" s="65" t="s">
        <v>49</v>
      </c>
      <c r="B36" s="59">
        <v>0</v>
      </c>
      <c r="C36" s="59">
        <v>0</v>
      </c>
      <c r="D36" s="59">
        <f>B36+C36</f>
        <v>0</v>
      </c>
      <c r="E36" s="59">
        <v>0</v>
      </c>
      <c r="F36" s="59">
        <v>0</v>
      </c>
      <c r="G36" s="59">
        <f t="shared" ref="G36:G39" si="10">D36-E36</f>
        <v>0</v>
      </c>
    </row>
    <row r="37" spans="1:7" ht="11.25" customHeight="1" x14ac:dyDescent="0.2">
      <c r="A37" s="65" t="s">
        <v>24</v>
      </c>
      <c r="B37" s="59">
        <v>0</v>
      </c>
      <c r="C37" s="59">
        <v>0</v>
      </c>
      <c r="D37" s="59">
        <f t="shared" ref="D37:D39" si="11">B37+C37</f>
        <v>0</v>
      </c>
      <c r="E37" s="59">
        <v>0</v>
      </c>
      <c r="F37" s="59">
        <v>0</v>
      </c>
      <c r="G37" s="59">
        <f t="shared" si="10"/>
        <v>0</v>
      </c>
    </row>
    <row r="38" spans="1:7" ht="14.25" x14ac:dyDescent="0.2">
      <c r="A38" s="65" t="s">
        <v>32</v>
      </c>
      <c r="B38" s="59">
        <v>0</v>
      </c>
      <c r="C38" s="59">
        <v>0</v>
      </c>
      <c r="D38" s="59">
        <f t="shared" si="11"/>
        <v>0</v>
      </c>
      <c r="E38" s="59">
        <v>0</v>
      </c>
      <c r="F38" s="59">
        <v>0</v>
      </c>
      <c r="G38" s="59">
        <f t="shared" si="10"/>
        <v>0</v>
      </c>
    </row>
    <row r="39" spans="1:7" ht="14.25" x14ac:dyDescent="0.2">
      <c r="A39" s="65" t="s">
        <v>7</v>
      </c>
      <c r="B39" s="59">
        <v>0</v>
      </c>
      <c r="C39" s="59">
        <v>0</v>
      </c>
      <c r="D39" s="59">
        <f t="shared" si="11"/>
        <v>0</v>
      </c>
      <c r="E39" s="59">
        <v>0</v>
      </c>
      <c r="F39" s="59">
        <v>0</v>
      </c>
      <c r="G39" s="59">
        <f t="shared" si="10"/>
        <v>0</v>
      </c>
    </row>
    <row r="40" spans="1:7" ht="14.25" x14ac:dyDescent="0.2">
      <c r="A40" s="65"/>
      <c r="B40" s="59"/>
      <c r="C40" s="59"/>
      <c r="D40" s="59"/>
      <c r="E40" s="59"/>
      <c r="F40" s="59"/>
      <c r="G40" s="59"/>
    </row>
    <row r="41" spans="1:7" ht="15" x14ac:dyDescent="0.25">
      <c r="A41" s="66" t="s">
        <v>122</v>
      </c>
      <c r="B41" s="67">
        <f t="shared" ref="B41:G41" si="12">SUM(B35+B24+B15+B5)</f>
        <v>298657678.39000005</v>
      </c>
      <c r="C41" s="67">
        <f t="shared" si="12"/>
        <v>102475591.41</v>
      </c>
      <c r="D41" s="67">
        <f t="shared" si="12"/>
        <v>401133269.80000001</v>
      </c>
      <c r="E41" s="67">
        <f t="shared" si="12"/>
        <v>200709886.69</v>
      </c>
      <c r="F41" s="67">
        <f t="shared" si="12"/>
        <v>199331973.33000001</v>
      </c>
      <c r="G41" s="67">
        <f t="shared" si="12"/>
        <v>200423383.11000001</v>
      </c>
    </row>
    <row r="42" spans="1:7" ht="14.25" x14ac:dyDescent="0.2">
      <c r="A42" s="61"/>
      <c r="B42" s="61"/>
      <c r="C42" s="61"/>
      <c r="D42" s="61"/>
      <c r="E42" s="61"/>
      <c r="F42" s="61"/>
      <c r="G42" s="61"/>
    </row>
    <row r="43" spans="1:7" ht="14.25" x14ac:dyDescent="0.2">
      <c r="A43" s="61" t="s">
        <v>115</v>
      </c>
      <c r="B43" s="61"/>
      <c r="C43" s="61"/>
      <c r="D43" s="61"/>
      <c r="E43" s="61"/>
      <c r="F43" s="61"/>
      <c r="G43" s="61"/>
    </row>
    <row r="44" spans="1:7" ht="12.75" x14ac:dyDescent="0.2">
      <c r="A44" s="50"/>
      <c r="B44" s="50"/>
      <c r="C44" s="50"/>
      <c r="D44" s="50"/>
      <c r="E44" s="50"/>
      <c r="F44" s="50"/>
      <c r="G44" s="50"/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31496062992125984" right="0.70866141732283472" top="0.74803149606299213" bottom="0.74803149606299213" header="0.31496062992125984" footer="0.31496062992125984"/>
  <pageSetup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2026-10-27T20:31:46Z</cp:lastPrinted>
  <dcterms:created xsi:type="dcterms:W3CDTF">2014-02-10T03:37:14Z</dcterms:created>
  <dcterms:modified xsi:type="dcterms:W3CDTF">2026-10-27T20:40:25Z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