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esktop\CUENTAS PUBLICAS 3ER TRIMESTRE 2026\"/>
    </mc:Choice>
  </mc:AlternateContent>
  <bookViews>
    <workbookView xWindow="0" yWindow="0" windowWidth="24000" windowHeight="11505" tabRatio="641" activeTab="5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</sheets>
  <externalReferences>
    <externalReference r:id="rId15"/>
  </externalReferences>
  <definedNames>
    <definedName name="_xlnm.Print_Area" localSheetId="0">'Formato 1'!$A$1:$F$82</definedName>
    <definedName name="_xlnm.Print_Area" localSheetId="5">'Formato 6 a)'!$A$1:$G$160</definedName>
    <definedName name="ENTE_PUBLICO">'[1]Info General'!$C$6</definedName>
    <definedName name="_xlnm.Print_Titles" localSheetId="5">'Formato 6 a)'!$2:$8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7" l="1"/>
  <c r="E63" i="2" l="1"/>
  <c r="E68" i="2"/>
  <c r="F63" i="2"/>
  <c r="F68" i="2"/>
  <c r="G22" i="10" l="1"/>
  <c r="G10" i="10"/>
  <c r="D22" i="10"/>
  <c r="D10" i="10"/>
  <c r="G63" i="9"/>
  <c r="G64" i="9"/>
  <c r="G65" i="9"/>
  <c r="G66" i="9"/>
  <c r="G67" i="9"/>
  <c r="G68" i="9"/>
  <c r="G69" i="9"/>
  <c r="G70" i="9"/>
  <c r="G71" i="9"/>
  <c r="G62" i="9"/>
  <c r="G55" i="9"/>
  <c r="G56" i="9"/>
  <c r="G57" i="9"/>
  <c r="G58" i="9"/>
  <c r="G59" i="9"/>
  <c r="G60" i="9"/>
  <c r="G54" i="9"/>
  <c r="G46" i="9"/>
  <c r="G47" i="9"/>
  <c r="G48" i="9"/>
  <c r="G49" i="9"/>
  <c r="G50" i="9"/>
  <c r="G51" i="9"/>
  <c r="G52" i="9"/>
  <c r="G45" i="9"/>
  <c r="G38" i="9"/>
  <c r="G39" i="9"/>
  <c r="G40" i="9"/>
  <c r="G41" i="9"/>
  <c r="G37" i="9"/>
  <c r="G29" i="9"/>
  <c r="G30" i="9"/>
  <c r="G31" i="9"/>
  <c r="G32" i="9"/>
  <c r="G33" i="9"/>
  <c r="G34" i="9"/>
  <c r="G35" i="9"/>
  <c r="G36" i="9"/>
  <c r="G28" i="9"/>
  <c r="G21" i="9"/>
  <c r="G22" i="9"/>
  <c r="G23" i="9"/>
  <c r="G24" i="9"/>
  <c r="G25" i="9"/>
  <c r="G26" i="9"/>
  <c r="G20" i="9"/>
  <c r="G12" i="9"/>
  <c r="G13" i="9"/>
  <c r="G14" i="9"/>
  <c r="G15" i="9"/>
  <c r="G16" i="9"/>
  <c r="G17" i="9"/>
  <c r="G18" i="9"/>
  <c r="G11" i="9"/>
  <c r="D63" i="9"/>
  <c r="D64" i="9"/>
  <c r="D65" i="9"/>
  <c r="D66" i="9"/>
  <c r="D67" i="9"/>
  <c r="D68" i="9"/>
  <c r="D69" i="9"/>
  <c r="D70" i="9"/>
  <c r="D62" i="9"/>
  <c r="D55" i="9"/>
  <c r="D56" i="9"/>
  <c r="D57" i="9"/>
  <c r="D58" i="9"/>
  <c r="D59" i="9"/>
  <c r="D60" i="9"/>
  <c r="D54" i="9"/>
  <c r="D46" i="9"/>
  <c r="D47" i="9"/>
  <c r="D48" i="9"/>
  <c r="D49" i="9"/>
  <c r="D50" i="9"/>
  <c r="D51" i="9"/>
  <c r="D52" i="9"/>
  <c r="D45" i="9"/>
  <c r="D29" i="9"/>
  <c r="D30" i="9"/>
  <c r="D31" i="9"/>
  <c r="D32" i="9"/>
  <c r="D33" i="9"/>
  <c r="D34" i="9"/>
  <c r="D35" i="9"/>
  <c r="D36" i="9"/>
  <c r="D28" i="9"/>
  <c r="D21" i="9"/>
  <c r="D22" i="9"/>
  <c r="D23" i="9"/>
  <c r="D24" i="9"/>
  <c r="D25" i="9"/>
  <c r="D26" i="9"/>
  <c r="D20" i="9"/>
  <c r="D12" i="9"/>
  <c r="D13" i="9"/>
  <c r="D14" i="9"/>
  <c r="D15" i="9"/>
  <c r="D16" i="9"/>
  <c r="D17" i="9"/>
  <c r="D18" i="9"/>
  <c r="D11" i="9"/>
  <c r="G48" i="8"/>
  <c r="G49" i="8"/>
  <c r="G50" i="8"/>
  <c r="G51" i="8"/>
  <c r="G52" i="8"/>
  <c r="G53" i="8"/>
  <c r="G54" i="8"/>
  <c r="G55" i="8"/>
  <c r="G56" i="8"/>
  <c r="G47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36" i="8"/>
  <c r="G37" i="8"/>
  <c r="G38" i="8"/>
  <c r="G39" i="8"/>
  <c r="G40" i="8"/>
  <c r="G41" i="8"/>
  <c r="G42" i="8"/>
  <c r="G43" i="8"/>
  <c r="G44" i="8"/>
  <c r="G10" i="8"/>
  <c r="D48" i="8"/>
  <c r="D49" i="8"/>
  <c r="D50" i="8"/>
  <c r="D51" i="8"/>
  <c r="D52" i="8"/>
  <c r="D53" i="8"/>
  <c r="D54" i="8"/>
  <c r="D55" i="8"/>
  <c r="D56" i="8"/>
  <c r="D47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10" i="8"/>
  <c r="G135" i="7"/>
  <c r="G136" i="7"/>
  <c r="G134" i="7"/>
  <c r="G125" i="7"/>
  <c r="G126" i="7"/>
  <c r="G127" i="7"/>
  <c r="G128" i="7"/>
  <c r="G129" i="7"/>
  <c r="G130" i="7"/>
  <c r="G131" i="7"/>
  <c r="G132" i="7"/>
  <c r="G115" i="7"/>
  <c r="G116" i="7"/>
  <c r="G117" i="7"/>
  <c r="G118" i="7"/>
  <c r="G119" i="7"/>
  <c r="G120" i="7"/>
  <c r="G121" i="7"/>
  <c r="G122" i="7"/>
  <c r="G124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G12" i="7"/>
  <c r="G13" i="7"/>
  <c r="G14" i="7"/>
  <c r="G15" i="7"/>
  <c r="G16" i="7"/>
  <c r="G17" i="7"/>
  <c r="G11" i="7"/>
  <c r="D135" i="7"/>
  <c r="D136" i="7"/>
  <c r="D134" i="7"/>
  <c r="D125" i="7"/>
  <c r="D126" i="7"/>
  <c r="D127" i="7"/>
  <c r="D128" i="7"/>
  <c r="D129" i="7"/>
  <c r="D130" i="7"/>
  <c r="D131" i="7"/>
  <c r="D132" i="7"/>
  <c r="D124" i="7"/>
  <c r="D115" i="7"/>
  <c r="D116" i="7"/>
  <c r="D117" i="7"/>
  <c r="D118" i="7"/>
  <c r="D119" i="7"/>
  <c r="D120" i="7"/>
  <c r="D121" i="7"/>
  <c r="D122" i="7"/>
  <c r="D114" i="7"/>
  <c r="D105" i="7"/>
  <c r="D106" i="7"/>
  <c r="D107" i="7"/>
  <c r="D108" i="7"/>
  <c r="D109" i="7"/>
  <c r="D110" i="7"/>
  <c r="D111" i="7"/>
  <c r="D112" i="7"/>
  <c r="D104" i="7"/>
  <c r="D95" i="7"/>
  <c r="D96" i="7"/>
  <c r="D97" i="7"/>
  <c r="D98" i="7"/>
  <c r="D99" i="7"/>
  <c r="D100" i="7"/>
  <c r="D101" i="7"/>
  <c r="D102" i="7"/>
  <c r="D94" i="7"/>
  <c r="D87" i="7"/>
  <c r="D88" i="7"/>
  <c r="D89" i="7"/>
  <c r="D90" i="7"/>
  <c r="D91" i="7"/>
  <c r="D92" i="7"/>
  <c r="D86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59" i="7"/>
  <c r="D50" i="7"/>
  <c r="D51" i="7"/>
  <c r="D52" i="7"/>
  <c r="D53" i="7"/>
  <c r="D54" i="7"/>
  <c r="D55" i="7"/>
  <c r="D56" i="7"/>
  <c r="D57" i="7"/>
  <c r="D49" i="7"/>
  <c r="D40" i="7"/>
  <c r="D41" i="7"/>
  <c r="D42" i="7"/>
  <c r="D43" i="7"/>
  <c r="D44" i="7"/>
  <c r="D45" i="7"/>
  <c r="D46" i="7"/>
  <c r="D47" i="7"/>
  <c r="D39" i="7"/>
  <c r="D32" i="7"/>
  <c r="D33" i="7"/>
  <c r="D34" i="7"/>
  <c r="D35" i="7"/>
  <c r="D36" i="7"/>
  <c r="D37" i="7"/>
  <c r="D31" i="7"/>
  <c r="D29" i="7"/>
  <c r="D20" i="7"/>
  <c r="D21" i="7"/>
  <c r="D22" i="7"/>
  <c r="D23" i="7"/>
  <c r="D24" i="7"/>
  <c r="D25" i="7"/>
  <c r="D26" i="7"/>
  <c r="D27" i="7"/>
  <c r="D19" i="7"/>
  <c r="D12" i="7"/>
  <c r="D13" i="7"/>
  <c r="D14" i="7"/>
  <c r="D15" i="7"/>
  <c r="D16" i="7"/>
  <c r="D17" i="7"/>
  <c r="D11" i="7"/>
  <c r="G47" i="6"/>
  <c r="G48" i="6"/>
  <c r="G49" i="6"/>
  <c r="G50" i="6"/>
  <c r="G51" i="6"/>
  <c r="G52" i="6"/>
  <c r="G53" i="6"/>
  <c r="G46" i="6"/>
  <c r="D47" i="6"/>
  <c r="D48" i="6"/>
  <c r="D49" i="6"/>
  <c r="D50" i="6"/>
  <c r="D51" i="6"/>
  <c r="D52" i="6"/>
  <c r="D53" i="6"/>
  <c r="D46" i="6"/>
  <c r="D30" i="6"/>
  <c r="D31" i="6"/>
  <c r="D32" i="6"/>
  <c r="D33" i="6"/>
  <c r="D34" i="6"/>
  <c r="D35" i="6"/>
  <c r="D36" i="6"/>
  <c r="D37" i="6"/>
  <c r="D38" i="6"/>
  <c r="D39" i="6"/>
  <c r="D29" i="6"/>
  <c r="B37" i="6"/>
  <c r="G37" i="6" s="1"/>
  <c r="D18" i="6"/>
  <c r="D19" i="6"/>
  <c r="D20" i="6"/>
  <c r="D21" i="6"/>
  <c r="D22" i="6"/>
  <c r="D23" i="6"/>
  <c r="D24" i="6"/>
  <c r="D25" i="6"/>
  <c r="D26" i="6"/>
  <c r="D27" i="6"/>
  <c r="D17" i="6"/>
  <c r="G29" i="6"/>
  <c r="G30" i="6"/>
  <c r="G31" i="6"/>
  <c r="G32" i="6"/>
  <c r="G33" i="6"/>
  <c r="G34" i="6"/>
  <c r="G35" i="6"/>
  <c r="G36" i="6"/>
  <c r="G38" i="6"/>
  <c r="G39" i="6"/>
  <c r="G17" i="6"/>
  <c r="G18" i="6"/>
  <c r="G19" i="6"/>
  <c r="G20" i="6"/>
  <c r="G21" i="6"/>
  <c r="G22" i="6"/>
  <c r="G23" i="6"/>
  <c r="G24" i="6"/>
  <c r="G25" i="6"/>
  <c r="G26" i="6"/>
  <c r="G27" i="6"/>
  <c r="G16" i="6"/>
  <c r="G10" i="6"/>
  <c r="G11" i="6"/>
  <c r="G12" i="6"/>
  <c r="G13" i="6"/>
  <c r="G14" i="6"/>
  <c r="G15" i="6"/>
  <c r="G9" i="6"/>
  <c r="D10" i="6"/>
  <c r="D11" i="6"/>
  <c r="D12" i="6"/>
  <c r="D13" i="6"/>
  <c r="D14" i="6"/>
  <c r="D15" i="6"/>
  <c r="D9" i="6"/>
  <c r="D28" i="6" l="1"/>
  <c r="E6" i="22"/>
  <c r="F6" i="22"/>
  <c r="G6" i="22"/>
  <c r="E17" i="22"/>
  <c r="F17" i="22"/>
  <c r="F28" i="22" s="1"/>
  <c r="G17" i="22"/>
  <c r="D17" i="22"/>
  <c r="D6" i="22"/>
  <c r="E20" i="20"/>
  <c r="F20" i="20"/>
  <c r="G20" i="20"/>
  <c r="D20" i="20"/>
  <c r="E6" i="20"/>
  <c r="F6" i="20"/>
  <c r="F30" i="20" s="1"/>
  <c r="G6" i="20"/>
  <c r="D6" i="20"/>
  <c r="D30" i="20" s="1"/>
  <c r="B29" i="19"/>
  <c r="B18" i="19"/>
  <c r="B7" i="19"/>
  <c r="E31" i="16"/>
  <c r="F31" i="16"/>
  <c r="G31" i="16"/>
  <c r="D31" i="16"/>
  <c r="E21" i="16"/>
  <c r="F21" i="16"/>
  <c r="G21" i="16"/>
  <c r="D21" i="16"/>
  <c r="G7" i="16"/>
  <c r="F7" i="16"/>
  <c r="E7" i="16"/>
  <c r="D7" i="16"/>
  <c r="C21" i="10"/>
  <c r="D21" i="10"/>
  <c r="D33" i="10" s="1"/>
  <c r="E21" i="10"/>
  <c r="F21" i="10"/>
  <c r="G21" i="10"/>
  <c r="G33" i="10" s="1"/>
  <c r="B21" i="10"/>
  <c r="C9" i="10"/>
  <c r="D9" i="10"/>
  <c r="E9" i="10"/>
  <c r="E33" i="10" s="1"/>
  <c r="F9" i="10"/>
  <c r="G9" i="10"/>
  <c r="B9" i="10"/>
  <c r="C61" i="9"/>
  <c r="D61" i="9"/>
  <c r="D43" i="9" s="1"/>
  <c r="E61" i="9"/>
  <c r="F61" i="9"/>
  <c r="G61" i="9"/>
  <c r="B61" i="9"/>
  <c r="C53" i="9"/>
  <c r="D53" i="9"/>
  <c r="E53" i="9"/>
  <c r="F53" i="9"/>
  <c r="G53" i="9"/>
  <c r="B53" i="9"/>
  <c r="C44" i="9"/>
  <c r="D44" i="9"/>
  <c r="E44" i="9"/>
  <c r="F44" i="9"/>
  <c r="G44" i="9"/>
  <c r="B44" i="9"/>
  <c r="B43" i="9" s="1"/>
  <c r="C27" i="9"/>
  <c r="D27" i="9"/>
  <c r="E27" i="9"/>
  <c r="F27" i="9"/>
  <c r="G27" i="9"/>
  <c r="B27" i="9"/>
  <c r="C19" i="9"/>
  <c r="D19" i="9"/>
  <c r="E19" i="9"/>
  <c r="F19" i="9"/>
  <c r="G19" i="9"/>
  <c r="B19" i="9"/>
  <c r="C10" i="9"/>
  <c r="D10" i="9"/>
  <c r="E10" i="9"/>
  <c r="F10" i="9"/>
  <c r="G10" i="9"/>
  <c r="B10" i="9"/>
  <c r="C58" i="8"/>
  <c r="E58" i="8"/>
  <c r="F58" i="8"/>
  <c r="B58" i="8"/>
  <c r="C46" i="8"/>
  <c r="D46" i="8"/>
  <c r="E46" i="8"/>
  <c r="F46" i="8"/>
  <c r="G46" i="8"/>
  <c r="B46" i="8"/>
  <c r="C9" i="8"/>
  <c r="D9" i="8"/>
  <c r="E9" i="8"/>
  <c r="F9" i="8"/>
  <c r="G9" i="8"/>
  <c r="B9" i="8"/>
  <c r="D10" i="7"/>
  <c r="E10" i="7"/>
  <c r="F10" i="7"/>
  <c r="G10" i="7"/>
  <c r="C18" i="7"/>
  <c r="D18" i="7"/>
  <c r="E18" i="7"/>
  <c r="F18" i="7"/>
  <c r="G18" i="7"/>
  <c r="C28" i="7"/>
  <c r="D28" i="7"/>
  <c r="E28" i="7"/>
  <c r="F28" i="7"/>
  <c r="G28" i="7"/>
  <c r="C38" i="7"/>
  <c r="D38" i="7"/>
  <c r="E38" i="7"/>
  <c r="F38" i="7"/>
  <c r="G38" i="7"/>
  <c r="C48" i="7"/>
  <c r="D48" i="7"/>
  <c r="E48" i="7"/>
  <c r="F48" i="7"/>
  <c r="G48" i="7"/>
  <c r="C58" i="7"/>
  <c r="D58" i="7"/>
  <c r="E58" i="7"/>
  <c r="F58" i="7"/>
  <c r="G58" i="7"/>
  <c r="C85" i="7"/>
  <c r="D85" i="7"/>
  <c r="E85" i="7"/>
  <c r="F85" i="7"/>
  <c r="G85" i="7"/>
  <c r="C93" i="7"/>
  <c r="D93" i="7"/>
  <c r="E93" i="7"/>
  <c r="F93" i="7"/>
  <c r="G93" i="7"/>
  <c r="C103" i="7"/>
  <c r="D103" i="7"/>
  <c r="E103" i="7"/>
  <c r="F103" i="7"/>
  <c r="G103" i="7"/>
  <c r="C113" i="7"/>
  <c r="D113" i="7"/>
  <c r="E113" i="7"/>
  <c r="F113" i="7"/>
  <c r="G113" i="7"/>
  <c r="B113" i="7"/>
  <c r="C123" i="7"/>
  <c r="D123" i="7"/>
  <c r="E123" i="7"/>
  <c r="F123" i="7"/>
  <c r="G123" i="7"/>
  <c r="B123" i="7"/>
  <c r="C133" i="7"/>
  <c r="D133" i="7"/>
  <c r="E133" i="7"/>
  <c r="F133" i="7"/>
  <c r="G133" i="7"/>
  <c r="B133" i="7"/>
  <c r="B103" i="7"/>
  <c r="B93" i="7"/>
  <c r="B85" i="7"/>
  <c r="B58" i="7"/>
  <c r="B48" i="7"/>
  <c r="B38" i="7"/>
  <c r="B28" i="7"/>
  <c r="B18" i="7"/>
  <c r="B10" i="7"/>
  <c r="B65" i="6"/>
  <c r="C45" i="6"/>
  <c r="C65" i="6" s="1"/>
  <c r="D45" i="6"/>
  <c r="D65" i="6" s="1"/>
  <c r="E45" i="6"/>
  <c r="E65" i="6" s="1"/>
  <c r="F45" i="6"/>
  <c r="F65" i="6" s="1"/>
  <c r="G45" i="6"/>
  <c r="G65" i="6" s="1"/>
  <c r="B45" i="6"/>
  <c r="E28" i="6"/>
  <c r="F28" i="6"/>
  <c r="C28" i="6"/>
  <c r="B28" i="6"/>
  <c r="G28" i="6" s="1"/>
  <c r="G41" i="6" s="1"/>
  <c r="F16" i="6"/>
  <c r="F41" i="6" s="1"/>
  <c r="E16" i="6"/>
  <c r="C16" i="6"/>
  <c r="B16" i="6"/>
  <c r="D72" i="5"/>
  <c r="D74" i="5" s="1"/>
  <c r="C72" i="5"/>
  <c r="C74" i="5" s="1"/>
  <c r="D57" i="5"/>
  <c r="D59" i="5" s="1"/>
  <c r="C57" i="5"/>
  <c r="C59" i="5" s="1"/>
  <c r="D17" i="5"/>
  <c r="C17" i="5"/>
  <c r="D13" i="5"/>
  <c r="C13" i="5"/>
  <c r="B13" i="5"/>
  <c r="C8" i="5"/>
  <c r="D8" i="5"/>
  <c r="B8" i="5"/>
  <c r="F79" i="2"/>
  <c r="E79" i="2"/>
  <c r="E47" i="2"/>
  <c r="E59" i="2" s="1"/>
  <c r="F9" i="2"/>
  <c r="F47" i="2" s="1"/>
  <c r="F59" i="2" s="1"/>
  <c r="E9" i="2"/>
  <c r="C60" i="2"/>
  <c r="B60" i="2"/>
  <c r="C25" i="2"/>
  <c r="B25" i="2"/>
  <c r="C17" i="2"/>
  <c r="C47" i="2" s="1"/>
  <c r="C62" i="2" s="1"/>
  <c r="B17" i="2"/>
  <c r="C9" i="2"/>
  <c r="B9" i="2"/>
  <c r="G30" i="20" l="1"/>
  <c r="E30" i="20"/>
  <c r="D28" i="22"/>
  <c r="G28" i="22"/>
  <c r="E28" i="22"/>
  <c r="F33" i="10"/>
  <c r="B33" i="10"/>
  <c r="C33" i="10"/>
  <c r="F9" i="9"/>
  <c r="E43" i="9"/>
  <c r="E9" i="9"/>
  <c r="D9" i="9"/>
  <c r="D77" i="9" s="1"/>
  <c r="B9" i="9"/>
  <c r="B77" i="9" s="1"/>
  <c r="C9" i="9"/>
  <c r="G58" i="8"/>
  <c r="D58" i="8"/>
  <c r="G9" i="7"/>
  <c r="E84" i="7"/>
  <c r="D84" i="7"/>
  <c r="D9" i="7"/>
  <c r="D159" i="7" s="1"/>
  <c r="C84" i="7"/>
  <c r="C9" i="7"/>
  <c r="F70" i="6"/>
  <c r="E41" i="6"/>
  <c r="B41" i="6"/>
  <c r="B70" i="6" s="1"/>
  <c r="G70" i="6"/>
  <c r="C21" i="5"/>
  <c r="C23" i="5" s="1"/>
  <c r="C25" i="5" s="1"/>
  <c r="C33" i="5" s="1"/>
  <c r="F81" i="2"/>
  <c r="E81" i="2"/>
  <c r="B47" i="2"/>
  <c r="B62" i="2" s="1"/>
  <c r="G84" i="7"/>
  <c r="F84" i="7"/>
  <c r="F9" i="7"/>
  <c r="E9" i="7"/>
  <c r="E159" i="7" s="1"/>
  <c r="E70" i="6"/>
  <c r="C41" i="6"/>
  <c r="C70" i="6" s="1"/>
  <c r="D21" i="5"/>
  <c r="D23" i="5" s="1"/>
  <c r="D25" i="5" s="1"/>
  <c r="D33" i="5" s="1"/>
  <c r="C43" i="9"/>
  <c r="G43" i="9"/>
  <c r="F43" i="9"/>
  <c r="G9" i="9"/>
  <c r="B84" i="7"/>
  <c r="B9" i="7"/>
  <c r="G77" i="9" l="1"/>
  <c r="F77" i="9"/>
  <c r="E77" i="9"/>
  <c r="C77" i="9"/>
  <c r="G159" i="7"/>
  <c r="F159" i="7"/>
  <c r="C159" i="7"/>
  <c r="B159" i="7"/>
  <c r="E6" i="2" l="1"/>
  <c r="F6" i="2"/>
  <c r="D6" i="19" l="1"/>
  <c r="E6" i="19" s="1"/>
  <c r="F6" i="19" s="1"/>
  <c r="G6" i="19" s="1"/>
  <c r="C6" i="19"/>
  <c r="D6" i="16"/>
  <c r="E6" i="16" s="1"/>
  <c r="F6" i="16" s="1"/>
  <c r="G6" i="16" s="1"/>
  <c r="C6" i="16"/>
  <c r="A4" i="4"/>
  <c r="B6" i="3"/>
  <c r="A2" i="25"/>
  <c r="A2" i="22"/>
  <c r="A2" i="20"/>
  <c r="A2" i="19"/>
  <c r="A2" i="16"/>
  <c r="A5" i="10" l="1"/>
  <c r="A5" i="9"/>
  <c r="A5" i="8"/>
  <c r="A5" i="7"/>
  <c r="A4" i="6"/>
  <c r="A4" i="5"/>
  <c r="A2" i="10" l="1"/>
  <c r="A2" i="9"/>
  <c r="A2" i="8"/>
  <c r="A2" i="7"/>
  <c r="A2" i="6"/>
  <c r="A2" i="5"/>
  <c r="A2" i="4"/>
  <c r="C41" i="3" l="1"/>
  <c r="D41" i="3"/>
  <c r="E41" i="3"/>
  <c r="F41" i="3"/>
  <c r="B41" i="3"/>
  <c r="A2" i="3" l="1"/>
  <c r="D16" i="6" l="1"/>
  <c r="D41" i="6" s="1"/>
  <c r="D70" i="6" s="1"/>
</calcChain>
</file>

<file path=xl/sharedStrings.xml><?xml version="1.0" encoding="utf-8"?>
<sst xmlns="http://schemas.openxmlformats.org/spreadsheetml/2006/main" count="848" uniqueCount="576">
  <si>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</si>
  <si>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</si>
  <si>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</si>
  <si>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</si>
  <si>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</si>
  <si>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</si>
  <si>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</si>
  <si>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</si>
  <si>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</si>
  <si>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</si>
  <si>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</si>
  <si>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</si>
  <si>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</si>
  <si>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</si>
  <si>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</si>
  <si>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</si>
  <si>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</si>
  <si>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</si>
  <si>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</si>
  <si>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</si>
  <si>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</si>
  <si>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</si>
  <si>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</si>
  <si>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</si>
  <si>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</si>
  <si>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</si>
  <si>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</si>
  <si>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</si>
  <si>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</si>
  <si>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</si>
  <si>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</si>
  <si>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</si>
  <si>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</si>
  <si>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</si>
  <si>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</si>
  <si>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</si>
  <si>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</si>
  <si>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</si>
  <si>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</si>
  <si>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</si>
  <si>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</si>
  <si>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</si>
  <si>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</si>
  <si>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</si>
  <si>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</si>
  <si>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</si>
  <si>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</si>
  <si>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</si>
  <si>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</si>
  <si>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</si>
  <si>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</si>
  <si>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</si>
  <si>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</si>
  <si>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</si>
  <si>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</si>
  <si>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</si>
  <si>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</si>
  <si>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</si>
  <si>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</si>
  <si>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</si>
  <si>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</si>
  <si>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</si>
  <si>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</si>
  <si>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</si>
  <si>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</si>
  <si>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</si>
  <si>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</si>
  <si>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</si>
  <si>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</si>
  <si>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</si>
  <si>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</si>
  <si>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</si>
  <si>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</si>
  <si>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</si>
  <si>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</si>
  <si>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</si>
  <si>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</si>
  <si>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</si>
  <si>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</si>
  <si>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</si>
  <si>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</si>
  <si>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</si>
  <si>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</si>
  <si>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</si>
  <si>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</si>
  <si>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</si>
  <si>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</si>
  <si>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</si>
  <si>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</si>
  <si>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</si>
  <si>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</si>
  <si>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</si>
  <si>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</si>
  <si>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</si>
  <si>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</si>
  <si>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</si>
  <si>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</si>
  <si>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</si>
  <si>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</si>
  <si>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</si>
  <si>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</si>
  <si>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</si>
  <si>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</si>
  <si>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</si>
  <si>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</si>
  <si>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</si>
  <si>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</si>
  <si>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</si>
  <si>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</si>
  <si>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</si>
  <si>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</si>
  <si>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</si>
  <si>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</si>
  <si>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</si>
  <si>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</si>
  <si>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</si>
  <si>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</si>
  <si>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</si>
  <si>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</si>
  <si>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</si>
  <si>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</si>
  <si>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</si>
  <si>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</si>
  <si>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</si>
  <si>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</si>
  <si>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</si>
  <si>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</si>
  <si>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</si>
  <si>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</si>
  <si>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</si>
  <si>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</si>
  <si>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</si>
  <si>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</si>
  <si>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</si>
  <si>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</si>
  <si>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</si>
  <si>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</si>
  <si>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</si>
  <si>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</si>
  <si>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</si>
  <si>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</si>
  <si>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</si>
  <si>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</si>
  <si>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</si>
  <si>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</si>
  <si>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</si>
  <si>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</si>
  <si>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</si>
  <si>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</si>
  <si>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</si>
  <si>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</si>
  <si>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</si>
  <si>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</si>
  <si>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</si>
  <si>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</si>
  <si>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</si>
  <si>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</si>
  <si>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</si>
  <si>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</si>
  <si>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</si>
  <si>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</si>
  <si>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</si>
  <si>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</si>
  <si>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</si>
  <si>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</si>
  <si>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</si>
  <si>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</si>
  <si>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</si>
  <si>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</si>
  <si>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</si>
  <si>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</si>
  <si>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</si>
  <si>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</si>
  <si>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
inversión al XX de 
XXXX de 20XN_x000D_</t>
  </si>
  <si>
    <t>Monto pagado 
de la inversión 
actualizado al 
XX de XXXX de 
20XN</t>
  </si>
  <si>
    <t>Saldo pendiente 
por pagar de la 
inversión al XX 
de XXXX de 
20XN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</si>
  <si>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</si>
  <si>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</si>
  <si>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</si>
  <si>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</si>
  <si>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</si>
  <si>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</si>
  <si>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</si>
  <si>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</si>
  <si>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</si>
  <si>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</si>
  <si>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</si>
  <si>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</si>
  <si>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</si>
  <si>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</si>
  <si>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</si>
  <si>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</si>
  <si>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</si>
  <si>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</si>
  <si>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</si>
  <si>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</si>
  <si>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</si>
  <si>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</si>
  <si>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</si>
  <si>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</si>
  <si>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</si>
  <si>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</si>
  <si>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</si>
  <si>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</si>
  <si>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</si>
  <si>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</si>
  <si>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</si>
  <si>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</si>
  <si>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</si>
  <si>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</si>
  <si>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</si>
  <si>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</si>
  <si>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</si>
  <si>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</si>
  <si>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</si>
  <si>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</si>
  <si>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</si>
  <si>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</si>
  <si>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</si>
  <si>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</si>
  <si>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</si>
  <si>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</si>
  <si>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</si>
  <si>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</si>
  <si>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</si>
  <si>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</si>
  <si>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</si>
  <si>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</si>
  <si>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</si>
  <si>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</si>
  <si>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</si>
  <si>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</si>
  <si>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</si>
  <si>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</si>
  <si>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</si>
  <si>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</si>
  <si>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</si>
  <si>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</si>
  <si>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</si>
  <si>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</si>
  <si>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</si>
  <si>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</si>
  <si>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</si>
  <si>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</si>
  <si>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</si>
  <si>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</si>
  <si>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</si>
  <si>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</si>
  <si>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</si>
  <si>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</si>
  <si>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</si>
  <si>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</si>
  <si>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</si>
  <si>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</si>
  <si>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</si>
  <si>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</si>
  <si>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</si>
  <si>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</si>
  <si>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</si>
  <si>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</si>
  <si>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</si>
  <si>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</si>
  <si>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</si>
  <si>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</si>
  <si>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</si>
  <si>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</si>
  <si>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</si>
  <si>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</si>
  <si>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</si>
  <si>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</si>
  <si>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</si>
  <si>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</si>
  <si>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</si>
  <si>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</si>
  <si>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</si>
  <si>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</si>
  <si>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</si>
  <si>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</si>
  <si>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</si>
  <si>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</si>
  <si>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</si>
  <si>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</si>
  <si>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</si>
  <si>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</si>
  <si>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</si>
  <si>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</si>
  <si>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</si>
  <si>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</si>
  <si>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</si>
  <si>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</si>
  <si>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</si>
  <si>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</si>
  <si>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</si>
  <si>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</si>
  <si>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</si>
  <si>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</si>
  <si>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</si>
  <si>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</si>
  <si>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</si>
  <si>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</si>
  <si>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</si>
  <si>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</si>
  <si>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</si>
  <si>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</si>
  <si>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</si>
  <si>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</si>
  <si>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</si>
  <si>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</si>
  <si>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</si>
  <si>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</si>
  <si>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</si>
  <si>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</si>
  <si>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</si>
  <si>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</si>
  <si>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</si>
  <si>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</si>
  <si>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</si>
  <si>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</si>
  <si>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</si>
  <si>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</si>
  <si>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</si>
  <si>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</si>
  <si>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</si>
  <si>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</si>
  <si>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</si>
  <si>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</si>
  <si>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</si>
  <si>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</si>
  <si>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</si>
  <si>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</si>
  <si>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</si>
  <si>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</si>
  <si>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</si>
  <si>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</si>
  <si>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</si>
  <si>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</si>
  <si>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</si>
  <si>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</si>
  <si>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</si>
  <si>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</si>
  <si>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</si>
  <si>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</si>
  <si>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</si>
  <si>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</si>
  <si>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</si>
  <si>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</si>
  <si>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</si>
  <si>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</si>
  <si>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</si>
  <si>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</si>
  <si>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</si>
  <si>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</si>
  <si>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</si>
  <si>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</si>
  <si>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</si>
  <si>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</si>
  <si>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</si>
  <si>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</si>
  <si>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</si>
  <si>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</si>
  <si>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</si>
  <si>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</si>
  <si>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</si>
  <si>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</si>
  <si>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</si>
  <si>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</si>
  <si>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</si>
  <si>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</si>
  <si>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</si>
  <si>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</si>
  <si>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</si>
  <si>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</si>
  <si>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</si>
  <si>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</si>
  <si>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</si>
  <si>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</si>
  <si>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</si>
  <si>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</si>
  <si>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</si>
  <si>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</si>
  <si>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</si>
  <si>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</si>
  <si>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</si>
  <si>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</si>
  <si>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</si>
  <si>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</si>
  <si>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</si>
  <si>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</si>
  <si>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</si>
  <si>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</si>
  <si>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</si>
  <si>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</si>
  <si>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</si>
  <si>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</si>
  <si>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</si>
  <si>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</si>
  <si>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</si>
  <si>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</si>
  <si>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</si>
  <si>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</si>
  <si>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</si>
  <si>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</si>
  <si>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</si>
  <si>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</si>
  <si>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</si>
  <si>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</si>
  <si>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</si>
  <si>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</si>
  <si>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</si>
  <si>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</si>
  <si>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</si>
  <si>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</si>
  <si>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</si>
  <si>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</si>
  <si>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</si>
  <si>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</si>
  <si>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</si>
  <si>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</si>
  <si>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</si>
  <si>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</si>
  <si>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</si>
  <si>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</si>
  <si>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</si>
  <si>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</si>
  <si>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</si>
  <si>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</si>
  <si>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</si>
  <si>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</si>
  <si>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</si>
  <si>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</si>
  <si>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</si>
  <si>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</si>
  <si>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</si>
  <si>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</si>
  <si>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</si>
  <si>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</si>
  <si>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</si>
  <si>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</si>
  <si>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</si>
  <si>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</si>
  <si>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</si>
  <si>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</si>
  <si>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</si>
  <si>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</si>
  <si>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</si>
  <si>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</si>
  <si>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</si>
  <si>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</si>
  <si>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</si>
  <si>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</si>
  <si>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</si>
  <si>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</si>
  <si>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</si>
  <si>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</si>
  <si>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</si>
  <si>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</si>
  <si>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</si>
  <si>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</si>
  <si>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</si>
  <si>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</si>
  <si>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</si>
  <si>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</si>
  <si>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</si>
  <si>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</si>
  <si>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</si>
  <si>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</si>
  <si>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</si>
  <si>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</si>
  <si>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</si>
  <si>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</si>
  <si>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</si>
  <si>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</si>
  <si>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</si>
  <si>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</si>
  <si>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</si>
  <si>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</si>
  <si>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</si>
  <si>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</si>
  <si>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</si>
  <si>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</si>
  <si>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</si>
  <si>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t>1. Ingresos de Libre Disposición (1=A+B+C+D+E+F+G+H+I+J+K+L)</t>
  </si>
  <si>
    <t>2. Transferencias Federales Etiquetadas (2=A+B+C+D+E)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</si>
  <si>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</si>
  <si>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</si>
  <si>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</si>
  <si>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>.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</si>
  <si>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</si>
  <si>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</si>
  <si>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</si>
  <si>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</si>
  <si>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</si>
  <si>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</si>
  <si>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</si>
  <si>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</si>
  <si>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</si>
  <si>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</si>
  <si>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</si>
  <si>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</si>
  <si>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</si>
  <si>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</si>
  <si>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</si>
  <si>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</si>
  <si>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</si>
  <si>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</si>
  <si>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</si>
  <si>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</si>
  <si>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</si>
  <si>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</si>
  <si>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</si>
  <si>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</si>
  <si>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</si>
  <si>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</si>
  <si>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</si>
  <si>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</si>
  <si>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</si>
  <si>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</si>
  <si>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</si>
  <si>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</si>
  <si>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</si>
  <si>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</si>
  <si>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</si>
  <si>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</si>
  <si>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</si>
  <si>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</si>
  <si>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</si>
  <si>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</si>
  <si>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</si>
  <si>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</si>
  <si>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</si>
  <si>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</si>
  <si>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</si>
  <si>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</si>
  <si>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</si>
  <si>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</si>
  <si>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</si>
  <si>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</si>
  <si>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</si>
  <si>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 Municipio de Uriangato Gto.</t>
  </si>
  <si>
    <t>Al 31 de diciembre de 2025 y al 30 de septiembre de 2026</t>
  </si>
  <si>
    <t>31111M410010000 PRESIDENTE MUNICIPAL</t>
  </si>
  <si>
    <t>31111M410020000 REGIDORES MUNICIPALES</t>
  </si>
  <si>
    <t>31111M410030000 SINDICO MUNICIPAL</t>
  </si>
  <si>
    <t>31111M410040000 PRESIDENCIA MUNICIPAL</t>
  </si>
  <si>
    <t>31111M410050000 SECRETARIA DEL H AYUNTAMIENTO</t>
  </si>
  <si>
    <t>31111M410060000 TESORERIA MUNICIPAL</t>
  </si>
  <si>
    <t>31111M410070000 DIRECCION DE CATASTRO MUNICIPAL</t>
  </si>
  <si>
    <t>31111M410080000 DIR TEC DE LA INF Y TELECOMUNICACION</t>
  </si>
  <si>
    <t>31111M410090000 DIR FISCALIZACION DE ALCOHOLES Y DEL COM</t>
  </si>
  <si>
    <t>31111M410100000 CONTRALORIA MUNICIPAL</t>
  </si>
  <si>
    <t>31111M410110000 DIRECCION DE SERVICIOS ADMINISTRATIVOS</t>
  </si>
  <si>
    <t>31111M410120000 JUZGADO MUNICIPAL</t>
  </si>
  <si>
    <t>31111M410130000 DIRECCION DE PLANEACION MUNICIPAL</t>
  </si>
  <si>
    <t>31111M410140000 DIRECCION JURIDICA</t>
  </si>
  <si>
    <t>31111M410150000 DIRECCION DE DESARROLLO SOCIAL</t>
  </si>
  <si>
    <t>31111M410160000 DIRECCION DE DESARROLLO RURAL</t>
  </si>
  <si>
    <t>31111M410170000 DIRECCION DE DESARROLLO ECONOMICO</t>
  </si>
  <si>
    <t>31111M410180000 DIRECCION DE DESARROLLO URBANO</t>
  </si>
  <si>
    <t>31111M410190000 DIRECCION DEL MEDIO AMBIENTE Y ORD TERR</t>
  </si>
  <si>
    <t>31111M410200000 DIRECCION DE OBRAS PUBLICAS MUNICIPALES</t>
  </si>
  <si>
    <t>31111M410210000 DIRECCION DE COMUNICACION SOCIAL</t>
  </si>
  <si>
    <t>31111M410220000 DIRECCION DE EDUCACION Y CIVISMO</t>
  </si>
  <si>
    <t>31111M410230000 DIRECCION UNIDAD DE TRANSPARENCIA</t>
  </si>
  <si>
    <t>31111M410240000 DIRECCION DE SERVICIOS PUBLICOS</t>
  </si>
  <si>
    <t>31111M410250000 DIRECCION DE SEGURIDAD PUBLICA</t>
  </si>
  <si>
    <t>31111M410260000 DIRECCION DE TRANSITO Y TRANSPORTE</t>
  </si>
  <si>
    <t>31111M410270000 DIRECCION DE PROTECCION CIVIL</t>
  </si>
  <si>
    <t>31111M410280000 DIRECCION MUNICIPAL DE ATN PARA LA MUJER</t>
  </si>
  <si>
    <t>31111M410290000 PROCURAD MPAL PROTECC NIÑA NIÑO ADOLESC</t>
  </si>
  <si>
    <t>31111M410300000 COORDINACION DE ARCHIVO MUNICIPAL</t>
  </si>
  <si>
    <t>31111M410310000 INSTITUTO DE LA JUVENTUD</t>
  </si>
  <si>
    <t>31111M410320000 COORDINACION MUNICIPAL DE FOMENTO AL COM</t>
  </si>
  <si>
    <t>31111M410900200 SISTEMA PARA EL DESARR INT DE LA FAMILIA</t>
  </si>
  <si>
    <t>31111M410900300 COMISION MPAL DEL DEP Y AP A LA JUVENTUD</t>
  </si>
  <si>
    <t>31111M410900400 CASA DE LA CULTURA URIANGATO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</si>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</sst>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dd/mm/yyyy;@"/>
    <numFmt numFmtId="165" formatCode="#,##0.00_ ;\-#,##0.00\ "/>
    <numFmt numFmtId="166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  <font>
      <vertAlign val="superscript"/>
      <sz val="8.25"/>
      <color theme="1"/>
      <name val="Calibri"/>
      <family val="2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5" fillId="0" borderId="0"/>
    <xf numFmtId="0" fontId="9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8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2" borderId="12" xfId="0" applyFont="1" applyFill="1" applyBorder="1" applyAlignment="1">
      <alignment horizontal="left" vertical="center" wrapText="1" indent="3"/>
    </xf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0" fontId="2" fillId="0" borderId="14" xfId="0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>
      <alignment horizontal="left" vertical="center" wrapText="1" indent="3"/>
    </xf>
    <xf numFmtId="0" fontId="0" fillId="0" borderId="0" xfId="0" applyProtection="1">
      <protection locked="0"/>
    </xf>
    <xf numFmtId="0" fontId="0" fillId="0" borderId="14" xfId="0" applyBorder="1" applyAlignment="1">
      <alignment horizontal="left" vertical="center" indent="9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0" fontId="0" fillId="0" borderId="13" xfId="0" applyBorder="1" applyAlignment="1">
      <alignment horizontal="left" vertical="center" indent="6"/>
    </xf>
    <xf numFmtId="0" fontId="0" fillId="0" borderId="14" xfId="0" applyBorder="1" applyAlignment="1">
      <alignment horizontal="left" vertical="center" indent="12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0" fontId="0" fillId="0" borderId="14" xfId="0" applyBorder="1" applyAlignment="1">
      <alignment horizontal="left" vertical="center" indent="5"/>
    </xf>
    <xf numFmtId="0" fontId="2" fillId="0" borderId="14" xfId="0" applyFont="1" applyBorder="1" applyAlignment="1">
      <alignment horizontal="left" vertical="center" indent="3"/>
    </xf>
    <xf numFmtId="0" fontId="0" fillId="0" borderId="14" xfId="0" applyBorder="1"/>
    <xf numFmtId="0" fontId="0" fillId="0" borderId="15" xfId="0" applyBorder="1"/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/>
    <xf numFmtId="4" fontId="0" fillId="0" borderId="15" xfId="0" applyNumberFormat="1" applyBorder="1" applyAlignment="1">
      <alignment vertical="center"/>
    </xf>
    <xf numFmtId="0" fontId="2" fillId="0" borderId="13" xfId="0" applyFont="1" applyFill="1" applyBorder="1" applyAlignment="1">
      <alignment horizontal="left" vertical="center" indent="3"/>
    </xf>
    <xf numFmtId="0" fontId="2" fillId="0" borderId="14" xfId="0" applyFont="1" applyFill="1" applyBorder="1" applyAlignment="1">
      <alignment horizontal="left" vertical="center" indent="3"/>
    </xf>
    <xf numFmtId="0" fontId="0" fillId="0" borderId="15" xfId="0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165" fontId="0" fillId="0" borderId="15" xfId="4" applyNumberFormat="1" applyFont="1" applyBorder="1" applyAlignment="1">
      <alignment vertical="center"/>
    </xf>
    <xf numFmtId="0" fontId="0" fillId="0" borderId="14" xfId="0" applyFont="1" applyFill="1" applyBorder="1" applyAlignment="1" applyProtection="1">
      <alignment horizontal="left" vertical="center" indent="6"/>
      <protection locked="0"/>
    </xf>
    <xf numFmtId="4" fontId="0" fillId="0" borderId="15" xfId="0" applyNumberFormat="1" applyBorder="1"/>
    <xf numFmtId="3" fontId="0" fillId="0" borderId="14" xfId="4" applyNumberFormat="1" applyFont="1" applyFill="1" applyBorder="1" applyAlignment="1" applyProtection="1">
      <alignment horizontal="right" vertical="center"/>
      <protection locked="0"/>
    </xf>
    <xf numFmtId="3" fontId="0" fillId="0" borderId="14" xfId="4" applyNumberFormat="1" applyFont="1" applyFill="1" applyBorder="1" applyAlignment="1">
      <alignment horizontal="right" vertical="center"/>
    </xf>
    <xf numFmtId="3" fontId="1" fillId="0" borderId="14" xfId="4" applyNumberFormat="1" applyFont="1" applyFill="1" applyBorder="1" applyAlignment="1" applyProtection="1">
      <alignment horizontal="right" vertical="center"/>
      <protection locked="0"/>
    </xf>
    <xf numFmtId="3" fontId="0" fillId="0" borderId="14" xfId="4" applyNumberFormat="1" applyFont="1" applyFill="1" applyBorder="1" applyAlignment="1" applyProtection="1">
      <alignment horizontal="right" vertical="center"/>
      <protection locked="0"/>
    </xf>
    <xf numFmtId="3" fontId="2" fillId="0" borderId="14" xfId="4" applyNumberFormat="1" applyFont="1" applyFill="1" applyBorder="1" applyAlignment="1" applyProtection="1">
      <alignment horizontal="right" vertical="center"/>
      <protection locked="0"/>
    </xf>
    <xf numFmtId="3" fontId="2" fillId="0" borderId="14" xfId="0" applyNumberFormat="1" applyFont="1" applyBorder="1" applyAlignment="1" applyProtection="1">
      <alignment horizontal="right" vertical="top"/>
      <protection locked="0"/>
    </xf>
    <xf numFmtId="3" fontId="0" fillId="0" borderId="14" xfId="0" applyNumberFormat="1" applyBorder="1" applyAlignment="1" applyProtection="1">
      <alignment vertical="center"/>
      <protection locked="0"/>
    </xf>
    <xf numFmtId="3" fontId="2" fillId="0" borderId="14" xfId="0" applyNumberFormat="1" applyFont="1" applyBorder="1" applyAlignment="1" applyProtection="1">
      <alignment vertical="center"/>
      <protection locked="0"/>
    </xf>
    <xf numFmtId="3" fontId="0" fillId="0" borderId="14" xfId="0" applyNumberFormat="1" applyBorder="1" applyAlignment="1">
      <alignment vertical="center"/>
    </xf>
    <xf numFmtId="3" fontId="2" fillId="0" borderId="14" xfId="0" applyNumberFormat="1" applyFont="1" applyBorder="1" applyProtection="1">
      <protection locked="0"/>
    </xf>
    <xf numFmtId="3" fontId="0" fillId="0" borderId="14" xfId="0" applyNumberFormat="1" applyBorder="1" applyProtection="1">
      <protection locked="0"/>
    </xf>
    <xf numFmtId="3" fontId="0" fillId="0" borderId="14" xfId="0" applyNumberFormat="1" applyBorder="1"/>
    <xf numFmtId="3" fontId="6" fillId="2" borderId="16" xfId="0" applyNumberFormat="1" applyFont="1" applyFill="1" applyBorder="1"/>
    <xf numFmtId="3" fontId="7" fillId="2" borderId="16" xfId="0" applyNumberFormat="1" applyFont="1" applyFill="1" applyBorder="1"/>
    <xf numFmtId="3" fontId="2" fillId="0" borderId="14" xfId="0" applyNumberFormat="1" applyFont="1" applyBorder="1"/>
    <xf numFmtId="3" fontId="0" fillId="0" borderId="15" xfId="0" applyNumberFormat="1" applyBorder="1"/>
    <xf numFmtId="3" fontId="0" fillId="0" borderId="15" xfId="0" applyNumberFormat="1" applyBorder="1" applyAlignment="1">
      <alignment vertical="center"/>
    </xf>
    <xf numFmtId="3" fontId="2" fillId="0" borderId="14" xfId="4" applyNumberFormat="1" applyFont="1" applyFill="1" applyBorder="1" applyProtection="1">
      <protection locked="0"/>
    </xf>
    <xf numFmtId="3" fontId="0" fillId="0" borderId="14" xfId="0" applyNumberFormat="1" applyBorder="1" applyAlignment="1" applyProtection="1">
      <alignment vertical="center"/>
      <protection locked="0"/>
    </xf>
    <xf numFmtId="3" fontId="2" fillId="0" borderId="14" xfId="0" applyNumberFormat="1" applyFont="1" applyBorder="1" applyAlignment="1" applyProtection="1">
      <alignment vertical="center"/>
      <protection locked="0"/>
    </xf>
    <xf numFmtId="3" fontId="7" fillId="2" borderId="16" xfId="0" applyNumberFormat="1" applyFont="1" applyFill="1" applyBorder="1" applyAlignment="1">
      <alignment vertical="center"/>
    </xf>
    <xf numFmtId="3" fontId="2" fillId="0" borderId="14" xfId="0" applyNumberFormat="1" applyFont="1" applyBorder="1" applyAlignment="1">
      <alignment vertical="center"/>
    </xf>
    <xf numFmtId="3" fontId="0" fillId="0" borderId="8" xfId="0" applyNumberFormat="1" applyBorder="1" applyAlignment="1">
      <alignment horizontal="center" vertical="center"/>
    </xf>
    <xf numFmtId="3" fontId="2" fillId="0" borderId="8" xfId="0" applyNumberFormat="1" applyFont="1" applyBorder="1" applyAlignment="1">
      <alignment horizontal="right" vertical="center"/>
    </xf>
    <xf numFmtId="3" fontId="0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0" applyNumberFormat="1" applyBorder="1" applyAlignment="1" applyProtection="1">
      <alignment vertical="center"/>
      <protection locked="0"/>
    </xf>
    <xf numFmtId="3" fontId="2" fillId="0" borderId="14" xfId="0" applyNumberFormat="1" applyFont="1" applyBorder="1" applyAlignment="1" applyProtection="1">
      <alignment vertical="center"/>
      <protection locked="0"/>
    </xf>
    <xf numFmtId="166" fontId="2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2" fillId="0" borderId="13" xfId="4" applyNumberFormat="1" applyFont="1" applyFill="1" applyBorder="1" applyAlignment="1" applyProtection="1">
      <alignment vertical="center"/>
      <protection locked="0"/>
    </xf>
    <xf numFmtId="166" fontId="2" fillId="0" borderId="14" xfId="4" applyNumberFormat="1" applyFont="1" applyFill="1" applyBorder="1" applyAlignment="1" applyProtection="1">
      <alignment vertical="center"/>
      <protection locked="0"/>
    </xf>
    <xf numFmtId="166" fontId="0" fillId="0" borderId="14" xfId="4" applyNumberFormat="1" applyFont="1" applyFill="1" applyBorder="1" applyAlignment="1" applyProtection="1">
      <alignment vertical="center"/>
      <protection locked="0"/>
    </xf>
    <xf numFmtId="166" fontId="0" fillId="0" borderId="14" xfId="4" applyNumberFormat="1" applyFont="1" applyFill="1" applyBorder="1" applyAlignment="1">
      <alignment vertical="center"/>
    </xf>
    <xf numFmtId="166" fontId="1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8" xfId="0" applyNumberFormat="1" applyFont="1" applyBorder="1" applyAlignment="1" applyProtection="1">
      <alignment horizontal="right" vertical="center"/>
      <protection locked="0"/>
    </xf>
    <xf numFmtId="3" fontId="0" fillId="0" borderId="8" xfId="0" applyNumberFormat="1" applyBorder="1" applyAlignment="1" applyProtection="1">
      <alignment horizontal="right" vertical="center"/>
      <protection locked="0"/>
    </xf>
    <xf numFmtId="3" fontId="0" fillId="0" borderId="8" xfId="0" applyNumberFormat="1" applyBorder="1" applyAlignment="1">
      <alignment horizontal="right" vertical="center"/>
    </xf>
    <xf numFmtId="3" fontId="0" fillId="0" borderId="11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1" fillId="0" borderId="14" xfId="4" applyNumberFormat="1" applyFont="1" applyFill="1" applyBorder="1" applyAlignment="1" applyProtection="1">
      <alignment horizontal="right" vertical="center"/>
      <protection locked="0"/>
    </xf>
    <xf numFmtId="3" fontId="1" fillId="0" borderId="14" xfId="4" applyNumberFormat="1" applyFont="1" applyFill="1" applyBorder="1" applyAlignment="1" applyProtection="1">
      <alignment horizontal="right" vertical="center"/>
      <protection locked="0"/>
    </xf>
    <xf numFmtId="3" fontId="1" fillId="0" borderId="14" xfId="4" applyNumberFormat="1" applyFont="1" applyFill="1" applyBorder="1" applyAlignment="1" applyProtection="1">
      <alignment horizontal="right" vertical="center"/>
      <protection locked="0"/>
    </xf>
    <xf numFmtId="3" fontId="2" fillId="0" borderId="13" xfId="0" applyNumberFormat="1" applyFont="1" applyBorder="1" applyAlignment="1" applyProtection="1">
      <alignment vertical="center"/>
      <protection locked="0"/>
    </xf>
    <xf numFmtId="3" fontId="1" fillId="0" borderId="14" xfId="4" applyNumberFormat="1" applyFont="1" applyFill="1" applyBorder="1" applyAlignment="1" applyProtection="1">
      <alignment horizontal="right" vertical="center"/>
      <protection locked="0"/>
    </xf>
    <xf numFmtId="3" fontId="1" fillId="0" borderId="8" xfId="4" applyNumberFormat="1" applyFont="1" applyFill="1" applyBorder="1" applyAlignment="1" applyProtection="1">
      <alignment vertical="center"/>
      <protection locked="0"/>
    </xf>
    <xf numFmtId="3" fontId="0" fillId="0" borderId="14" xfId="4" applyNumberFormat="1" applyFont="1" applyFill="1" applyBorder="1" applyAlignment="1">
      <alignment horizontal="right" vertical="center"/>
    </xf>
    <xf numFmtId="3" fontId="1" fillId="0" borderId="14" xfId="4" applyNumberFormat="1" applyFont="1" applyFill="1" applyBorder="1" applyAlignment="1" applyProtection="1">
      <alignment horizontal="right" vertical="center"/>
      <protection locked="0"/>
    </xf>
    <xf numFmtId="3" fontId="0" fillId="0" borderId="14" xfId="4" applyNumberFormat="1" applyFont="1" applyFill="1" applyBorder="1" applyAlignment="1" applyProtection="1">
      <alignment horizontal="right" vertical="center"/>
      <protection locked="0"/>
    </xf>
    <xf numFmtId="3" fontId="0" fillId="0" borderId="14" xfId="4" applyNumberFormat="1" applyFont="1" applyFill="1" applyBorder="1" applyAlignment="1">
      <alignment horizontal="right" vertical="center"/>
    </xf>
    <xf numFmtId="3" fontId="1" fillId="0" borderId="14" xfId="4" applyNumberFormat="1" applyFont="1" applyFill="1" applyBorder="1" applyAlignment="1" applyProtection="1">
      <alignment horizontal="right" vertical="center"/>
      <protection locked="0"/>
    </xf>
    <xf numFmtId="3" fontId="1" fillId="0" borderId="14" xfId="4" applyNumberFormat="1" applyFont="1" applyFill="1" applyBorder="1" applyAlignment="1" applyProtection="1">
      <alignment horizontal="right" vertical="center"/>
      <protection locked="0"/>
    </xf>
    <xf numFmtId="166" fontId="0" fillId="2" borderId="16" xfId="4" applyNumberFormat="1" applyFont="1" applyFill="1" applyBorder="1" applyAlignment="1">
      <alignment horizontal="right"/>
    </xf>
    <xf numFmtId="166" fontId="2" fillId="0" borderId="14" xfId="4" applyNumberFormat="1" applyFont="1" applyFill="1" applyBorder="1" applyAlignment="1" applyProtection="1">
      <alignment horizontal="right" vertical="center"/>
      <protection locked="0"/>
    </xf>
    <xf numFmtId="166" fontId="0" fillId="0" borderId="14" xfId="4" applyNumberFormat="1" applyFont="1" applyBorder="1" applyAlignment="1">
      <alignment horizontal="right"/>
    </xf>
    <xf numFmtId="166" fontId="0" fillId="0" borderId="14" xfId="4" applyNumberFormat="1" applyFont="1" applyFill="1" applyBorder="1" applyAlignment="1">
      <alignment horizontal="right" vertical="center"/>
    </xf>
    <xf numFmtId="166" fontId="2" fillId="0" borderId="14" xfId="4" applyNumberFormat="1" applyFont="1" applyFill="1" applyBorder="1" applyAlignment="1" applyProtection="1">
      <alignment horizontal="right" vertical="center"/>
      <protection locked="0"/>
    </xf>
    <xf numFmtId="166" fontId="0" fillId="0" borderId="14" xfId="4" applyNumberFormat="1" applyFont="1" applyBorder="1" applyAlignment="1">
      <alignment horizontal="right"/>
    </xf>
    <xf numFmtId="3" fontId="0" fillId="0" borderId="8" xfId="4" applyNumberFormat="1" applyFont="1" applyFill="1" applyBorder="1" applyAlignment="1" applyProtection="1">
      <alignment vertical="center" wrapText="1"/>
      <protection locked="0"/>
    </xf>
    <xf numFmtId="3" fontId="0" fillId="0" borderId="14" xfId="4" applyNumberFormat="1" applyFont="1" applyFill="1" applyBorder="1" applyProtection="1">
      <protection locked="0"/>
    </xf>
    <xf numFmtId="3" fontId="1" fillId="0" borderId="14" xfId="4" applyNumberFormat="1" applyFont="1" applyFill="1" applyBorder="1" applyProtection="1">
      <protection locked="0"/>
    </xf>
    <xf numFmtId="3" fontId="1" fillId="0" borderId="14" xfId="4" applyNumberFormat="1" applyFont="1" applyFill="1" applyBorder="1" applyProtection="1">
      <protection locked="0"/>
    </xf>
    <xf numFmtId="3" fontId="1" fillId="0" borderId="14" xfId="4" applyNumberFormat="1" applyFont="1" applyFill="1" applyBorder="1" applyProtection="1">
      <protection locked="0"/>
    </xf>
    <xf numFmtId="3" fontId="1" fillId="0" borderId="13" xfId="4" applyNumberFormat="1" applyFont="1" applyFill="1" applyBorder="1" applyAlignment="1" applyProtection="1">
      <alignment vertical="center"/>
      <protection locked="0"/>
    </xf>
    <xf numFmtId="3" fontId="1" fillId="0" borderId="14" xfId="4" applyNumberFormat="1" applyFont="1" applyFill="1" applyBorder="1" applyAlignment="1" applyProtection="1">
      <alignment vertical="center"/>
      <protection locked="0"/>
    </xf>
    <xf numFmtId="3" fontId="1" fillId="0" borderId="14" xfId="4" applyNumberFormat="1" applyFont="1" applyFill="1" applyBorder="1" applyAlignment="1" applyProtection="1">
      <alignment vertical="center"/>
      <protection locked="0"/>
    </xf>
    <xf numFmtId="3" fontId="0" fillId="0" borderId="13" xfId="0" applyNumberFormat="1" applyFont="1" applyBorder="1" applyProtection="1">
      <protection locked="0"/>
    </xf>
    <xf numFmtId="3" fontId="1" fillId="0" borderId="14" xfId="4" applyNumberFormat="1" applyFont="1" applyFill="1" applyBorder="1" applyProtection="1">
      <protection locked="0"/>
    </xf>
    <xf numFmtId="3" fontId="1" fillId="0" borderId="14" xfId="4" applyNumberFormat="1" applyFont="1" applyFill="1" applyBorder="1" applyProtection="1">
      <protection locked="0"/>
    </xf>
    <xf numFmtId="3" fontId="0" fillId="0" borderId="14" xfId="0" applyNumberFormat="1" applyBorder="1" applyAlignment="1" applyProtection="1">
      <alignment vertical="center"/>
      <protection locked="0"/>
    </xf>
    <xf numFmtId="3" fontId="1" fillId="0" borderId="14" xfId="4" applyNumberFormat="1" applyFont="1" applyFill="1" applyBorder="1" applyAlignment="1" applyProtection="1">
      <alignment vertical="center"/>
      <protection locked="0"/>
    </xf>
    <xf numFmtId="3" fontId="1" fillId="0" borderId="14" xfId="13" applyNumberFormat="1" applyFont="1" applyFill="1" applyBorder="1" applyAlignment="1" applyProtection="1">
      <alignment vertical="center"/>
      <protection locked="0"/>
    </xf>
    <xf numFmtId="3" fontId="0" fillId="0" borderId="14" xfId="0" applyNumberFormat="1" applyBorder="1" applyAlignment="1" applyProtection="1">
      <alignment vertical="center"/>
      <protection locked="0"/>
    </xf>
    <xf numFmtId="3" fontId="1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0" applyNumberFormat="1" applyBorder="1" applyAlignment="1" applyProtection="1">
      <alignment vertical="center"/>
      <protection locked="0"/>
    </xf>
    <xf numFmtId="3" fontId="1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0" applyNumberFormat="1" applyBorder="1" applyAlignment="1" applyProtection="1">
      <alignment vertical="center"/>
      <protection locked="0"/>
    </xf>
    <xf numFmtId="3" fontId="1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0" applyNumberFormat="1" applyBorder="1" applyAlignment="1" applyProtection="1">
      <alignment vertical="center"/>
      <protection locked="0"/>
    </xf>
    <xf numFmtId="3" fontId="1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4" applyNumberFormat="1" applyFont="1" applyFill="1" applyBorder="1" applyAlignment="1" applyProtection="1">
      <alignment vertical="center"/>
      <protection locked="0"/>
    </xf>
    <xf numFmtId="3" fontId="1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0" applyNumberFormat="1" applyBorder="1" applyAlignment="1" applyProtection="1">
      <alignment vertical="center"/>
      <protection locked="0"/>
    </xf>
    <xf numFmtId="3" fontId="1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0" applyNumberFormat="1" applyBorder="1" applyAlignment="1" applyProtection="1">
      <alignment vertical="center"/>
      <protection locked="0"/>
    </xf>
    <xf numFmtId="3" fontId="1" fillId="0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0" fillId="3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166" fontId="2" fillId="0" borderId="13" xfId="4" applyNumberFormat="1" applyFont="1" applyFill="1" applyBorder="1" applyAlignment="1" applyProtection="1">
      <alignment vertical="center"/>
      <protection locked="0"/>
    </xf>
    <xf numFmtId="166" fontId="0" fillId="0" borderId="14" xfId="4" applyNumberFormat="1" applyFont="1" applyFill="1" applyBorder="1" applyAlignment="1" applyProtection="1">
      <alignment vertical="center"/>
      <protection locked="0"/>
    </xf>
    <xf numFmtId="166" fontId="1" fillId="3" borderId="14" xfId="4" applyNumberFormat="1" applyFont="1" applyFill="1" applyBorder="1" applyAlignment="1" applyProtection="1">
      <alignment vertical="center"/>
      <protection locked="0"/>
    </xf>
    <xf numFmtId="3" fontId="0" fillId="0" borderId="8" xfId="4" applyNumberFormat="1" applyFont="1" applyFill="1" applyBorder="1" applyAlignment="1" applyProtection="1">
      <alignment vertical="center"/>
      <protection locked="0"/>
    </xf>
    <xf numFmtId="3" fontId="0" fillId="0" borderId="14" xfId="0" applyNumberFormat="1" applyBorder="1" applyAlignment="1" applyProtection="1">
      <alignment vertical="center"/>
      <protection locked="0"/>
    </xf>
    <xf numFmtId="3" fontId="2" fillId="0" borderId="14" xfId="0" applyNumberFormat="1" applyFont="1" applyBorder="1" applyAlignment="1" applyProtection="1">
      <alignment vertical="center"/>
      <protection locked="0"/>
    </xf>
    <xf numFmtId="166" fontId="1" fillId="0" borderId="8" xfId="4" applyNumberFormat="1" applyFont="1" applyFill="1" applyBorder="1" applyAlignment="1" applyProtection="1">
      <alignment horizontal="right" vertical="center"/>
      <protection locked="0"/>
    </xf>
    <xf numFmtId="166" fontId="1" fillId="0" borderId="8" xfId="4" applyNumberFormat="1" applyFont="1" applyFill="1" applyBorder="1" applyAlignment="1" applyProtection="1">
      <alignment horizontal="right" vertical="center"/>
      <protection locked="0"/>
    </xf>
    <xf numFmtId="166" fontId="1" fillId="0" borderId="8" xfId="4" applyNumberFormat="1" applyFont="1" applyFill="1" applyBorder="1" applyAlignment="1" applyProtection="1">
      <alignment horizontal="right" vertical="center"/>
      <protection locked="0"/>
    </xf>
    <xf numFmtId="166" fontId="1" fillId="0" borderId="8" xfId="4" applyNumberFormat="1" applyFont="1" applyFill="1" applyBorder="1" applyAlignment="1" applyProtection="1">
      <alignment horizontal="right" vertical="center"/>
      <protection locked="0"/>
    </xf>
    <xf numFmtId="0" fontId="2" fillId="2" borderId="12" xfId="0" applyFont="1" applyFill="1" applyBorder="1" applyAlignment="1">
      <alignment horizontal="center" vertical="center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>
      <alignment horizontal="center" vertical="center" wrapText="1"/>
    </xf>
    <xf numFmtId="3" fontId="0" fillId="0" borderId="14" xfId="0" applyNumberFormat="1" applyFont="1" applyBorder="1" applyAlignment="1" applyProtection="1">
      <alignment vertical="center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3" fontId="0" fillId="0" borderId="14" xfId="0" applyNumberFormat="1" applyFont="1" applyBorder="1" applyAlignment="1" applyProtection="1">
      <alignment vertical="center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 wrapText="1"/>
    </xf>
    <xf numFmtId="0" fontId="2" fillId="2" borderId="0" xfId="0" applyFont="1" applyFill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3" fontId="0" fillId="0" borderId="0" xfId="0" applyNumberFormat="1"/>
  </cellXfs>
  <cellStyles count="14">
    <cellStyle name="Millares" xfId="4" builtinId="3"/>
    <cellStyle name="Millares 2" xfId="5"/>
    <cellStyle name="Millares 2 2" xfId="9"/>
    <cellStyle name="Millares 2 2 2" xfId="13"/>
    <cellStyle name="Millares 2 3" xfId="11"/>
    <cellStyle name="Millares 3" xfId="8"/>
    <cellStyle name="Millares 3 2" xfId="12"/>
    <cellStyle name="Millares 4" xfId="10"/>
    <cellStyle name="Normal" xfId="0" builtinId="0"/>
    <cellStyle name="Normal 2" xfId="2"/>
    <cellStyle name="Normal 2 2" xfId="1"/>
    <cellStyle name="Normal 2 3" xfId="7"/>
    <cellStyle name="Normal 3" xfId="6"/>
    <cellStyle name="Porcentaje" xfId="3" builtinId="5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82"/>
  <sheetViews>
    <sheetView showGridLines="0" topLeftCell="A19" zoomScale="75" zoomScaleNormal="75" workbookViewId="0">
      <selection activeCell="E59" sqref="E59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x14ac:dyDescent="0.25">
      <c r="A1" s="282" t="s">
        <v>0</v>
      </c>
      <c r="B1" s="283"/>
      <c r="C1" s="283"/>
      <c r="D1" s="283"/>
      <c r="E1" s="283"/>
      <c r="F1" s="284"/>
    </row>
    <row r="2" spans="1:6" ht="15" customHeight="1" x14ac:dyDescent="0.25">
      <c r="A2" s="291" t="s">
        <v>538</v>
      </c>
      <c r="B2" s="292"/>
      <c r="C2" s="292"/>
      <c r="D2" s="292"/>
      <c r="E2" s="292"/>
      <c r="F2" s="293"/>
    </row>
    <row r="3" spans="1:6" ht="15" customHeight="1" x14ac:dyDescent="0.25">
      <c r="A3" s="285" t="s">
        <v>1</v>
      </c>
      <c r="B3" s="286"/>
      <c r="C3" s="286"/>
      <c r="D3" s="286"/>
      <c r="E3" s="286"/>
      <c r="F3" s="287"/>
    </row>
    <row r="4" spans="1:6" ht="12.95" customHeight="1" x14ac:dyDescent="0.25">
      <c r="A4" s="285" t="s">
        <v>539</v>
      </c>
      <c r="B4" s="286"/>
      <c r="C4" s="286"/>
      <c r="D4" s="286"/>
      <c r="E4" s="286"/>
      <c r="F4" s="287"/>
    </row>
    <row r="5" spans="1:6" ht="12.95" customHeight="1" x14ac:dyDescent="0.25">
      <c r="A5" s="288" t="s">
        <v>2</v>
      </c>
      <c r="B5" s="289"/>
      <c r="C5" s="289"/>
      <c r="D5" s="289"/>
      <c r="E5" s="289"/>
      <c r="F5" s="290"/>
    </row>
    <row r="6" spans="1:6" ht="41.45" customHeight="1" x14ac:dyDescent="0.25">
      <c r="A6" s="102" t="s">
        <v>3</v>
      </c>
      <c r="B6" s="103">
        <v>2026</v>
      </c>
      <c r="C6" s="104" t="s">
        <v>4</v>
      </c>
      <c r="D6" s="105" t="s">
        <v>5</v>
      </c>
      <c r="E6" s="103">
        <f>B6</f>
        <v>2026</v>
      </c>
      <c r="F6" s="104" t="str">
        <f>C6</f>
        <v>31 de diciembre de 2025</v>
      </c>
    </row>
    <row r="7" spans="1:6" ht="12.95" customHeight="1" x14ac:dyDescent="0.25">
      <c r="A7" s="26" t="s">
        <v>6</v>
      </c>
      <c r="B7" s="27"/>
      <c r="C7" s="27"/>
      <c r="D7" s="26" t="s">
        <v>7</v>
      </c>
      <c r="E7" s="27"/>
      <c r="F7" s="27"/>
    </row>
    <row r="8" spans="1:6" x14ac:dyDescent="0.25">
      <c r="A8" s="106" t="s">
        <v>8</v>
      </c>
      <c r="B8" s="107"/>
      <c r="C8" s="107"/>
      <c r="D8" s="106" t="s">
        <v>9</v>
      </c>
      <c r="E8" s="107"/>
      <c r="F8" s="107"/>
    </row>
    <row r="9" spans="1:6" x14ac:dyDescent="0.25">
      <c r="A9" s="108" t="s">
        <v>10</v>
      </c>
      <c r="B9" s="124">
        <f>SUM(B10:B16)</f>
        <v>121304619.5</v>
      </c>
      <c r="C9" s="124">
        <f>SUM(C10:C16)</f>
        <v>63443712.939999998</v>
      </c>
      <c r="D9" s="108" t="s">
        <v>11</v>
      </c>
      <c r="E9" s="130">
        <f>SUM(E10:E18)</f>
        <v>4391638.1399999997</v>
      </c>
      <c r="F9" s="130">
        <f>SUM(F10:F18)</f>
        <v>17933102.400000002</v>
      </c>
    </row>
    <row r="10" spans="1:6" x14ac:dyDescent="0.25">
      <c r="A10" s="109" t="s">
        <v>12</v>
      </c>
      <c r="B10" s="173">
        <v>0</v>
      </c>
      <c r="C10" s="173">
        <v>0</v>
      </c>
      <c r="D10" s="109" t="s">
        <v>13</v>
      </c>
      <c r="E10" s="177">
        <v>-73663.37</v>
      </c>
      <c r="F10" s="177">
        <v>-69263.520000000004</v>
      </c>
    </row>
    <row r="11" spans="1:6" x14ac:dyDescent="0.25">
      <c r="A11" s="109" t="s">
        <v>14</v>
      </c>
      <c r="B11" s="173">
        <v>5558609.2300000004</v>
      </c>
      <c r="C11" s="173">
        <v>12015992.359999999</v>
      </c>
      <c r="D11" s="109" t="s">
        <v>15</v>
      </c>
      <c r="E11" s="177">
        <v>1179145.3799999999</v>
      </c>
      <c r="F11" s="177">
        <v>13637052.92</v>
      </c>
    </row>
    <row r="12" spans="1:6" x14ac:dyDescent="0.25">
      <c r="A12" s="109" t="s">
        <v>16</v>
      </c>
      <c r="B12" s="173">
        <v>0</v>
      </c>
      <c r="C12" s="173">
        <v>0</v>
      </c>
      <c r="D12" s="109" t="s">
        <v>17</v>
      </c>
      <c r="E12" s="177">
        <v>0</v>
      </c>
      <c r="F12" s="177">
        <v>1299687.53</v>
      </c>
    </row>
    <row r="13" spans="1:6" x14ac:dyDescent="0.25">
      <c r="A13" s="109" t="s">
        <v>18</v>
      </c>
      <c r="B13" s="173">
        <v>115746010.27</v>
      </c>
      <c r="C13" s="173">
        <v>51427720.579999998</v>
      </c>
      <c r="D13" s="109" t="s">
        <v>19</v>
      </c>
      <c r="E13" s="177">
        <v>0</v>
      </c>
      <c r="F13" s="177">
        <v>0</v>
      </c>
    </row>
    <row r="14" spans="1:6" x14ac:dyDescent="0.25">
      <c r="A14" s="109" t="s">
        <v>20</v>
      </c>
      <c r="B14" s="173">
        <v>0</v>
      </c>
      <c r="C14" s="173">
        <v>0</v>
      </c>
      <c r="D14" s="109" t="s">
        <v>21</v>
      </c>
      <c r="E14" s="177">
        <v>0</v>
      </c>
      <c r="F14" s="177">
        <v>29774.799999999999</v>
      </c>
    </row>
    <row r="15" spans="1:6" x14ac:dyDescent="0.25">
      <c r="A15" s="109" t="s">
        <v>22</v>
      </c>
      <c r="B15" s="173">
        <v>0</v>
      </c>
      <c r="C15" s="173">
        <v>0</v>
      </c>
      <c r="D15" s="109" t="s">
        <v>23</v>
      </c>
      <c r="E15" s="177">
        <v>0</v>
      </c>
      <c r="F15" s="177">
        <v>0</v>
      </c>
    </row>
    <row r="16" spans="1:6" x14ac:dyDescent="0.25">
      <c r="A16" s="109" t="s">
        <v>24</v>
      </c>
      <c r="B16" s="173">
        <v>0</v>
      </c>
      <c r="C16" s="173">
        <v>0</v>
      </c>
      <c r="D16" s="109" t="s">
        <v>25</v>
      </c>
      <c r="E16" s="177">
        <v>2927831.35</v>
      </c>
      <c r="F16" s="177">
        <v>2540208.39</v>
      </c>
    </row>
    <row r="17" spans="1:6" x14ac:dyDescent="0.25">
      <c r="A17" s="108" t="s">
        <v>26</v>
      </c>
      <c r="B17" s="127">
        <f>SUM(B18:B24)</f>
        <v>683113.58</v>
      </c>
      <c r="C17" s="127">
        <f>SUM(C18:C24)</f>
        <v>1131365.69</v>
      </c>
      <c r="D17" s="109" t="s">
        <v>27</v>
      </c>
      <c r="E17" s="177">
        <v>0</v>
      </c>
      <c r="F17" s="177">
        <v>0</v>
      </c>
    </row>
    <row r="18" spans="1:6" x14ac:dyDescent="0.25">
      <c r="A18" s="109" t="s">
        <v>28</v>
      </c>
      <c r="B18" s="174">
        <v>0</v>
      </c>
      <c r="C18" s="174">
        <v>0</v>
      </c>
      <c r="D18" s="109" t="s">
        <v>29</v>
      </c>
      <c r="E18" s="177">
        <v>358324.78</v>
      </c>
      <c r="F18" s="177">
        <v>495642.28</v>
      </c>
    </row>
    <row r="19" spans="1:6" x14ac:dyDescent="0.25">
      <c r="A19" s="109" t="s">
        <v>30</v>
      </c>
      <c r="B19" s="174">
        <v>214971.25</v>
      </c>
      <c r="C19" s="174">
        <v>544152.51</v>
      </c>
      <c r="D19" s="108" t="s">
        <v>31</v>
      </c>
      <c r="E19" s="130">
        <v>0</v>
      </c>
      <c r="F19" s="130">
        <v>0</v>
      </c>
    </row>
    <row r="20" spans="1:6" x14ac:dyDescent="0.25">
      <c r="A20" s="109" t="s">
        <v>32</v>
      </c>
      <c r="B20" s="174">
        <v>148100</v>
      </c>
      <c r="C20" s="174">
        <v>18100</v>
      </c>
      <c r="D20" s="109" t="s">
        <v>33</v>
      </c>
      <c r="E20" s="130">
        <v>0</v>
      </c>
      <c r="F20" s="130">
        <v>0</v>
      </c>
    </row>
    <row r="21" spans="1:6" x14ac:dyDescent="0.25">
      <c r="A21" s="109" t="s">
        <v>34</v>
      </c>
      <c r="B21" s="174">
        <v>-0.57999999999999996</v>
      </c>
      <c r="C21" s="174">
        <v>8025.96</v>
      </c>
      <c r="D21" s="109" t="s">
        <v>35</v>
      </c>
      <c r="E21" s="130">
        <v>0</v>
      </c>
      <c r="F21" s="130">
        <v>0</v>
      </c>
    </row>
    <row r="22" spans="1:6" x14ac:dyDescent="0.25">
      <c r="A22" s="109" t="s">
        <v>36</v>
      </c>
      <c r="B22" s="174">
        <v>14500</v>
      </c>
      <c r="C22" s="174">
        <v>34500</v>
      </c>
      <c r="D22" s="109" t="s">
        <v>37</v>
      </c>
      <c r="E22" s="130">
        <v>0</v>
      </c>
      <c r="F22" s="130">
        <v>0</v>
      </c>
    </row>
    <row r="23" spans="1:6" x14ac:dyDescent="0.25">
      <c r="A23" s="109" t="s">
        <v>38</v>
      </c>
      <c r="B23" s="174">
        <v>0</v>
      </c>
      <c r="C23" s="174">
        <v>0</v>
      </c>
      <c r="D23" s="108" t="s">
        <v>39</v>
      </c>
      <c r="E23" s="130">
        <v>0</v>
      </c>
      <c r="F23" s="130">
        <v>0</v>
      </c>
    </row>
    <row r="24" spans="1:6" x14ac:dyDescent="0.25">
      <c r="A24" s="109" t="s">
        <v>40</v>
      </c>
      <c r="B24" s="174">
        <v>305542.90999999997</v>
      </c>
      <c r="C24" s="174">
        <v>526587.22</v>
      </c>
      <c r="D24" s="109" t="s">
        <v>41</v>
      </c>
      <c r="E24" s="130">
        <v>0</v>
      </c>
      <c r="F24" s="130">
        <v>0</v>
      </c>
    </row>
    <row r="25" spans="1:6" x14ac:dyDescent="0.25">
      <c r="A25" s="108" t="s">
        <v>42</v>
      </c>
      <c r="B25" s="124">
        <f>SUM(B26:B30)</f>
        <v>3209740.85</v>
      </c>
      <c r="C25" s="127">
        <f>SUM(C26:C30)</f>
        <v>12917813.619999999</v>
      </c>
      <c r="D25" s="109" t="s">
        <v>43</v>
      </c>
      <c r="E25" s="130">
        <v>0</v>
      </c>
      <c r="F25" s="130">
        <v>0</v>
      </c>
    </row>
    <row r="26" spans="1:6" x14ac:dyDescent="0.25">
      <c r="A26" s="109" t="s">
        <v>44</v>
      </c>
      <c r="B26" s="175">
        <v>0</v>
      </c>
      <c r="C26" s="175">
        <v>0</v>
      </c>
      <c r="D26" s="108" t="s">
        <v>45</v>
      </c>
      <c r="E26" s="130">
        <v>0</v>
      </c>
      <c r="F26" s="130">
        <v>0</v>
      </c>
    </row>
    <row r="27" spans="1:6" x14ac:dyDescent="0.25">
      <c r="A27" s="109" t="s">
        <v>46</v>
      </c>
      <c r="B27" s="175">
        <v>0</v>
      </c>
      <c r="C27" s="175">
        <v>0</v>
      </c>
      <c r="D27" s="108" t="s">
        <v>47</v>
      </c>
      <c r="E27" s="130">
        <v>0</v>
      </c>
      <c r="F27" s="130">
        <v>0</v>
      </c>
    </row>
    <row r="28" spans="1:6" x14ac:dyDescent="0.25">
      <c r="A28" s="109" t="s">
        <v>48</v>
      </c>
      <c r="B28" s="175">
        <v>0</v>
      </c>
      <c r="C28" s="175">
        <v>0</v>
      </c>
      <c r="D28" s="109" t="s">
        <v>49</v>
      </c>
      <c r="E28" s="130">
        <v>0</v>
      </c>
      <c r="F28" s="130">
        <v>0</v>
      </c>
    </row>
    <row r="29" spans="1:6" x14ac:dyDescent="0.25">
      <c r="A29" s="109" t="s">
        <v>50</v>
      </c>
      <c r="B29" s="175">
        <v>3209740.85</v>
      </c>
      <c r="C29" s="175">
        <v>12917813.619999999</v>
      </c>
      <c r="D29" s="109" t="s">
        <v>51</v>
      </c>
      <c r="E29" s="130">
        <v>0</v>
      </c>
      <c r="F29" s="130">
        <v>0</v>
      </c>
    </row>
    <row r="30" spans="1:6" x14ac:dyDescent="0.25">
      <c r="A30" s="109" t="s">
        <v>52</v>
      </c>
      <c r="B30" s="175">
        <v>0</v>
      </c>
      <c r="C30" s="175">
        <v>0</v>
      </c>
      <c r="D30" s="109" t="s">
        <v>53</v>
      </c>
      <c r="E30" s="130">
        <v>0</v>
      </c>
      <c r="F30" s="130">
        <v>0</v>
      </c>
    </row>
    <row r="31" spans="1:6" x14ac:dyDescent="0.25">
      <c r="A31" s="108" t="s">
        <v>54</v>
      </c>
      <c r="B31" s="124">
        <v>0</v>
      </c>
      <c r="C31" s="124">
        <v>0</v>
      </c>
      <c r="D31" s="108" t="s">
        <v>55</v>
      </c>
      <c r="E31" s="130">
        <v>0</v>
      </c>
      <c r="F31" s="130">
        <v>0</v>
      </c>
    </row>
    <row r="32" spans="1:6" x14ac:dyDescent="0.25">
      <c r="A32" s="109" t="s">
        <v>56</v>
      </c>
      <c r="B32" s="126">
        <v>0</v>
      </c>
      <c r="C32" s="126">
        <v>0</v>
      </c>
      <c r="D32" s="109" t="s">
        <v>57</v>
      </c>
      <c r="E32" s="130">
        <v>0</v>
      </c>
      <c r="F32" s="130">
        <v>0</v>
      </c>
    </row>
    <row r="33" spans="1:6" ht="14.45" customHeight="1" x14ac:dyDescent="0.25">
      <c r="A33" s="109" t="s">
        <v>58</v>
      </c>
      <c r="B33" s="126">
        <v>0</v>
      </c>
      <c r="C33" s="126">
        <v>0</v>
      </c>
      <c r="D33" s="109" t="s">
        <v>59</v>
      </c>
      <c r="E33" s="130">
        <v>0</v>
      </c>
      <c r="F33" s="130">
        <v>0</v>
      </c>
    </row>
    <row r="34" spans="1:6" ht="14.45" customHeight="1" x14ac:dyDescent="0.25">
      <c r="A34" s="109" t="s">
        <v>60</v>
      </c>
      <c r="B34" s="126">
        <v>0</v>
      </c>
      <c r="C34" s="126">
        <v>0</v>
      </c>
      <c r="D34" s="109" t="s">
        <v>61</v>
      </c>
      <c r="E34" s="130">
        <v>0</v>
      </c>
      <c r="F34" s="130">
        <v>0</v>
      </c>
    </row>
    <row r="35" spans="1:6" ht="14.45" customHeight="1" x14ac:dyDescent="0.25">
      <c r="A35" s="109" t="s">
        <v>62</v>
      </c>
      <c r="B35" s="126">
        <v>0</v>
      </c>
      <c r="C35" s="126">
        <v>0</v>
      </c>
      <c r="D35" s="109" t="s">
        <v>63</v>
      </c>
      <c r="E35" s="130">
        <v>0</v>
      </c>
      <c r="F35" s="130">
        <v>0</v>
      </c>
    </row>
    <row r="36" spans="1:6" ht="14.45" customHeight="1" x14ac:dyDescent="0.25">
      <c r="A36" s="109" t="s">
        <v>64</v>
      </c>
      <c r="B36" s="126">
        <v>0</v>
      </c>
      <c r="C36" s="126">
        <v>0</v>
      </c>
      <c r="D36" s="109" t="s">
        <v>65</v>
      </c>
      <c r="E36" s="130">
        <v>0</v>
      </c>
      <c r="F36" s="130">
        <v>0</v>
      </c>
    </row>
    <row r="37" spans="1:6" ht="14.45" customHeight="1" x14ac:dyDescent="0.25">
      <c r="A37" s="108" t="s">
        <v>66</v>
      </c>
      <c r="B37" s="126">
        <v>0</v>
      </c>
      <c r="C37" s="126">
        <v>0</v>
      </c>
      <c r="D37" s="109" t="s">
        <v>67</v>
      </c>
      <c r="E37" s="130">
        <v>0</v>
      </c>
      <c r="F37" s="130">
        <v>0</v>
      </c>
    </row>
    <row r="38" spans="1:6" x14ac:dyDescent="0.25">
      <c r="A38" s="108" t="s">
        <v>68</v>
      </c>
      <c r="B38" s="124">
        <v>0</v>
      </c>
      <c r="C38" s="124">
        <v>0</v>
      </c>
      <c r="D38" s="108" t="s">
        <v>69</v>
      </c>
      <c r="E38" s="130">
        <v>0</v>
      </c>
      <c r="F38" s="130">
        <v>0</v>
      </c>
    </row>
    <row r="39" spans="1:6" x14ac:dyDescent="0.25">
      <c r="A39" s="109" t="s">
        <v>70</v>
      </c>
      <c r="B39" s="126">
        <v>0</v>
      </c>
      <c r="C39" s="126">
        <v>0</v>
      </c>
      <c r="D39" s="109" t="s">
        <v>71</v>
      </c>
      <c r="E39" s="130">
        <v>0</v>
      </c>
      <c r="F39" s="130">
        <v>0</v>
      </c>
    </row>
    <row r="40" spans="1:6" x14ac:dyDescent="0.25">
      <c r="A40" s="109" t="s">
        <v>72</v>
      </c>
      <c r="B40" s="126">
        <v>0</v>
      </c>
      <c r="C40" s="126">
        <v>0</v>
      </c>
      <c r="D40" s="109" t="s">
        <v>73</v>
      </c>
      <c r="E40" s="130">
        <v>0</v>
      </c>
      <c r="F40" s="130">
        <v>0</v>
      </c>
    </row>
    <row r="41" spans="1:6" x14ac:dyDescent="0.25">
      <c r="A41" s="108" t="s">
        <v>74</v>
      </c>
      <c r="B41" s="124">
        <v>0</v>
      </c>
      <c r="C41" s="124">
        <v>0</v>
      </c>
      <c r="D41" s="109" t="s">
        <v>75</v>
      </c>
      <c r="E41" s="130">
        <v>0</v>
      </c>
      <c r="F41" s="130">
        <v>0</v>
      </c>
    </row>
    <row r="42" spans="1:6" x14ac:dyDescent="0.25">
      <c r="A42" s="109" t="s">
        <v>76</v>
      </c>
      <c r="B42" s="126">
        <v>0</v>
      </c>
      <c r="C42" s="126">
        <v>0</v>
      </c>
      <c r="D42" s="108" t="s">
        <v>77</v>
      </c>
      <c r="E42" s="130">
        <v>-4</v>
      </c>
      <c r="F42" s="130">
        <v>-4</v>
      </c>
    </row>
    <row r="43" spans="1:6" x14ac:dyDescent="0.25">
      <c r="A43" s="109" t="s">
        <v>78</v>
      </c>
      <c r="B43" s="126">
        <v>0</v>
      </c>
      <c r="C43" s="126">
        <v>0</v>
      </c>
      <c r="D43" s="109" t="s">
        <v>79</v>
      </c>
      <c r="E43" s="130">
        <v>0</v>
      </c>
      <c r="F43" s="130">
        <v>0</v>
      </c>
    </row>
    <row r="44" spans="1:6" x14ac:dyDescent="0.25">
      <c r="A44" s="109" t="s">
        <v>80</v>
      </c>
      <c r="B44" s="126">
        <v>0</v>
      </c>
      <c r="C44" s="126">
        <v>0</v>
      </c>
      <c r="D44" s="109" t="s">
        <v>81</v>
      </c>
      <c r="E44" s="130">
        <v>0</v>
      </c>
      <c r="F44" s="130">
        <v>0</v>
      </c>
    </row>
    <row r="45" spans="1:6" x14ac:dyDescent="0.25">
      <c r="A45" s="109" t="s">
        <v>82</v>
      </c>
      <c r="B45" s="126">
        <v>0</v>
      </c>
      <c r="C45" s="126">
        <v>0</v>
      </c>
      <c r="D45" s="109" t="s">
        <v>83</v>
      </c>
      <c r="E45" s="130">
        <v>-4</v>
      </c>
      <c r="F45" s="130">
        <v>-4</v>
      </c>
    </row>
    <row r="46" spans="1:6" x14ac:dyDescent="0.25">
      <c r="A46" s="107"/>
      <c r="B46" s="125"/>
      <c r="C46" s="125"/>
      <c r="D46" s="107"/>
      <c r="E46" s="132"/>
      <c r="F46" s="132"/>
    </row>
    <row r="47" spans="1:6" x14ac:dyDescent="0.25">
      <c r="A47" s="110" t="s">
        <v>84</v>
      </c>
      <c r="B47" s="128">
        <f>B9+B17+B25+B31+B37+B38+B41</f>
        <v>125197473.92999999</v>
      </c>
      <c r="C47" s="128">
        <f>C9+C17+C25+C31+C37+C38+C41</f>
        <v>77492892.25</v>
      </c>
      <c r="D47" s="106" t="s">
        <v>85</v>
      </c>
      <c r="E47" s="131">
        <f>E9+E19+E23+E26+E27+E31+E38+E42</f>
        <v>4391634.1399999997</v>
      </c>
      <c r="F47" s="131">
        <f>F9+F19+F23+F26+F27+F31+F38+F42</f>
        <v>17933098.400000002</v>
      </c>
    </row>
    <row r="48" spans="1:6" x14ac:dyDescent="0.25">
      <c r="A48" s="107"/>
      <c r="B48" s="125"/>
      <c r="C48" s="125"/>
      <c r="D48" s="107"/>
      <c r="E48" s="132"/>
      <c r="F48" s="132"/>
    </row>
    <row r="49" spans="1:6" x14ac:dyDescent="0.25">
      <c r="A49" s="106" t="s">
        <v>86</v>
      </c>
      <c r="B49" s="125"/>
      <c r="C49" s="125"/>
      <c r="D49" s="106" t="s">
        <v>87</v>
      </c>
      <c r="E49" s="132"/>
      <c r="F49" s="132"/>
    </row>
    <row r="50" spans="1:6" x14ac:dyDescent="0.25">
      <c r="A50" s="108" t="s">
        <v>88</v>
      </c>
      <c r="B50" s="126">
        <v>0</v>
      </c>
      <c r="C50" s="126">
        <v>0</v>
      </c>
      <c r="D50" s="108" t="s">
        <v>89</v>
      </c>
      <c r="E50" s="130">
        <v>0</v>
      </c>
      <c r="F50" s="130">
        <v>0</v>
      </c>
    </row>
    <row r="51" spans="1:6" x14ac:dyDescent="0.25">
      <c r="A51" s="108" t="s">
        <v>90</v>
      </c>
      <c r="B51" s="126">
        <v>0</v>
      </c>
      <c r="C51" s="126">
        <v>0</v>
      </c>
      <c r="D51" s="108" t="s">
        <v>91</v>
      </c>
      <c r="E51" s="130">
        <v>0</v>
      </c>
      <c r="F51" s="130">
        <v>0</v>
      </c>
    </row>
    <row r="52" spans="1:6" x14ac:dyDescent="0.25">
      <c r="A52" s="108" t="s">
        <v>92</v>
      </c>
      <c r="B52" s="126">
        <v>142737604.30000001</v>
      </c>
      <c r="C52" s="126">
        <v>155125505.40000001</v>
      </c>
      <c r="D52" s="108" t="s">
        <v>93</v>
      </c>
      <c r="E52" s="130">
        <v>0</v>
      </c>
      <c r="F52" s="130">
        <v>0</v>
      </c>
    </row>
    <row r="53" spans="1:6" x14ac:dyDescent="0.25">
      <c r="A53" s="108" t="s">
        <v>94</v>
      </c>
      <c r="B53" s="126">
        <v>69898171.810000002</v>
      </c>
      <c r="C53" s="126">
        <v>69862591.939999998</v>
      </c>
      <c r="D53" s="108" t="s">
        <v>95</v>
      </c>
      <c r="E53" s="130">
        <v>0</v>
      </c>
      <c r="F53" s="130">
        <v>0</v>
      </c>
    </row>
    <row r="54" spans="1:6" x14ac:dyDescent="0.25">
      <c r="A54" s="108" t="s">
        <v>96</v>
      </c>
      <c r="B54" s="126">
        <v>5635418.46</v>
      </c>
      <c r="C54" s="126">
        <v>5642138.46</v>
      </c>
      <c r="D54" s="108" t="s">
        <v>97</v>
      </c>
      <c r="E54" s="130">
        <v>0</v>
      </c>
      <c r="F54" s="130">
        <v>0</v>
      </c>
    </row>
    <row r="55" spans="1:6" x14ac:dyDescent="0.25">
      <c r="A55" s="108" t="s">
        <v>98</v>
      </c>
      <c r="B55" s="126">
        <v>-80531115.5</v>
      </c>
      <c r="C55" s="126">
        <v>-76249267.260000005</v>
      </c>
      <c r="D55" s="32" t="s">
        <v>99</v>
      </c>
      <c r="E55" s="130">
        <v>0</v>
      </c>
      <c r="F55" s="130">
        <v>0</v>
      </c>
    </row>
    <row r="56" spans="1:6" x14ac:dyDescent="0.25">
      <c r="A56" s="108" t="s">
        <v>100</v>
      </c>
      <c r="B56" s="126">
        <v>745601.53</v>
      </c>
      <c r="C56" s="126">
        <v>745601.53</v>
      </c>
      <c r="D56" s="107"/>
      <c r="E56" s="132"/>
      <c r="F56" s="132"/>
    </row>
    <row r="57" spans="1:6" x14ac:dyDescent="0.25">
      <c r="A57" s="108" t="s">
        <v>101</v>
      </c>
      <c r="B57" s="126">
        <v>0</v>
      </c>
      <c r="C57" s="126">
        <v>0</v>
      </c>
      <c r="D57" s="106" t="s">
        <v>102</v>
      </c>
      <c r="E57" s="131">
        <v>0</v>
      </c>
      <c r="F57" s="131">
        <v>0</v>
      </c>
    </row>
    <row r="58" spans="1:6" x14ac:dyDescent="0.25">
      <c r="A58" s="108" t="s">
        <v>103</v>
      </c>
      <c r="B58" s="126">
        <v>0</v>
      </c>
      <c r="C58" s="126">
        <v>0</v>
      </c>
      <c r="D58" s="107"/>
      <c r="E58" s="132"/>
      <c r="F58" s="132"/>
    </row>
    <row r="59" spans="1:6" x14ac:dyDescent="0.25">
      <c r="A59" s="107"/>
      <c r="B59" s="125"/>
      <c r="C59" s="125"/>
      <c r="D59" s="106" t="s">
        <v>104</v>
      </c>
      <c r="E59" s="269">
        <f>E47+E57</f>
        <v>4391634.1399999997</v>
      </c>
      <c r="F59" s="131">
        <f>F47+F57</f>
        <v>17933098.400000002</v>
      </c>
    </row>
    <row r="60" spans="1:6" x14ac:dyDescent="0.25">
      <c r="A60" s="110" t="s">
        <v>105</v>
      </c>
      <c r="B60" s="128">
        <f>SUM(B50:B58)</f>
        <v>138485680.60000002</v>
      </c>
      <c r="C60" s="128">
        <f>SUM(C50:C58)</f>
        <v>155126570.07000002</v>
      </c>
      <c r="D60" s="107"/>
      <c r="E60" s="132"/>
      <c r="F60" s="132"/>
    </row>
    <row r="61" spans="1:6" x14ac:dyDescent="0.25">
      <c r="A61" s="107"/>
      <c r="B61" s="125"/>
      <c r="C61" s="125"/>
      <c r="D61" s="33" t="s">
        <v>106</v>
      </c>
      <c r="E61" s="132"/>
      <c r="F61" s="132"/>
    </row>
    <row r="62" spans="1:6" x14ac:dyDescent="0.25">
      <c r="A62" s="110" t="s">
        <v>107</v>
      </c>
      <c r="B62" s="128">
        <f>SUM(B47+B60)</f>
        <v>263683154.53000003</v>
      </c>
      <c r="C62" s="128">
        <f>SUM(C47+C60)</f>
        <v>232619462.32000002</v>
      </c>
      <c r="D62" s="107"/>
      <c r="E62" s="132"/>
      <c r="F62" s="132"/>
    </row>
    <row r="63" spans="1:6" x14ac:dyDescent="0.25">
      <c r="A63" s="107"/>
      <c r="B63" s="113"/>
      <c r="C63" s="114"/>
      <c r="D63" s="34" t="s">
        <v>108</v>
      </c>
      <c r="E63" s="280">
        <f>SUM(E64:E66)</f>
        <v>96911468.189999998</v>
      </c>
      <c r="F63" s="280">
        <f>SUM(F64:F66)</f>
        <v>96911468.189999998</v>
      </c>
    </row>
    <row r="64" spans="1:6" x14ac:dyDescent="0.25">
      <c r="A64" s="107"/>
      <c r="B64" s="113"/>
      <c r="C64" s="114"/>
      <c r="D64" s="108" t="s">
        <v>109</v>
      </c>
      <c r="E64" s="180">
        <v>82188557.620000005</v>
      </c>
      <c r="F64" s="180">
        <v>82188557.620000005</v>
      </c>
    </row>
    <row r="65" spans="1:6" x14ac:dyDescent="0.25">
      <c r="A65" s="107"/>
      <c r="B65" s="113"/>
      <c r="C65" s="114"/>
      <c r="D65" s="32" t="s">
        <v>110</v>
      </c>
      <c r="E65" s="180">
        <v>14722910.57</v>
      </c>
      <c r="F65" s="180">
        <v>14722910.57</v>
      </c>
    </row>
    <row r="66" spans="1:6" x14ac:dyDescent="0.25">
      <c r="A66" s="107"/>
      <c r="B66" s="113"/>
      <c r="C66" s="114"/>
      <c r="D66" s="108" t="s">
        <v>111</v>
      </c>
      <c r="E66" s="180">
        <v>0</v>
      </c>
      <c r="F66" s="180">
        <v>0</v>
      </c>
    </row>
    <row r="67" spans="1:6" x14ac:dyDescent="0.25">
      <c r="A67" s="107"/>
      <c r="B67" s="113"/>
      <c r="C67" s="114"/>
      <c r="D67" s="107"/>
      <c r="E67" s="179"/>
      <c r="F67" s="179"/>
    </row>
    <row r="68" spans="1:6" x14ac:dyDescent="0.25">
      <c r="A68" s="107"/>
      <c r="B68" s="113"/>
      <c r="C68" s="114"/>
      <c r="D68" s="34" t="s">
        <v>112</v>
      </c>
      <c r="E68" s="280">
        <f>SUM(E69:E73)</f>
        <v>162380052.31</v>
      </c>
      <c r="F68" s="280">
        <f>SUM(F69:F73)</f>
        <v>117774895.84</v>
      </c>
    </row>
    <row r="69" spans="1:6" x14ac:dyDescent="0.25">
      <c r="A69" s="111"/>
      <c r="B69" s="113"/>
      <c r="C69" s="114"/>
      <c r="D69" s="108" t="s">
        <v>113</v>
      </c>
      <c r="E69" s="184">
        <v>56454931.109999999</v>
      </c>
      <c r="F69" s="184">
        <v>39258188.770000003</v>
      </c>
    </row>
    <row r="70" spans="1:6" x14ac:dyDescent="0.25">
      <c r="A70" s="111"/>
      <c r="B70" s="113"/>
      <c r="C70" s="114"/>
      <c r="D70" s="108" t="s">
        <v>114</v>
      </c>
      <c r="E70" s="184">
        <v>106936121.2</v>
      </c>
      <c r="F70" s="184">
        <v>79527707.069999993</v>
      </c>
    </row>
    <row r="71" spans="1:6" x14ac:dyDescent="0.25">
      <c r="A71" s="111"/>
      <c r="B71" s="113"/>
      <c r="C71" s="114"/>
      <c r="D71" s="108" t="s">
        <v>115</v>
      </c>
      <c r="E71" s="184">
        <v>-1011000</v>
      </c>
      <c r="F71" s="184">
        <v>-1011000</v>
      </c>
    </row>
    <row r="72" spans="1:6" x14ac:dyDescent="0.25">
      <c r="A72" s="111"/>
      <c r="B72" s="113"/>
      <c r="C72" s="114"/>
      <c r="D72" s="108" t="s">
        <v>116</v>
      </c>
      <c r="E72" s="183">
        <v>0</v>
      </c>
      <c r="F72" s="183">
        <v>0</v>
      </c>
    </row>
    <row r="73" spans="1:6" x14ac:dyDescent="0.25">
      <c r="A73" s="111"/>
      <c r="B73" s="113"/>
      <c r="C73" s="114"/>
      <c r="D73" s="108" t="s">
        <v>117</v>
      </c>
      <c r="E73" s="183">
        <v>0</v>
      </c>
      <c r="F73" s="183">
        <v>0</v>
      </c>
    </row>
    <row r="74" spans="1:6" x14ac:dyDescent="0.25">
      <c r="A74" s="111"/>
      <c r="B74" s="113"/>
      <c r="C74" s="114"/>
      <c r="D74" s="107"/>
      <c r="E74" s="182"/>
      <c r="F74" s="182"/>
    </row>
    <row r="75" spans="1:6" x14ac:dyDescent="0.25">
      <c r="A75" s="111"/>
      <c r="B75" s="113"/>
      <c r="C75" s="114"/>
      <c r="D75" s="34" t="s">
        <v>118</v>
      </c>
      <c r="E75" s="181">
        <v>0</v>
      </c>
      <c r="F75" s="181">
        <v>0</v>
      </c>
    </row>
    <row r="76" spans="1:6" x14ac:dyDescent="0.25">
      <c r="A76" s="111"/>
      <c r="B76" s="113"/>
      <c r="C76" s="114"/>
      <c r="D76" s="108" t="s">
        <v>119</v>
      </c>
      <c r="E76" s="183">
        <v>0</v>
      </c>
      <c r="F76" s="183">
        <v>0</v>
      </c>
    </row>
    <row r="77" spans="1:6" x14ac:dyDescent="0.25">
      <c r="A77" s="111"/>
      <c r="B77" s="113"/>
      <c r="C77" s="114"/>
      <c r="D77" s="108" t="s">
        <v>120</v>
      </c>
      <c r="E77" s="183">
        <v>0</v>
      </c>
      <c r="F77" s="183">
        <v>0</v>
      </c>
    </row>
    <row r="78" spans="1:6" x14ac:dyDescent="0.25">
      <c r="A78" s="111"/>
      <c r="B78" s="113"/>
      <c r="C78" s="114"/>
      <c r="D78" s="107"/>
      <c r="E78" s="132"/>
      <c r="F78" s="132"/>
    </row>
    <row r="79" spans="1:6" x14ac:dyDescent="0.25">
      <c r="A79" s="111"/>
      <c r="B79" s="113"/>
      <c r="C79" s="114"/>
      <c r="D79" s="106" t="s">
        <v>121</v>
      </c>
      <c r="E79" s="131">
        <f>E63+E68+E75</f>
        <v>259291520.5</v>
      </c>
      <c r="F79" s="131">
        <f>F63+F68+F75</f>
        <v>214686364.03</v>
      </c>
    </row>
    <row r="80" spans="1:6" x14ac:dyDescent="0.25">
      <c r="A80" s="111"/>
      <c r="B80" s="113"/>
      <c r="C80" s="114"/>
      <c r="D80" s="107"/>
      <c r="E80" s="132"/>
      <c r="F80" s="132"/>
    </row>
    <row r="81" spans="1:6" x14ac:dyDescent="0.25">
      <c r="A81" s="111"/>
      <c r="B81" s="113"/>
      <c r="C81" s="114"/>
      <c r="D81" s="106" t="s">
        <v>122</v>
      </c>
      <c r="E81" s="131">
        <f>E59+E79</f>
        <v>263683154.63999999</v>
      </c>
      <c r="F81" s="131">
        <f>F59+F79</f>
        <v>232619462.43000001</v>
      </c>
    </row>
    <row r="82" spans="1:6" x14ac:dyDescent="0.25">
      <c r="A82" s="112"/>
      <c r="B82" s="37"/>
      <c r="C82" s="37"/>
      <c r="D82" s="37"/>
      <c r="E82" s="116"/>
      <c r="F82" s="116"/>
    </row>
  </sheetData>
  <mergeCells count="5">
    <mergeCell ref="A1:F1"/>
    <mergeCell ref="A3:F3"/>
    <mergeCell ref="A4:F4"/>
    <mergeCell ref="A5:F5"/>
    <mergeCell ref="A2:F2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9:F45 E47:F47 B9:C62 E50:F81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45"/>
  <sheetViews>
    <sheetView showGridLines="0" zoomScale="75" zoomScaleNormal="75" workbookViewId="0">
      <selection activeCell="I42" sqref="I42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282" t="s">
        <v>123</v>
      </c>
      <c r="B1" s="283"/>
      <c r="C1" s="283"/>
      <c r="D1" s="283"/>
      <c r="E1" s="283"/>
      <c r="F1" s="283"/>
      <c r="G1" s="283"/>
      <c r="H1" s="284"/>
    </row>
    <row r="2" spans="1:8" x14ac:dyDescent="0.25">
      <c r="A2" s="291" t="str">
        <f>'Formato 1'!A2</f>
        <v xml:space="preserve"> Municipio de Uriangato Gto.</v>
      </c>
      <c r="B2" s="292"/>
      <c r="C2" s="292"/>
      <c r="D2" s="292"/>
      <c r="E2" s="292"/>
      <c r="F2" s="292"/>
      <c r="G2" s="292"/>
      <c r="H2" s="293"/>
    </row>
    <row r="3" spans="1:8" ht="15" customHeight="1" x14ac:dyDescent="0.25">
      <c r="A3" s="285" t="s">
        <v>124</v>
      </c>
      <c r="B3" s="295"/>
      <c r="C3" s="295"/>
      <c r="D3" s="295"/>
      <c r="E3" s="295"/>
      <c r="F3" s="295"/>
      <c r="G3" s="295"/>
      <c r="H3" s="287"/>
    </row>
    <row r="4" spans="1:8" ht="15" customHeight="1" x14ac:dyDescent="0.25">
      <c r="A4" s="285" t="s">
        <v>575</v>
      </c>
      <c r="B4" s="295"/>
      <c r="C4" s="295"/>
      <c r="D4" s="295"/>
      <c r="E4" s="295"/>
      <c r="F4" s="295"/>
      <c r="G4" s="295"/>
      <c r="H4" s="287"/>
    </row>
    <row r="5" spans="1:8" x14ac:dyDescent="0.25">
      <c r="A5" s="288" t="s">
        <v>2</v>
      </c>
      <c r="B5" s="289"/>
      <c r="C5" s="289"/>
      <c r="D5" s="289"/>
      <c r="E5" s="289"/>
      <c r="F5" s="289"/>
      <c r="G5" s="289"/>
      <c r="H5" s="290"/>
    </row>
    <row r="6" spans="1:8" ht="41.45" customHeight="1" x14ac:dyDescent="0.25">
      <c r="A6" s="5" t="s">
        <v>125</v>
      </c>
      <c r="B6" s="6" t="str">
        <f>'Formato 1'!C6</f>
        <v>31 de diciembre de 2025</v>
      </c>
      <c r="C6" s="5" t="s">
        <v>126</v>
      </c>
      <c r="D6" s="5" t="s">
        <v>127</v>
      </c>
      <c r="E6" s="5" t="s">
        <v>128</v>
      </c>
      <c r="F6" s="5" t="s">
        <v>129</v>
      </c>
      <c r="G6" s="5" t="s">
        <v>130</v>
      </c>
      <c r="H6" s="7" t="s">
        <v>131</v>
      </c>
    </row>
    <row r="7" spans="1:8" x14ac:dyDescent="0.25">
      <c r="A7" s="61"/>
      <c r="B7" s="62"/>
      <c r="C7" s="62"/>
      <c r="D7" s="62"/>
      <c r="E7" s="62"/>
      <c r="F7" s="62"/>
      <c r="G7" s="62"/>
      <c r="H7" s="62"/>
    </row>
    <row r="8" spans="1:8" x14ac:dyDescent="0.25">
      <c r="A8" s="8" t="s">
        <v>132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ht="15.75" customHeight="1" x14ac:dyDescent="0.25">
      <c r="A9" s="63" t="s">
        <v>133</v>
      </c>
      <c r="B9" s="30">
        <v>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</row>
    <row r="10" spans="1:8" ht="17.25" customHeight="1" x14ac:dyDescent="0.25">
      <c r="A10" s="64" t="s">
        <v>134</v>
      </c>
      <c r="B10" s="65">
        <v>0</v>
      </c>
      <c r="C10" s="30">
        <v>0</v>
      </c>
      <c r="D10" s="65">
        <v>0</v>
      </c>
      <c r="E10" s="65">
        <v>0</v>
      </c>
      <c r="F10" s="65">
        <v>0</v>
      </c>
      <c r="G10" s="65">
        <v>0</v>
      </c>
      <c r="H10" s="65">
        <v>0</v>
      </c>
    </row>
    <row r="11" spans="1:8" x14ac:dyDescent="0.25">
      <c r="A11" s="64" t="s">
        <v>135</v>
      </c>
      <c r="B11" s="65">
        <v>0</v>
      </c>
      <c r="C11" s="30">
        <v>0</v>
      </c>
      <c r="D11" s="65">
        <v>0</v>
      </c>
      <c r="E11" s="65">
        <v>0</v>
      </c>
      <c r="F11" s="65">
        <v>0</v>
      </c>
      <c r="G11" s="30">
        <v>0</v>
      </c>
      <c r="H11" s="30">
        <v>0</v>
      </c>
    </row>
    <row r="12" spans="1:8" ht="16.5" customHeight="1" x14ac:dyDescent="0.25">
      <c r="A12" s="64" t="s">
        <v>136</v>
      </c>
      <c r="B12" s="65">
        <v>0</v>
      </c>
      <c r="C12" s="30">
        <v>0</v>
      </c>
      <c r="D12" s="65">
        <v>0</v>
      </c>
      <c r="E12" s="65">
        <v>0</v>
      </c>
      <c r="F12" s="65">
        <v>0</v>
      </c>
      <c r="G12" s="30">
        <v>0</v>
      </c>
      <c r="H12" s="30">
        <v>0</v>
      </c>
    </row>
    <row r="13" spans="1:8" x14ac:dyDescent="0.25">
      <c r="A13" s="63" t="s">
        <v>137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</row>
    <row r="14" spans="1:8" x14ac:dyDescent="0.25">
      <c r="A14" s="64" t="s">
        <v>138</v>
      </c>
      <c r="B14" s="65">
        <v>0</v>
      </c>
      <c r="C14" s="30">
        <v>0</v>
      </c>
      <c r="D14" s="65">
        <v>0</v>
      </c>
      <c r="E14" s="65">
        <v>0</v>
      </c>
      <c r="F14" s="65">
        <v>0</v>
      </c>
      <c r="G14" s="30">
        <v>0</v>
      </c>
      <c r="H14" s="30">
        <v>0</v>
      </c>
    </row>
    <row r="15" spans="1:8" ht="15" customHeight="1" x14ac:dyDescent="0.25">
      <c r="A15" s="64" t="s">
        <v>139</v>
      </c>
      <c r="B15" s="65">
        <v>0</v>
      </c>
      <c r="C15" s="30">
        <v>0</v>
      </c>
      <c r="D15" s="65">
        <v>0</v>
      </c>
      <c r="E15" s="65">
        <v>0</v>
      </c>
      <c r="F15" s="65">
        <v>0</v>
      </c>
      <c r="G15" s="30">
        <v>0</v>
      </c>
      <c r="H15" s="30">
        <v>0</v>
      </c>
    </row>
    <row r="16" spans="1:8" x14ac:dyDescent="0.25">
      <c r="A16" s="64" t="s">
        <v>140</v>
      </c>
      <c r="B16" s="65">
        <v>0</v>
      </c>
      <c r="C16" s="30">
        <v>0</v>
      </c>
      <c r="D16" s="65">
        <v>0</v>
      </c>
      <c r="E16" s="65">
        <v>0</v>
      </c>
      <c r="F16" s="65">
        <v>0</v>
      </c>
      <c r="G16" s="30">
        <v>0</v>
      </c>
      <c r="H16" s="30">
        <v>0</v>
      </c>
    </row>
    <row r="17" spans="1:8" x14ac:dyDescent="0.25">
      <c r="A17" s="66"/>
      <c r="B17" s="53"/>
      <c r="C17" s="53"/>
      <c r="D17" s="53"/>
      <c r="E17" s="53"/>
      <c r="F17" s="53"/>
      <c r="G17" s="53"/>
      <c r="H17" s="53"/>
    </row>
    <row r="18" spans="1:8" x14ac:dyDescent="0.25">
      <c r="A18" s="8" t="s">
        <v>141</v>
      </c>
      <c r="B18" s="189">
        <v>17933098.289999999</v>
      </c>
      <c r="C18" s="185"/>
      <c r="D18" s="185"/>
      <c r="E18" s="185"/>
      <c r="F18" s="186">
        <v>4391634.03</v>
      </c>
      <c r="G18" s="67"/>
      <c r="H18" s="67"/>
    </row>
    <row r="19" spans="1:8" ht="16.5" customHeight="1" x14ac:dyDescent="0.25">
      <c r="A19" s="66"/>
      <c r="B19" s="190"/>
      <c r="C19" s="187"/>
      <c r="D19" s="187"/>
      <c r="E19" s="187"/>
      <c r="F19" s="187"/>
      <c r="G19" s="53"/>
      <c r="H19" s="53"/>
    </row>
    <row r="20" spans="1:8" ht="14.45" customHeight="1" x14ac:dyDescent="0.25">
      <c r="A20" s="8" t="s">
        <v>142</v>
      </c>
      <c r="B20" s="189">
        <v>17933098.289999999</v>
      </c>
      <c r="C20" s="186">
        <v>0</v>
      </c>
      <c r="D20" s="186">
        <v>0</v>
      </c>
      <c r="E20" s="186">
        <v>0</v>
      </c>
      <c r="F20" s="186">
        <v>4391634.03</v>
      </c>
      <c r="G20" s="4">
        <v>0</v>
      </c>
      <c r="H20" s="4">
        <v>0</v>
      </c>
    </row>
    <row r="21" spans="1:8" ht="16.5" customHeight="1" x14ac:dyDescent="0.25">
      <c r="A21" s="66"/>
      <c r="B21" s="188"/>
      <c r="C21" s="188"/>
      <c r="D21" s="188"/>
      <c r="E21" s="188"/>
      <c r="F21" s="188"/>
      <c r="G21" s="31"/>
      <c r="H21" s="31"/>
    </row>
    <row r="22" spans="1:8" ht="16.5" customHeight="1" x14ac:dyDescent="0.25">
      <c r="A22" s="8" t="s">
        <v>143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</row>
    <row r="23" spans="1:8" ht="15" customHeight="1" x14ac:dyDescent="0.25">
      <c r="A23" s="68" t="s">
        <v>144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</row>
    <row r="24" spans="1:8" ht="15" customHeight="1" x14ac:dyDescent="0.25">
      <c r="A24" s="68" t="s">
        <v>145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</row>
    <row r="25" spans="1:8" x14ac:dyDescent="0.25">
      <c r="A25" s="68" t="s">
        <v>146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</row>
    <row r="26" spans="1:8" ht="16.5" customHeight="1" x14ac:dyDescent="0.25">
      <c r="A26" s="9"/>
      <c r="B26" s="31"/>
      <c r="C26" s="31"/>
      <c r="D26" s="31"/>
      <c r="E26" s="31"/>
      <c r="F26" s="31"/>
      <c r="G26" s="31"/>
      <c r="H26" s="31"/>
    </row>
    <row r="27" spans="1:8" ht="16.5" customHeight="1" x14ac:dyDescent="0.25">
      <c r="A27" s="8" t="s">
        <v>147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</row>
    <row r="28" spans="1:8" ht="15" customHeight="1" x14ac:dyDescent="0.25">
      <c r="A28" s="68" t="s">
        <v>148</v>
      </c>
      <c r="B28" s="30">
        <v>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</row>
    <row r="29" spans="1:8" ht="15" customHeight="1" x14ac:dyDescent="0.25">
      <c r="A29" s="68" t="s">
        <v>149</v>
      </c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</row>
    <row r="30" spans="1:8" ht="15.75" customHeight="1" x14ac:dyDescent="0.25">
      <c r="A30" s="68" t="s">
        <v>150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</row>
    <row r="31" spans="1:8" ht="15" customHeight="1" x14ac:dyDescent="0.25">
      <c r="A31" s="10" t="s">
        <v>151</v>
      </c>
      <c r="B31" s="115"/>
      <c r="C31" s="115"/>
      <c r="D31" s="115"/>
      <c r="E31" s="115"/>
      <c r="F31" s="115"/>
      <c r="G31" s="115"/>
      <c r="H31" s="115"/>
    </row>
    <row r="32" spans="1:8" x14ac:dyDescent="0.25">
      <c r="A32" s="41"/>
    </row>
    <row r="33" spans="1:8" ht="14.45" customHeight="1" x14ac:dyDescent="0.25">
      <c r="A33" s="294" t="s">
        <v>152</v>
      </c>
      <c r="B33" s="294"/>
      <c r="C33" s="294"/>
      <c r="D33" s="294"/>
      <c r="E33" s="294"/>
      <c r="F33" s="294"/>
      <c r="G33" s="294"/>
      <c r="H33" s="294"/>
    </row>
    <row r="34" spans="1:8" ht="14.45" customHeight="1" x14ac:dyDescent="0.25">
      <c r="A34" s="294"/>
      <c r="B34" s="294"/>
      <c r="C34" s="294"/>
      <c r="D34" s="294"/>
      <c r="E34" s="294"/>
      <c r="F34" s="294"/>
      <c r="G34" s="294"/>
      <c r="H34" s="294"/>
    </row>
    <row r="35" spans="1:8" ht="14.45" customHeight="1" x14ac:dyDescent="0.25">
      <c r="A35" s="294"/>
      <c r="B35" s="294"/>
      <c r="C35" s="294"/>
      <c r="D35" s="294"/>
      <c r="E35" s="294"/>
      <c r="F35" s="294"/>
      <c r="G35" s="294"/>
      <c r="H35" s="294"/>
    </row>
    <row r="36" spans="1:8" ht="14.45" customHeight="1" x14ac:dyDescent="0.25">
      <c r="A36" s="294"/>
      <c r="B36" s="294"/>
      <c r="C36" s="294"/>
      <c r="D36" s="294"/>
      <c r="E36" s="294"/>
      <c r="F36" s="294"/>
      <c r="G36" s="294"/>
      <c r="H36" s="294"/>
    </row>
    <row r="37" spans="1:8" ht="14.45" customHeight="1" x14ac:dyDescent="0.25">
      <c r="A37" s="294"/>
      <c r="B37" s="294"/>
      <c r="C37" s="294"/>
      <c r="D37" s="294"/>
      <c r="E37" s="294"/>
      <c r="F37" s="294"/>
      <c r="G37" s="294"/>
      <c r="H37" s="294"/>
    </row>
    <row r="38" spans="1:8" x14ac:dyDescent="0.25">
      <c r="A38" s="41"/>
    </row>
    <row r="39" spans="1:8" ht="45" x14ac:dyDescent="0.25">
      <c r="A39" s="5" t="s">
        <v>153</v>
      </c>
      <c r="B39" s="5" t="s">
        <v>154</v>
      </c>
      <c r="C39" s="5" t="s">
        <v>155</v>
      </c>
      <c r="D39" s="5" t="s">
        <v>156</v>
      </c>
      <c r="E39" s="5" t="s">
        <v>157</v>
      </c>
      <c r="F39" s="7" t="s">
        <v>158</v>
      </c>
    </row>
    <row r="40" spans="1:8" x14ac:dyDescent="0.25">
      <c r="A40" s="28"/>
      <c r="B40" s="35"/>
      <c r="C40" s="35"/>
      <c r="D40" s="35"/>
      <c r="E40" s="35"/>
      <c r="F40" s="35"/>
    </row>
    <row r="41" spans="1:8" x14ac:dyDescent="0.25">
      <c r="A41" s="8" t="s">
        <v>159</v>
      </c>
      <c r="B41" s="4">
        <f>SUM(B42:B44)</f>
        <v>0</v>
      </c>
      <c r="C41" s="4">
        <f t="shared" ref="C41:F41" si="0">SUM(C42:C44)</f>
        <v>0</v>
      </c>
      <c r="D41" s="4">
        <f t="shared" si="0"/>
        <v>0</v>
      </c>
      <c r="E41" s="4">
        <f t="shared" si="0"/>
        <v>0</v>
      </c>
      <c r="F41" s="4">
        <f t="shared" si="0"/>
        <v>0</v>
      </c>
    </row>
    <row r="42" spans="1:8" x14ac:dyDescent="0.25">
      <c r="A42" s="68" t="s">
        <v>160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43"/>
    </row>
    <row r="43" spans="1:8" x14ac:dyDescent="0.25">
      <c r="A43" s="68" t="s">
        <v>161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43"/>
    </row>
    <row r="44" spans="1:8" x14ac:dyDescent="0.25">
      <c r="A44" s="68" t="s">
        <v>162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43"/>
    </row>
    <row r="45" spans="1:8" x14ac:dyDescent="0.25">
      <c r="A45" s="11" t="s">
        <v>151</v>
      </c>
      <c r="B45" s="36"/>
      <c r="C45" s="36"/>
      <c r="D45" s="36"/>
      <c r="E45" s="36"/>
      <c r="F45" s="36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41:F4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21"/>
  <sheetViews>
    <sheetView showGridLines="0" zoomScale="75" zoomScaleNormal="75" workbookViewId="0">
      <selection activeCell="G8" sqref="G8:K20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282" t="s">
        <v>163</v>
      </c>
      <c r="B1" s="283"/>
      <c r="C1" s="283"/>
      <c r="D1" s="283"/>
      <c r="E1" s="283"/>
      <c r="F1" s="283"/>
      <c r="G1" s="283"/>
      <c r="H1" s="283"/>
      <c r="I1" s="283"/>
      <c r="J1" s="283"/>
      <c r="K1" s="284"/>
    </row>
    <row r="2" spans="1:11" ht="14.45" customHeight="1" x14ac:dyDescent="0.25">
      <c r="A2" s="291" t="str">
        <f>'Formato 1'!A2</f>
        <v xml:space="preserve"> Municipio de Uriangato Gto.</v>
      </c>
      <c r="B2" s="292"/>
      <c r="C2" s="292"/>
      <c r="D2" s="292"/>
      <c r="E2" s="292"/>
      <c r="F2" s="292"/>
      <c r="G2" s="292"/>
      <c r="H2" s="292"/>
      <c r="I2" s="292"/>
      <c r="J2" s="292"/>
      <c r="K2" s="293"/>
    </row>
    <row r="3" spans="1:11" x14ac:dyDescent="0.25">
      <c r="A3" s="285" t="s">
        <v>164</v>
      </c>
      <c r="B3" s="295"/>
      <c r="C3" s="295"/>
      <c r="D3" s="295"/>
      <c r="E3" s="295"/>
      <c r="F3" s="295"/>
      <c r="G3" s="295"/>
      <c r="H3" s="295"/>
      <c r="I3" s="295"/>
      <c r="J3" s="295"/>
      <c r="K3" s="287"/>
    </row>
    <row r="4" spans="1:11" x14ac:dyDescent="0.25">
      <c r="A4" s="285" t="str">
        <f>'Formato 2'!A4</f>
        <v>Del 1 de enero al 30 de septiembre de 2026</v>
      </c>
      <c r="B4" s="295"/>
      <c r="C4" s="295"/>
      <c r="D4" s="295"/>
      <c r="E4" s="295"/>
      <c r="F4" s="295"/>
      <c r="G4" s="295"/>
      <c r="H4" s="295"/>
      <c r="I4" s="295"/>
      <c r="J4" s="295"/>
      <c r="K4" s="287"/>
    </row>
    <row r="5" spans="1:11" x14ac:dyDescent="0.25">
      <c r="A5" s="288" t="s">
        <v>2</v>
      </c>
      <c r="B5" s="289"/>
      <c r="C5" s="289"/>
      <c r="D5" s="289"/>
      <c r="E5" s="289"/>
      <c r="F5" s="289"/>
      <c r="G5" s="289"/>
      <c r="H5" s="289"/>
      <c r="I5" s="289"/>
      <c r="J5" s="289"/>
      <c r="K5" s="290"/>
    </row>
    <row r="6" spans="1:11" ht="72.75" customHeight="1" x14ac:dyDescent="0.25">
      <c r="A6" s="7" t="s">
        <v>165</v>
      </c>
      <c r="B6" s="7" t="s">
        <v>166</v>
      </c>
      <c r="C6" s="7" t="s">
        <v>167</v>
      </c>
      <c r="D6" s="7" t="s">
        <v>168</v>
      </c>
      <c r="E6" s="7" t="s">
        <v>169</v>
      </c>
      <c r="F6" s="7" t="s">
        <v>170</v>
      </c>
      <c r="G6" s="7" t="s">
        <v>171</v>
      </c>
      <c r="H6" s="7" t="s">
        <v>172</v>
      </c>
      <c r="I6" s="1" t="s">
        <v>173</v>
      </c>
      <c r="J6" s="1" t="s">
        <v>174</v>
      </c>
      <c r="K6" s="1" t="s">
        <v>175</v>
      </c>
    </row>
    <row r="7" spans="1:11" x14ac:dyDescent="0.25">
      <c r="A7" s="32"/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x14ac:dyDescent="0.25">
      <c r="A8" s="2" t="s">
        <v>176</v>
      </c>
      <c r="B8" s="58"/>
      <c r="C8" s="58"/>
      <c r="D8" s="58"/>
      <c r="E8" s="4">
        <v>0</v>
      </c>
      <c r="F8" s="58"/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x14ac:dyDescent="0.25">
      <c r="A9" s="59" t="s">
        <v>177</v>
      </c>
      <c r="B9" s="60"/>
      <c r="C9" s="60"/>
      <c r="D9" s="60"/>
      <c r="E9" s="30">
        <v>0</v>
      </c>
      <c r="F9" s="40"/>
      <c r="G9" s="30">
        <v>0</v>
      </c>
      <c r="H9" s="30">
        <v>0</v>
      </c>
      <c r="I9" s="30">
        <v>0</v>
      </c>
      <c r="J9" s="30">
        <v>0</v>
      </c>
      <c r="K9" s="30">
        <v>0</v>
      </c>
    </row>
    <row r="10" spans="1:11" x14ac:dyDescent="0.25">
      <c r="A10" s="59" t="s">
        <v>178</v>
      </c>
      <c r="B10" s="60"/>
      <c r="C10" s="60"/>
      <c r="D10" s="60"/>
      <c r="E10" s="30">
        <v>0</v>
      </c>
      <c r="F10" s="40"/>
      <c r="G10" s="30">
        <v>0</v>
      </c>
      <c r="H10" s="30">
        <v>0</v>
      </c>
      <c r="I10" s="30">
        <v>0</v>
      </c>
      <c r="J10" s="30">
        <v>0</v>
      </c>
      <c r="K10" s="30">
        <v>0</v>
      </c>
    </row>
    <row r="11" spans="1:11" x14ac:dyDescent="0.25">
      <c r="A11" s="59" t="s">
        <v>179</v>
      </c>
      <c r="B11" s="60"/>
      <c r="C11" s="60"/>
      <c r="D11" s="60"/>
      <c r="E11" s="30">
        <v>0</v>
      </c>
      <c r="F11" s="40"/>
      <c r="G11" s="30">
        <v>0</v>
      </c>
      <c r="H11" s="30">
        <v>0</v>
      </c>
      <c r="I11" s="30">
        <v>0</v>
      </c>
      <c r="J11" s="30">
        <v>0</v>
      </c>
      <c r="K11" s="30">
        <v>0</v>
      </c>
    </row>
    <row r="12" spans="1:11" x14ac:dyDescent="0.25">
      <c r="A12" s="59" t="s">
        <v>180</v>
      </c>
      <c r="B12" s="60"/>
      <c r="C12" s="60"/>
      <c r="D12" s="60"/>
      <c r="E12" s="30">
        <v>0</v>
      </c>
      <c r="F12" s="40"/>
      <c r="G12" s="30">
        <v>0</v>
      </c>
      <c r="H12" s="30">
        <v>0</v>
      </c>
      <c r="I12" s="30">
        <v>0</v>
      </c>
      <c r="J12" s="30">
        <v>0</v>
      </c>
      <c r="K12" s="30">
        <v>0</v>
      </c>
    </row>
    <row r="13" spans="1:11" x14ac:dyDescent="0.25">
      <c r="A13" s="79" t="s">
        <v>151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x14ac:dyDescent="0.25">
      <c r="A14" s="2" t="s">
        <v>181</v>
      </c>
      <c r="B14" s="58"/>
      <c r="C14" s="58"/>
      <c r="D14" s="58"/>
      <c r="E14" s="4">
        <v>0</v>
      </c>
      <c r="F14" s="58"/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5">
      <c r="A15" s="59" t="s">
        <v>182</v>
      </c>
      <c r="B15" s="60"/>
      <c r="C15" s="60"/>
      <c r="D15" s="60"/>
      <c r="E15" s="30">
        <v>0</v>
      </c>
      <c r="F15" s="40"/>
      <c r="G15" s="30">
        <v>0</v>
      </c>
      <c r="H15" s="30">
        <v>0</v>
      </c>
      <c r="I15" s="30">
        <v>0</v>
      </c>
      <c r="J15" s="30">
        <v>0</v>
      </c>
      <c r="K15" s="30">
        <v>0</v>
      </c>
    </row>
    <row r="16" spans="1:11" x14ac:dyDescent="0.25">
      <c r="A16" s="59" t="s">
        <v>183</v>
      </c>
      <c r="B16" s="60"/>
      <c r="C16" s="60"/>
      <c r="D16" s="60"/>
      <c r="E16" s="30">
        <v>0</v>
      </c>
      <c r="F16" s="40"/>
      <c r="G16" s="30">
        <v>0</v>
      </c>
      <c r="H16" s="30">
        <v>0</v>
      </c>
      <c r="I16" s="30">
        <v>0</v>
      </c>
      <c r="J16" s="30">
        <v>0</v>
      </c>
      <c r="K16" s="30">
        <v>0</v>
      </c>
    </row>
    <row r="17" spans="1:11" x14ac:dyDescent="0.25">
      <c r="A17" s="59" t="s">
        <v>184</v>
      </c>
      <c r="B17" s="60"/>
      <c r="C17" s="60"/>
      <c r="D17" s="60"/>
      <c r="E17" s="30">
        <v>0</v>
      </c>
      <c r="F17" s="40"/>
      <c r="G17" s="30">
        <v>0</v>
      </c>
      <c r="H17" s="30">
        <v>0</v>
      </c>
      <c r="I17" s="30">
        <v>0</v>
      </c>
      <c r="J17" s="30">
        <v>0</v>
      </c>
      <c r="K17" s="30">
        <v>0</v>
      </c>
    </row>
    <row r="18" spans="1:11" x14ac:dyDescent="0.25">
      <c r="A18" s="59" t="s">
        <v>185</v>
      </c>
      <c r="B18" s="60"/>
      <c r="C18" s="60"/>
      <c r="D18" s="60"/>
      <c r="E18" s="30">
        <v>0</v>
      </c>
      <c r="F18" s="40"/>
      <c r="G18" s="30">
        <v>0</v>
      </c>
      <c r="H18" s="30">
        <v>0</v>
      </c>
      <c r="I18" s="30">
        <v>0</v>
      </c>
      <c r="J18" s="30">
        <v>0</v>
      </c>
      <c r="K18" s="30">
        <v>0</v>
      </c>
    </row>
    <row r="19" spans="1:11" x14ac:dyDescent="0.25">
      <c r="A19" s="79" t="s">
        <v>151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x14ac:dyDescent="0.25">
      <c r="A20" s="2" t="s">
        <v>186</v>
      </c>
      <c r="B20" s="58"/>
      <c r="C20" s="58"/>
      <c r="D20" s="58"/>
      <c r="E20" s="4">
        <v>0</v>
      </c>
      <c r="F20" s="58"/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37"/>
      <c r="B21" s="36"/>
      <c r="C21" s="36"/>
      <c r="D21" s="36"/>
      <c r="E21" s="36"/>
      <c r="F21" s="36"/>
      <c r="G21" s="36"/>
      <c r="H21" s="36"/>
      <c r="I21" s="36"/>
      <c r="J21" s="36"/>
      <c r="K21" s="36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75"/>
  <sheetViews>
    <sheetView showGridLines="0" zoomScale="75" zoomScaleNormal="75" workbookViewId="0">
      <selection activeCell="D10" sqref="D10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282" t="s">
        <v>187</v>
      </c>
      <c r="B1" s="283"/>
      <c r="C1" s="283"/>
      <c r="D1" s="284"/>
    </row>
    <row r="2" spans="1:4" x14ac:dyDescent="0.25">
      <c r="A2" s="291" t="str">
        <f>'Formato 1'!A2</f>
        <v xml:space="preserve"> Municipio de Uriangato Gto.</v>
      </c>
      <c r="B2" s="292"/>
      <c r="C2" s="292"/>
      <c r="D2" s="293"/>
    </row>
    <row r="3" spans="1:4" x14ac:dyDescent="0.25">
      <c r="A3" s="285" t="s">
        <v>188</v>
      </c>
      <c r="B3" s="295"/>
      <c r="C3" s="295"/>
      <c r="D3" s="287"/>
    </row>
    <row r="4" spans="1:4" x14ac:dyDescent="0.25">
      <c r="A4" s="285" t="str">
        <f>'Formato 3'!A4</f>
        <v>Del 1 de enero al 30 de septiembre de 2026</v>
      </c>
      <c r="B4" s="295"/>
      <c r="C4" s="295"/>
      <c r="D4" s="287"/>
    </row>
    <row r="5" spans="1:4" x14ac:dyDescent="0.25">
      <c r="A5" s="288" t="s">
        <v>2</v>
      </c>
      <c r="B5" s="289"/>
      <c r="C5" s="289"/>
      <c r="D5" s="290"/>
    </row>
    <row r="6" spans="1:4" ht="15" customHeight="1" x14ac:dyDescent="0.25"/>
    <row r="7" spans="1:4" ht="30" x14ac:dyDescent="0.25">
      <c r="A7" s="12" t="s">
        <v>5</v>
      </c>
      <c r="B7" s="7" t="s">
        <v>189</v>
      </c>
      <c r="C7" s="7" t="s">
        <v>190</v>
      </c>
      <c r="D7" s="7" t="s">
        <v>191</v>
      </c>
    </row>
    <row r="8" spans="1:4" x14ac:dyDescent="0.25">
      <c r="A8" s="3" t="s">
        <v>192</v>
      </c>
      <c r="B8" s="133">
        <f>SUM(B9:B11)</f>
        <v>298657678.38999999</v>
      </c>
      <c r="C8" s="133">
        <f t="shared" ref="C8:D8" si="0">SUM(C9:C11)</f>
        <v>262381789.63</v>
      </c>
      <c r="D8" s="133">
        <f t="shared" si="0"/>
        <v>262346113.58999997</v>
      </c>
    </row>
    <row r="9" spans="1:4" x14ac:dyDescent="0.25">
      <c r="A9" s="38" t="s">
        <v>193</v>
      </c>
      <c r="B9" s="193">
        <v>215283249.18000001</v>
      </c>
      <c r="C9" s="193">
        <v>192565596.27000001</v>
      </c>
      <c r="D9" s="193">
        <v>192529920.22999999</v>
      </c>
    </row>
    <row r="10" spans="1:4" x14ac:dyDescent="0.25">
      <c r="A10" s="38" t="s">
        <v>194</v>
      </c>
      <c r="B10" s="193">
        <v>83374429.209999993</v>
      </c>
      <c r="C10" s="193">
        <v>69816193.359999999</v>
      </c>
      <c r="D10" s="193">
        <v>69816193.359999999</v>
      </c>
    </row>
    <row r="11" spans="1:4" x14ac:dyDescent="0.25">
      <c r="A11" s="38" t="s">
        <v>195</v>
      </c>
      <c r="B11" s="192">
        <v>0</v>
      </c>
      <c r="C11" s="192">
        <v>0</v>
      </c>
      <c r="D11" s="192">
        <v>0</v>
      </c>
    </row>
    <row r="12" spans="1:4" x14ac:dyDescent="0.25">
      <c r="A12" s="29"/>
      <c r="B12" s="135"/>
      <c r="C12" s="135"/>
      <c r="D12" s="135"/>
    </row>
    <row r="13" spans="1:4" x14ac:dyDescent="0.25">
      <c r="A13" s="3" t="s">
        <v>196</v>
      </c>
      <c r="B13" s="133">
        <f>SUM(B14:B15)</f>
        <v>298657678.38999999</v>
      </c>
      <c r="C13" s="133">
        <f>SUM(C14:C15)</f>
        <v>200709886.69</v>
      </c>
      <c r="D13" s="133">
        <f>SUM(D14:D15)</f>
        <v>199331973.32999998</v>
      </c>
    </row>
    <row r="14" spans="1:4" x14ac:dyDescent="0.25">
      <c r="A14" s="38" t="s">
        <v>197</v>
      </c>
      <c r="B14" s="194">
        <v>215283249.18000001</v>
      </c>
      <c r="C14" s="194">
        <v>152411479.81</v>
      </c>
      <c r="D14" s="194">
        <v>151241507.41</v>
      </c>
    </row>
    <row r="15" spans="1:4" x14ac:dyDescent="0.25">
      <c r="A15" s="38" t="s">
        <v>198</v>
      </c>
      <c r="B15" s="194">
        <v>83374429.209999993</v>
      </c>
      <c r="C15" s="194">
        <v>48298406.880000003</v>
      </c>
      <c r="D15" s="194">
        <v>48090465.920000002</v>
      </c>
    </row>
    <row r="16" spans="1:4" x14ac:dyDescent="0.25">
      <c r="A16" s="29"/>
      <c r="B16" s="135"/>
      <c r="C16" s="135"/>
      <c r="D16" s="135"/>
    </row>
    <row r="17" spans="1:4" x14ac:dyDescent="0.25">
      <c r="A17" s="3" t="s">
        <v>199</v>
      </c>
      <c r="B17" s="136">
        <v>0</v>
      </c>
      <c r="C17" s="133">
        <f>C18+C19</f>
        <v>30682500.260000002</v>
      </c>
      <c r="D17" s="133">
        <f>D18+D19</f>
        <v>30381409.329999998</v>
      </c>
    </row>
    <row r="18" spans="1:4" x14ac:dyDescent="0.25">
      <c r="A18" s="38" t="s">
        <v>200</v>
      </c>
      <c r="B18" s="137">
        <v>0</v>
      </c>
      <c r="C18" s="195">
        <v>22089823.670000002</v>
      </c>
      <c r="D18" s="195">
        <v>21788732.739999998</v>
      </c>
    </row>
    <row r="19" spans="1:4" x14ac:dyDescent="0.25">
      <c r="A19" s="38" t="s">
        <v>201</v>
      </c>
      <c r="B19" s="137">
        <v>0</v>
      </c>
      <c r="C19" s="195">
        <v>8592676.5899999999</v>
      </c>
      <c r="D19" s="195">
        <v>8592676.5899999999</v>
      </c>
    </row>
    <row r="20" spans="1:4" x14ac:dyDescent="0.25">
      <c r="A20" s="29"/>
      <c r="B20" s="135"/>
      <c r="C20" s="135"/>
      <c r="D20" s="135"/>
    </row>
    <row r="21" spans="1:4" x14ac:dyDescent="0.25">
      <c r="A21" s="3" t="s">
        <v>202</v>
      </c>
      <c r="B21" s="133">
        <v>0</v>
      </c>
      <c r="C21" s="133">
        <f>C8-C13+C17</f>
        <v>92354403.200000003</v>
      </c>
      <c r="D21" s="133">
        <f>D8-D13+D17</f>
        <v>93395549.589999989</v>
      </c>
    </row>
    <row r="22" spans="1:4" x14ac:dyDescent="0.25">
      <c r="A22" s="3"/>
      <c r="B22" s="135"/>
      <c r="C22" s="135"/>
      <c r="D22" s="135"/>
    </row>
    <row r="23" spans="1:4" x14ac:dyDescent="0.25">
      <c r="A23" s="3" t="s">
        <v>203</v>
      </c>
      <c r="B23" s="133">
        <v>0</v>
      </c>
      <c r="C23" s="133">
        <f>C21-C11</f>
        <v>92354403.200000003</v>
      </c>
      <c r="D23" s="133">
        <f>D21-D11</f>
        <v>93395549.589999989</v>
      </c>
    </row>
    <row r="24" spans="1:4" x14ac:dyDescent="0.25">
      <c r="A24" s="3"/>
      <c r="B24" s="138"/>
      <c r="C24" s="138"/>
      <c r="D24" s="138"/>
    </row>
    <row r="25" spans="1:4" x14ac:dyDescent="0.25">
      <c r="A25" s="13" t="s">
        <v>204</v>
      </c>
      <c r="B25" s="133">
        <v>0</v>
      </c>
      <c r="C25" s="133">
        <f>C23-C17</f>
        <v>61671902.939999998</v>
      </c>
      <c r="D25" s="133">
        <f>D23-D17</f>
        <v>63014140.25999999</v>
      </c>
    </row>
    <row r="26" spans="1:4" x14ac:dyDescent="0.25">
      <c r="A26" s="14"/>
      <c r="B26" s="139"/>
      <c r="C26" s="139"/>
      <c r="D26" s="139"/>
    </row>
    <row r="27" spans="1:4" x14ac:dyDescent="0.25">
      <c r="A27" s="41"/>
    </row>
    <row r="28" spans="1:4" x14ac:dyDescent="0.25">
      <c r="A28" s="12" t="s">
        <v>5</v>
      </c>
      <c r="B28" s="7" t="s">
        <v>205</v>
      </c>
      <c r="C28" s="7" t="s">
        <v>190</v>
      </c>
      <c r="D28" s="7" t="s">
        <v>206</v>
      </c>
    </row>
    <row r="29" spans="1:4" x14ac:dyDescent="0.25">
      <c r="A29" s="3" t="s">
        <v>207</v>
      </c>
      <c r="B29" s="143">
        <v>0</v>
      </c>
      <c r="C29" s="143">
        <v>0</v>
      </c>
      <c r="D29" s="143">
        <v>0</v>
      </c>
    </row>
    <row r="30" spans="1:4" x14ac:dyDescent="0.25">
      <c r="A30" s="38" t="s">
        <v>208</v>
      </c>
      <c r="B30" s="142">
        <v>0</v>
      </c>
      <c r="C30" s="142">
        <v>0</v>
      </c>
      <c r="D30" s="142">
        <v>0</v>
      </c>
    </row>
    <row r="31" spans="1:4" x14ac:dyDescent="0.25">
      <c r="A31" s="38" t="s">
        <v>209</v>
      </c>
      <c r="B31" s="142">
        <v>0</v>
      </c>
      <c r="C31" s="142">
        <v>0</v>
      </c>
      <c r="D31" s="142">
        <v>0</v>
      </c>
    </row>
    <row r="32" spans="1:4" x14ac:dyDescent="0.25">
      <c r="A32" s="28"/>
      <c r="B32" s="132"/>
      <c r="C32" s="132"/>
      <c r="D32" s="132"/>
    </row>
    <row r="33" spans="1:4" ht="14.45" customHeight="1" x14ac:dyDescent="0.25">
      <c r="A33" s="3" t="s">
        <v>210</v>
      </c>
      <c r="B33" s="143">
        <v>0</v>
      </c>
      <c r="C33" s="143">
        <f>C25+C29</f>
        <v>61671902.939999998</v>
      </c>
      <c r="D33" s="143">
        <f>D25+D29</f>
        <v>63014140.25999999</v>
      </c>
    </row>
    <row r="34" spans="1:4" ht="14.45" customHeight="1" x14ac:dyDescent="0.25">
      <c r="A34" s="37"/>
      <c r="B34" s="140"/>
      <c r="C34" s="140"/>
      <c r="D34" s="140"/>
    </row>
    <row r="35" spans="1:4" ht="14.45" customHeight="1" x14ac:dyDescent="0.25">
      <c r="A35" s="41"/>
    </row>
    <row r="36" spans="1:4" ht="30" x14ac:dyDescent="0.25">
      <c r="A36" s="12" t="s">
        <v>5</v>
      </c>
      <c r="B36" s="7" t="s">
        <v>189</v>
      </c>
      <c r="C36" s="7" t="s">
        <v>190</v>
      </c>
      <c r="D36" s="7" t="s">
        <v>191</v>
      </c>
    </row>
    <row r="37" spans="1:4" ht="14.45" customHeight="1" x14ac:dyDescent="0.25">
      <c r="A37" s="3" t="s">
        <v>211</v>
      </c>
      <c r="B37" s="143">
        <v>0</v>
      </c>
      <c r="C37" s="143">
        <v>0</v>
      </c>
      <c r="D37" s="143">
        <v>0</v>
      </c>
    </row>
    <row r="38" spans="1:4" x14ac:dyDescent="0.25">
      <c r="A38" s="38" t="s">
        <v>212</v>
      </c>
      <c r="B38" s="142">
        <v>0</v>
      </c>
      <c r="C38" s="142">
        <v>0</v>
      </c>
      <c r="D38" s="142">
        <v>0</v>
      </c>
    </row>
    <row r="39" spans="1:4" x14ac:dyDescent="0.25">
      <c r="A39" s="38" t="s">
        <v>213</v>
      </c>
      <c r="B39" s="142">
        <v>0</v>
      </c>
      <c r="C39" s="142">
        <v>0</v>
      </c>
      <c r="D39" s="142">
        <v>0</v>
      </c>
    </row>
    <row r="40" spans="1:4" x14ac:dyDescent="0.25">
      <c r="A40" s="3" t="s">
        <v>214</v>
      </c>
      <c r="B40" s="143">
        <v>0</v>
      </c>
      <c r="C40" s="143">
        <v>0</v>
      </c>
      <c r="D40" s="143">
        <v>0</v>
      </c>
    </row>
    <row r="41" spans="1:4" x14ac:dyDescent="0.25">
      <c r="A41" s="38" t="s">
        <v>215</v>
      </c>
      <c r="B41" s="142">
        <v>0</v>
      </c>
      <c r="C41" s="142">
        <v>0</v>
      </c>
      <c r="D41" s="142">
        <v>0</v>
      </c>
    </row>
    <row r="42" spans="1:4" x14ac:dyDescent="0.25">
      <c r="A42" s="38" t="s">
        <v>216</v>
      </c>
      <c r="B42" s="142">
        <v>0</v>
      </c>
      <c r="C42" s="142">
        <v>0</v>
      </c>
      <c r="D42" s="142">
        <v>0</v>
      </c>
    </row>
    <row r="43" spans="1:4" x14ac:dyDescent="0.25">
      <c r="A43" s="28"/>
      <c r="B43" s="132"/>
      <c r="C43" s="132"/>
      <c r="D43" s="132"/>
    </row>
    <row r="44" spans="1:4" x14ac:dyDescent="0.25">
      <c r="A44" s="3" t="s">
        <v>217</v>
      </c>
      <c r="B44" s="143">
        <v>0</v>
      </c>
      <c r="C44" s="143">
        <v>0</v>
      </c>
      <c r="D44" s="143">
        <v>0</v>
      </c>
    </row>
    <row r="45" spans="1:4" x14ac:dyDescent="0.25">
      <c r="A45" s="15"/>
      <c r="B45" s="140"/>
      <c r="C45" s="140"/>
      <c r="D45" s="140"/>
    </row>
    <row r="47" spans="1:4" ht="30" x14ac:dyDescent="0.25">
      <c r="A47" s="12" t="s">
        <v>5</v>
      </c>
      <c r="B47" s="7" t="s">
        <v>189</v>
      </c>
      <c r="C47" s="7" t="s">
        <v>190</v>
      </c>
      <c r="D47" s="7" t="s">
        <v>191</v>
      </c>
    </row>
    <row r="48" spans="1:4" x14ac:dyDescent="0.25">
      <c r="A48" s="56" t="s">
        <v>218</v>
      </c>
      <c r="B48" s="196">
        <v>215283249.18000001</v>
      </c>
      <c r="C48" s="196">
        <v>192565596.27000001</v>
      </c>
      <c r="D48" s="196">
        <v>192529920.22999999</v>
      </c>
    </row>
    <row r="49" spans="1:4" x14ac:dyDescent="0.25">
      <c r="A49" s="16" t="s">
        <v>219</v>
      </c>
      <c r="B49" s="143">
        <v>0</v>
      </c>
      <c r="C49" s="143">
        <v>0</v>
      </c>
      <c r="D49" s="143">
        <v>0</v>
      </c>
    </row>
    <row r="50" spans="1:4" x14ac:dyDescent="0.25">
      <c r="A50" s="57" t="s">
        <v>212</v>
      </c>
      <c r="B50" s="142">
        <v>0</v>
      </c>
      <c r="C50" s="142">
        <v>0</v>
      </c>
      <c r="D50" s="142">
        <v>0</v>
      </c>
    </row>
    <row r="51" spans="1:4" x14ac:dyDescent="0.25">
      <c r="A51" s="57" t="s">
        <v>215</v>
      </c>
      <c r="B51" s="142">
        <v>0</v>
      </c>
      <c r="C51" s="142">
        <v>0</v>
      </c>
      <c r="D51" s="142">
        <v>0</v>
      </c>
    </row>
    <row r="52" spans="1:4" x14ac:dyDescent="0.25">
      <c r="A52" s="28"/>
      <c r="B52" s="132"/>
      <c r="C52" s="132"/>
      <c r="D52" s="132"/>
    </row>
    <row r="53" spans="1:4" x14ac:dyDescent="0.25">
      <c r="A53" s="38" t="s">
        <v>197</v>
      </c>
      <c r="B53" s="197">
        <v>215283249.18000001</v>
      </c>
      <c r="C53" s="197">
        <v>152411479.81</v>
      </c>
      <c r="D53" s="197">
        <v>151241507.41</v>
      </c>
    </row>
    <row r="54" spans="1:4" x14ac:dyDescent="0.25">
      <c r="A54" s="28"/>
      <c r="B54" s="132"/>
      <c r="C54" s="132"/>
      <c r="D54" s="132"/>
    </row>
    <row r="55" spans="1:4" x14ac:dyDescent="0.25">
      <c r="A55" s="38" t="s">
        <v>200</v>
      </c>
      <c r="B55" s="144"/>
      <c r="C55" s="198">
        <v>22089823.670000002</v>
      </c>
      <c r="D55" s="198">
        <v>21788732.739999998</v>
      </c>
    </row>
    <row r="56" spans="1:4" x14ac:dyDescent="0.25">
      <c r="A56" s="28"/>
      <c r="B56" s="132"/>
      <c r="C56" s="132"/>
      <c r="D56" s="132"/>
    </row>
    <row r="57" spans="1:4" x14ac:dyDescent="0.25">
      <c r="A57" s="13" t="s">
        <v>220</v>
      </c>
      <c r="B57" s="143">
        <v>0</v>
      </c>
      <c r="C57" s="143">
        <f>C48+C49-C53+C55</f>
        <v>62243940.13000001</v>
      </c>
      <c r="D57" s="143">
        <f>D48+D49-D53+D55</f>
        <v>63077145.559999987</v>
      </c>
    </row>
    <row r="58" spans="1:4" x14ac:dyDescent="0.25">
      <c r="A58" s="17"/>
      <c r="B58" s="145"/>
      <c r="C58" s="145"/>
      <c r="D58" s="145"/>
    </row>
    <row r="59" spans="1:4" x14ac:dyDescent="0.25">
      <c r="A59" s="13" t="s">
        <v>221</v>
      </c>
      <c r="B59" s="143">
        <v>0</v>
      </c>
      <c r="C59" s="143">
        <f>C57-C49</f>
        <v>62243940.13000001</v>
      </c>
      <c r="D59" s="143">
        <f>D57-D49</f>
        <v>63077145.559999987</v>
      </c>
    </row>
    <row r="60" spans="1:4" x14ac:dyDescent="0.25">
      <c r="A60" s="37"/>
      <c r="B60" s="116"/>
      <c r="C60" s="116"/>
      <c r="D60" s="116"/>
    </row>
    <row r="62" spans="1:4" ht="30" x14ac:dyDescent="0.25">
      <c r="A62" s="12" t="s">
        <v>5</v>
      </c>
      <c r="B62" s="7" t="s">
        <v>189</v>
      </c>
      <c r="C62" s="7" t="s">
        <v>190</v>
      </c>
      <c r="D62" s="7" t="s">
        <v>191</v>
      </c>
    </row>
    <row r="63" spans="1:4" x14ac:dyDescent="0.25">
      <c r="A63" s="56" t="s">
        <v>194</v>
      </c>
      <c r="B63" s="199">
        <v>83374429.209999993</v>
      </c>
      <c r="C63" s="199">
        <v>69816193.359999999</v>
      </c>
      <c r="D63" s="199">
        <v>69816193.359999999</v>
      </c>
    </row>
    <row r="64" spans="1:4" ht="30" x14ac:dyDescent="0.25">
      <c r="A64" s="16" t="s">
        <v>222</v>
      </c>
      <c r="B64" s="133">
        <v>0</v>
      </c>
      <c r="C64" s="133">
        <v>0</v>
      </c>
      <c r="D64" s="133">
        <v>0</v>
      </c>
    </row>
    <row r="65" spans="1:4" x14ac:dyDescent="0.25">
      <c r="A65" s="57" t="s">
        <v>213</v>
      </c>
      <c r="B65" s="134">
        <v>0</v>
      </c>
      <c r="C65" s="134">
        <v>0</v>
      </c>
      <c r="D65" s="134">
        <v>0</v>
      </c>
    </row>
    <row r="66" spans="1:4" x14ac:dyDescent="0.25">
      <c r="A66" s="57" t="s">
        <v>216</v>
      </c>
      <c r="B66" s="134">
        <v>0</v>
      </c>
      <c r="C66" s="134">
        <v>0</v>
      </c>
      <c r="D66" s="134">
        <v>0</v>
      </c>
    </row>
    <row r="67" spans="1:4" x14ac:dyDescent="0.25">
      <c r="A67" s="28"/>
      <c r="B67" s="135"/>
      <c r="C67" s="135"/>
      <c r="D67" s="135"/>
    </row>
    <row r="68" spans="1:4" x14ac:dyDescent="0.25">
      <c r="A68" s="38" t="s">
        <v>223</v>
      </c>
      <c r="B68" s="200">
        <v>83374429.209999993</v>
      </c>
      <c r="C68" s="200">
        <v>48298406.880000003</v>
      </c>
      <c r="D68" s="200">
        <v>48090465.920000002</v>
      </c>
    </row>
    <row r="69" spans="1:4" x14ac:dyDescent="0.25">
      <c r="A69" s="28"/>
      <c r="B69" s="135"/>
      <c r="C69" s="135"/>
      <c r="D69" s="135"/>
    </row>
    <row r="70" spans="1:4" x14ac:dyDescent="0.25">
      <c r="A70" s="38" t="s">
        <v>201</v>
      </c>
      <c r="B70" s="137">
        <v>0</v>
      </c>
      <c r="C70" s="201">
        <v>8592676.5899999999</v>
      </c>
      <c r="D70" s="201">
        <v>8592676.5899999999</v>
      </c>
    </row>
    <row r="71" spans="1:4" x14ac:dyDescent="0.25">
      <c r="A71" s="28"/>
      <c r="B71" s="135"/>
      <c r="C71" s="135"/>
      <c r="D71" s="135"/>
    </row>
    <row r="72" spans="1:4" x14ac:dyDescent="0.25">
      <c r="A72" s="13" t="s">
        <v>224</v>
      </c>
      <c r="B72" s="133">
        <v>0</v>
      </c>
      <c r="C72" s="141">
        <f>C63+C64-C68+C70</f>
        <v>30110463.069999997</v>
      </c>
      <c r="D72" s="133">
        <f>D63+D64-D68+D70</f>
        <v>30318404.029999997</v>
      </c>
    </row>
    <row r="73" spans="1:4" x14ac:dyDescent="0.25">
      <c r="A73" s="28"/>
      <c r="B73" s="135"/>
      <c r="C73" s="135"/>
      <c r="D73" s="135"/>
    </row>
    <row r="74" spans="1:4" x14ac:dyDescent="0.25">
      <c r="A74" s="13" t="s">
        <v>225</v>
      </c>
      <c r="B74" s="133">
        <v>0</v>
      </c>
      <c r="C74" s="141">
        <f>C72-C64</f>
        <v>30110463.069999997</v>
      </c>
      <c r="D74" s="141">
        <f>D72-D64</f>
        <v>30318404.029999997</v>
      </c>
    </row>
    <row r="75" spans="1:4" x14ac:dyDescent="0.25">
      <c r="A75" s="37"/>
      <c r="B75" s="47"/>
      <c r="C75" s="47"/>
      <c r="D75" s="47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25 B37:D44 B29:D33 B48:D59 B63:D74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76"/>
  <sheetViews>
    <sheetView showGridLines="0" zoomScale="75" zoomScaleNormal="75" workbookViewId="0">
      <selection activeCell="F17" sqref="F17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x14ac:dyDescent="0.25">
      <c r="A1" s="282" t="s">
        <v>226</v>
      </c>
      <c r="B1" s="283"/>
      <c r="C1" s="283"/>
      <c r="D1" s="283"/>
      <c r="E1" s="283"/>
      <c r="F1" s="283"/>
      <c r="G1" s="284"/>
    </row>
    <row r="2" spans="1:7" x14ac:dyDescent="0.25">
      <c r="A2" s="69" t="str">
        <f>'Formato 1'!A2</f>
        <v xml:space="preserve"> Municipio de Uriangato Gto.</v>
      </c>
      <c r="B2" s="70"/>
      <c r="C2" s="70"/>
      <c r="D2" s="70"/>
      <c r="E2" s="70"/>
      <c r="F2" s="70"/>
      <c r="G2" s="71"/>
    </row>
    <row r="3" spans="1:7" x14ac:dyDescent="0.25">
      <c r="A3" s="72" t="s">
        <v>227</v>
      </c>
      <c r="B3" s="73"/>
      <c r="C3" s="73"/>
      <c r="D3" s="73"/>
      <c r="E3" s="73"/>
      <c r="F3" s="73"/>
      <c r="G3" s="74"/>
    </row>
    <row r="4" spans="1:7" x14ac:dyDescent="0.25">
      <c r="A4" s="72" t="str">
        <f>'Formato 3'!A4</f>
        <v>Del 1 de enero al 30 de septiembre de 2026</v>
      </c>
      <c r="B4" s="73"/>
      <c r="C4" s="73"/>
      <c r="D4" s="73"/>
      <c r="E4" s="73"/>
      <c r="F4" s="73"/>
      <c r="G4" s="74"/>
    </row>
    <row r="5" spans="1:7" x14ac:dyDescent="0.25">
      <c r="A5" s="75" t="s">
        <v>2</v>
      </c>
      <c r="B5" s="76"/>
      <c r="C5" s="76"/>
      <c r="D5" s="76"/>
      <c r="E5" s="76"/>
      <c r="F5" s="76"/>
      <c r="G5" s="77"/>
    </row>
    <row r="6" spans="1:7" x14ac:dyDescent="0.25">
      <c r="A6" s="296" t="s">
        <v>5</v>
      </c>
      <c r="B6" s="298" t="s">
        <v>228</v>
      </c>
      <c r="C6" s="298"/>
      <c r="D6" s="298"/>
      <c r="E6" s="298"/>
      <c r="F6" s="298"/>
      <c r="G6" s="298" t="s">
        <v>229</v>
      </c>
    </row>
    <row r="7" spans="1:7" ht="30" x14ac:dyDescent="0.25">
      <c r="A7" s="297"/>
      <c r="B7" s="18" t="s">
        <v>230</v>
      </c>
      <c r="C7" s="7" t="s">
        <v>231</v>
      </c>
      <c r="D7" s="18" t="s">
        <v>232</v>
      </c>
      <c r="E7" s="18" t="s">
        <v>190</v>
      </c>
      <c r="F7" s="18" t="s">
        <v>233</v>
      </c>
      <c r="G7" s="298"/>
    </row>
    <row r="8" spans="1:7" x14ac:dyDescent="0.25">
      <c r="A8" s="19" t="s">
        <v>234</v>
      </c>
      <c r="B8" s="53"/>
      <c r="C8" s="53"/>
      <c r="D8" s="53"/>
      <c r="E8" s="53"/>
      <c r="F8" s="53"/>
      <c r="G8" s="53"/>
    </row>
    <row r="9" spans="1:7" x14ac:dyDescent="0.25">
      <c r="A9" s="38" t="s">
        <v>235</v>
      </c>
      <c r="B9" s="204">
        <v>29468919.289999999</v>
      </c>
      <c r="C9" s="203">
        <v>2615000</v>
      </c>
      <c r="D9" s="202">
        <f>B9+C9</f>
        <v>32083919.289999999</v>
      </c>
      <c r="E9" s="206">
        <v>29047377.5</v>
      </c>
      <c r="F9" s="206">
        <v>29047377.440000001</v>
      </c>
      <c r="G9" s="205">
        <f>F9-B9</f>
        <v>-421541.84999999776</v>
      </c>
    </row>
    <row r="10" spans="1:7" x14ac:dyDescent="0.25">
      <c r="A10" s="38" t="s">
        <v>236</v>
      </c>
      <c r="B10" s="204">
        <v>0</v>
      </c>
      <c r="C10" s="203">
        <v>0</v>
      </c>
      <c r="D10" s="202">
        <f t="shared" ref="D10:D15" si="0">B10+C10</f>
        <v>0</v>
      </c>
      <c r="E10" s="206">
        <v>0</v>
      </c>
      <c r="F10" s="206">
        <v>0</v>
      </c>
      <c r="G10" s="205">
        <f t="shared" ref="G10:G15" si="1">F10-B10</f>
        <v>0</v>
      </c>
    </row>
    <row r="11" spans="1:7" x14ac:dyDescent="0.25">
      <c r="A11" s="38" t="s">
        <v>237</v>
      </c>
      <c r="B11" s="204">
        <v>738965.69</v>
      </c>
      <c r="C11" s="203">
        <v>150000</v>
      </c>
      <c r="D11" s="202">
        <f t="shared" si="0"/>
        <v>888965.69</v>
      </c>
      <c r="E11" s="206">
        <v>632382.99</v>
      </c>
      <c r="F11" s="206">
        <v>632382.99</v>
      </c>
      <c r="G11" s="205">
        <f t="shared" si="1"/>
        <v>-106582.69999999995</v>
      </c>
    </row>
    <row r="12" spans="1:7" x14ac:dyDescent="0.25">
      <c r="A12" s="38" t="s">
        <v>238</v>
      </c>
      <c r="B12" s="204">
        <v>23241470.620000001</v>
      </c>
      <c r="C12" s="203">
        <v>2846000</v>
      </c>
      <c r="D12" s="202">
        <f t="shared" si="0"/>
        <v>26087470.620000001</v>
      </c>
      <c r="E12" s="206">
        <v>18765084.93</v>
      </c>
      <c r="F12" s="206">
        <v>18729408.899999999</v>
      </c>
      <c r="G12" s="205">
        <f t="shared" si="1"/>
        <v>-4512061.7200000025</v>
      </c>
    </row>
    <row r="13" spans="1:7" x14ac:dyDescent="0.25">
      <c r="A13" s="38" t="s">
        <v>239</v>
      </c>
      <c r="B13" s="204">
        <v>3010541.47</v>
      </c>
      <c r="C13" s="203">
        <v>340000</v>
      </c>
      <c r="D13" s="202">
        <f t="shared" si="0"/>
        <v>3350541.47</v>
      </c>
      <c r="E13" s="206">
        <v>2487090.27</v>
      </c>
      <c r="F13" s="206">
        <v>2487090.31</v>
      </c>
      <c r="G13" s="205">
        <f t="shared" si="1"/>
        <v>-523451.16000000015</v>
      </c>
    </row>
    <row r="14" spans="1:7" x14ac:dyDescent="0.25">
      <c r="A14" s="38" t="s">
        <v>240</v>
      </c>
      <c r="B14" s="204">
        <v>1852246.45</v>
      </c>
      <c r="C14" s="203">
        <v>1225000</v>
      </c>
      <c r="D14" s="202">
        <f t="shared" si="0"/>
        <v>3077246.45</v>
      </c>
      <c r="E14" s="206">
        <v>2346292.7400000002</v>
      </c>
      <c r="F14" s="206">
        <v>2346292.75</v>
      </c>
      <c r="G14" s="205">
        <f t="shared" si="1"/>
        <v>494046.30000000005</v>
      </c>
    </row>
    <row r="15" spans="1:7" x14ac:dyDescent="0.25">
      <c r="A15" s="38" t="s">
        <v>241</v>
      </c>
      <c r="B15" s="204">
        <v>0</v>
      </c>
      <c r="C15" s="203">
        <v>0</v>
      </c>
      <c r="D15" s="202">
        <f t="shared" si="0"/>
        <v>0</v>
      </c>
      <c r="E15" s="206">
        <v>0</v>
      </c>
      <c r="F15" s="206">
        <v>0</v>
      </c>
      <c r="G15" s="205">
        <f t="shared" si="1"/>
        <v>0</v>
      </c>
    </row>
    <row r="16" spans="1:7" x14ac:dyDescent="0.25">
      <c r="A16" s="54" t="s">
        <v>242</v>
      </c>
      <c r="B16" s="142">
        <f t="shared" ref="B16:F16" si="2">SUM(B17:B27)</f>
        <v>154212310.91999999</v>
      </c>
      <c r="C16" s="142">
        <f t="shared" si="2"/>
        <v>14659903.079999998</v>
      </c>
      <c r="D16" s="142">
        <f t="shared" si="2"/>
        <v>168872214</v>
      </c>
      <c r="E16" s="142">
        <f t="shared" si="2"/>
        <v>131457818.24999999</v>
      </c>
      <c r="F16" s="142">
        <f t="shared" si="2"/>
        <v>131457818.24999999</v>
      </c>
      <c r="G16" s="211">
        <f>F16-B16</f>
        <v>-22754492.670000002</v>
      </c>
    </row>
    <row r="17" spans="1:7" x14ac:dyDescent="0.25">
      <c r="A17" s="44" t="s">
        <v>243</v>
      </c>
      <c r="B17" s="209">
        <v>88108638.879999995</v>
      </c>
      <c r="C17" s="209">
        <v>10420263.119999999</v>
      </c>
      <c r="D17" s="208">
        <f>B17+C17</f>
        <v>98528902</v>
      </c>
      <c r="E17" s="212">
        <v>79702123.319999993</v>
      </c>
      <c r="F17" s="212">
        <v>79702123.319999993</v>
      </c>
      <c r="G17" s="211">
        <f t="shared" ref="G17:G39" si="3">F17-B17</f>
        <v>-8406515.5600000024</v>
      </c>
    </row>
    <row r="18" spans="1:7" x14ac:dyDescent="0.25">
      <c r="A18" s="44" t="s">
        <v>244</v>
      </c>
      <c r="B18" s="209">
        <v>40452159.329999998</v>
      </c>
      <c r="C18" s="209">
        <v>4126597.67</v>
      </c>
      <c r="D18" s="211">
        <f t="shared" ref="D18:D27" si="4">B18+C18</f>
        <v>44578757</v>
      </c>
      <c r="E18" s="212">
        <v>34530834.840000004</v>
      </c>
      <c r="F18" s="212">
        <v>34530834.840000004</v>
      </c>
      <c r="G18" s="211">
        <f t="shared" si="3"/>
        <v>-5921324.4899999946</v>
      </c>
    </row>
    <row r="19" spans="1:7" x14ac:dyDescent="0.25">
      <c r="A19" s="44" t="s">
        <v>245</v>
      </c>
      <c r="B19" s="209">
        <v>8058808.1200000001</v>
      </c>
      <c r="C19" s="209">
        <v>2283536.88</v>
      </c>
      <c r="D19" s="211">
        <f t="shared" si="4"/>
        <v>10342345</v>
      </c>
      <c r="E19" s="212">
        <v>7864698.1900000004</v>
      </c>
      <c r="F19" s="212">
        <v>7864698.1900000004</v>
      </c>
      <c r="G19" s="211">
        <f t="shared" si="3"/>
        <v>-194109.9299999997</v>
      </c>
    </row>
    <row r="20" spans="1:7" x14ac:dyDescent="0.25">
      <c r="A20" s="44" t="s">
        <v>246</v>
      </c>
      <c r="B20" s="207">
        <v>0</v>
      </c>
      <c r="C20" s="207">
        <v>0</v>
      </c>
      <c r="D20" s="211">
        <f t="shared" si="4"/>
        <v>0</v>
      </c>
      <c r="E20" s="210">
        <v>0</v>
      </c>
      <c r="F20" s="210">
        <v>0</v>
      </c>
      <c r="G20" s="211">
        <f t="shared" si="3"/>
        <v>0</v>
      </c>
    </row>
    <row r="21" spans="1:7" x14ac:dyDescent="0.25">
      <c r="A21" s="44" t="s">
        <v>247</v>
      </c>
      <c r="B21" s="207">
        <v>0</v>
      </c>
      <c r="C21" s="207">
        <v>0</v>
      </c>
      <c r="D21" s="211">
        <f t="shared" si="4"/>
        <v>0</v>
      </c>
      <c r="E21" s="210">
        <v>0</v>
      </c>
      <c r="F21" s="210">
        <v>0</v>
      </c>
      <c r="G21" s="211">
        <f t="shared" si="3"/>
        <v>0</v>
      </c>
    </row>
    <row r="22" spans="1:7" x14ac:dyDescent="0.25">
      <c r="A22" s="44" t="s">
        <v>248</v>
      </c>
      <c r="B22" s="209">
        <v>4077809.82</v>
      </c>
      <c r="C22" s="209">
        <v>-47822.82</v>
      </c>
      <c r="D22" s="211">
        <f t="shared" si="4"/>
        <v>4029987</v>
      </c>
      <c r="E22" s="212">
        <v>2652989.52</v>
      </c>
      <c r="F22" s="212">
        <v>2652989.52</v>
      </c>
      <c r="G22" s="211">
        <f t="shared" si="3"/>
        <v>-1424820.2999999998</v>
      </c>
    </row>
    <row r="23" spans="1:7" x14ac:dyDescent="0.25">
      <c r="A23" s="44" t="s">
        <v>249</v>
      </c>
      <c r="B23" s="207">
        <v>0</v>
      </c>
      <c r="C23" s="207">
        <v>0</v>
      </c>
      <c r="D23" s="211">
        <f t="shared" si="4"/>
        <v>0</v>
      </c>
      <c r="E23" s="210">
        <v>0</v>
      </c>
      <c r="F23" s="210">
        <v>0</v>
      </c>
      <c r="G23" s="211">
        <f t="shared" si="3"/>
        <v>0</v>
      </c>
    </row>
    <row r="24" spans="1:7" x14ac:dyDescent="0.25">
      <c r="A24" s="44" t="s">
        <v>250</v>
      </c>
      <c r="B24" s="207">
        <v>0</v>
      </c>
      <c r="C24" s="207">
        <v>0</v>
      </c>
      <c r="D24" s="211">
        <f t="shared" si="4"/>
        <v>0</v>
      </c>
      <c r="E24" s="210">
        <v>0</v>
      </c>
      <c r="F24" s="210">
        <v>0</v>
      </c>
      <c r="G24" s="211">
        <f t="shared" si="3"/>
        <v>0</v>
      </c>
    </row>
    <row r="25" spans="1:7" x14ac:dyDescent="0.25">
      <c r="A25" s="44" t="s">
        <v>251</v>
      </c>
      <c r="B25" s="209">
        <v>1929729.81</v>
      </c>
      <c r="C25" s="209">
        <v>-246756.81</v>
      </c>
      <c r="D25" s="211">
        <f t="shared" si="4"/>
        <v>1682973</v>
      </c>
      <c r="E25" s="212">
        <v>1556684.38</v>
      </c>
      <c r="F25" s="212">
        <v>1556684.38</v>
      </c>
      <c r="G25" s="211">
        <f t="shared" si="3"/>
        <v>-373045.43000000017</v>
      </c>
    </row>
    <row r="26" spans="1:7" x14ac:dyDescent="0.25">
      <c r="A26" s="44" t="s">
        <v>252</v>
      </c>
      <c r="B26" s="209">
        <v>11585164.960000001</v>
      </c>
      <c r="C26" s="209">
        <v>-1875914.96</v>
      </c>
      <c r="D26" s="211">
        <f t="shared" si="4"/>
        <v>9709250</v>
      </c>
      <c r="E26" s="212">
        <v>5150488</v>
      </c>
      <c r="F26" s="212">
        <v>5150488</v>
      </c>
      <c r="G26" s="211">
        <f t="shared" si="3"/>
        <v>-6434676.9600000009</v>
      </c>
    </row>
    <row r="27" spans="1:7" x14ac:dyDescent="0.25">
      <c r="A27" s="44" t="s">
        <v>253</v>
      </c>
      <c r="B27" s="209">
        <v>0</v>
      </c>
      <c r="C27" s="209">
        <v>0</v>
      </c>
      <c r="D27" s="211">
        <f t="shared" si="4"/>
        <v>0</v>
      </c>
      <c r="E27" s="212">
        <v>0</v>
      </c>
      <c r="F27" s="212">
        <v>0</v>
      </c>
      <c r="G27" s="211">
        <f t="shared" si="3"/>
        <v>0</v>
      </c>
    </row>
    <row r="28" spans="1:7" x14ac:dyDescent="0.25">
      <c r="A28" s="38" t="s">
        <v>254</v>
      </c>
      <c r="B28" s="142">
        <f>SUM(B29:B33)</f>
        <v>2399954.71</v>
      </c>
      <c r="C28" s="142">
        <f t="shared" ref="C28:D28" si="5">SUM(C29:C33)</f>
        <v>363829.47</v>
      </c>
      <c r="D28" s="142">
        <f t="shared" si="5"/>
        <v>2763784.18</v>
      </c>
      <c r="E28" s="142">
        <f>SUM(E29:E33)</f>
        <v>2104421.09</v>
      </c>
      <c r="F28" s="142">
        <f t="shared" ref="F28" si="6">SUM(F29:F33)</f>
        <v>2104421.09</v>
      </c>
      <c r="G28" s="211">
        <f>F28-B28</f>
        <v>-295533.62000000011</v>
      </c>
    </row>
    <row r="29" spans="1:7" x14ac:dyDescent="0.25">
      <c r="A29" s="44" t="s">
        <v>255</v>
      </c>
      <c r="B29" s="215">
        <v>4507.04</v>
      </c>
      <c r="C29" s="215">
        <v>10000</v>
      </c>
      <c r="D29" s="214">
        <f>B29+C29</f>
        <v>14507.04</v>
      </c>
      <c r="E29" s="217">
        <v>7636.63</v>
      </c>
      <c r="F29" s="217">
        <v>7636.63</v>
      </c>
      <c r="G29" s="211">
        <f t="shared" si="3"/>
        <v>3129.59</v>
      </c>
    </row>
    <row r="30" spans="1:7" x14ac:dyDescent="0.25">
      <c r="A30" s="44" t="s">
        <v>256</v>
      </c>
      <c r="B30" s="215">
        <v>227558.44</v>
      </c>
      <c r="C30" s="215">
        <v>38399.56</v>
      </c>
      <c r="D30" s="214">
        <f t="shared" ref="D30:D39" si="7">B30+C30</f>
        <v>265958</v>
      </c>
      <c r="E30" s="217">
        <v>198117.25</v>
      </c>
      <c r="F30" s="217">
        <v>198117.25</v>
      </c>
      <c r="G30" s="211">
        <f t="shared" si="3"/>
        <v>-29441.190000000002</v>
      </c>
    </row>
    <row r="31" spans="1:7" x14ac:dyDescent="0.25">
      <c r="A31" s="44" t="s">
        <v>257</v>
      </c>
      <c r="B31" s="215">
        <v>1578972.22</v>
      </c>
      <c r="C31" s="215">
        <v>-206670.22</v>
      </c>
      <c r="D31" s="214">
        <f t="shared" si="7"/>
        <v>1372302</v>
      </c>
      <c r="E31" s="217">
        <v>848514.92</v>
      </c>
      <c r="F31" s="217">
        <v>848514.92</v>
      </c>
      <c r="G31" s="211">
        <f t="shared" si="3"/>
        <v>-730457.29999999993</v>
      </c>
    </row>
    <row r="32" spans="1:7" x14ac:dyDescent="0.25">
      <c r="A32" s="44" t="s">
        <v>258</v>
      </c>
      <c r="B32" s="213">
        <v>0</v>
      </c>
      <c r="C32" s="213">
        <v>0</v>
      </c>
      <c r="D32" s="214">
        <f t="shared" si="7"/>
        <v>0</v>
      </c>
      <c r="E32" s="216">
        <v>0</v>
      </c>
      <c r="F32" s="216">
        <v>0</v>
      </c>
      <c r="G32" s="211">
        <f t="shared" si="3"/>
        <v>0</v>
      </c>
    </row>
    <row r="33" spans="1:7" ht="14.45" customHeight="1" x14ac:dyDescent="0.25">
      <c r="A33" s="44" t="s">
        <v>259</v>
      </c>
      <c r="B33" s="215">
        <v>588917.01</v>
      </c>
      <c r="C33" s="215">
        <v>522100.13</v>
      </c>
      <c r="D33" s="214">
        <f t="shared" si="7"/>
        <v>1111017.1400000001</v>
      </c>
      <c r="E33" s="217">
        <v>1050152.29</v>
      </c>
      <c r="F33" s="217">
        <v>1050152.29</v>
      </c>
      <c r="G33" s="211">
        <f t="shared" si="3"/>
        <v>461235.28</v>
      </c>
    </row>
    <row r="34" spans="1:7" ht="14.45" customHeight="1" x14ac:dyDescent="0.25">
      <c r="A34" s="38" t="s">
        <v>260</v>
      </c>
      <c r="B34" s="215">
        <v>358840.03</v>
      </c>
      <c r="C34" s="215">
        <v>10669944.880000001</v>
      </c>
      <c r="D34" s="214">
        <f t="shared" si="7"/>
        <v>11028784.91</v>
      </c>
      <c r="E34" s="217">
        <v>5725128.5</v>
      </c>
      <c r="F34" s="217">
        <v>5725128.5</v>
      </c>
      <c r="G34" s="211">
        <f t="shared" si="3"/>
        <v>5366288.47</v>
      </c>
    </row>
    <row r="35" spans="1:7" ht="14.45" customHeight="1" x14ac:dyDescent="0.25">
      <c r="A35" s="38" t="s">
        <v>261</v>
      </c>
      <c r="B35" s="213">
        <v>0</v>
      </c>
      <c r="C35" s="213">
        <v>0</v>
      </c>
      <c r="D35" s="214">
        <f t="shared" si="7"/>
        <v>0</v>
      </c>
      <c r="E35" s="142">
        <v>0</v>
      </c>
      <c r="F35" s="142">
        <v>0</v>
      </c>
      <c r="G35" s="211">
        <f t="shared" si="3"/>
        <v>0</v>
      </c>
    </row>
    <row r="36" spans="1:7" ht="14.45" customHeight="1" x14ac:dyDescent="0.25">
      <c r="A36" s="44" t="s">
        <v>262</v>
      </c>
      <c r="B36" s="215">
        <v>0</v>
      </c>
      <c r="C36" s="215">
        <v>0</v>
      </c>
      <c r="D36" s="214">
        <f t="shared" si="7"/>
        <v>0</v>
      </c>
      <c r="E36" s="142">
        <v>0</v>
      </c>
      <c r="F36" s="142">
        <v>0</v>
      </c>
      <c r="G36" s="211">
        <f t="shared" si="3"/>
        <v>0</v>
      </c>
    </row>
    <row r="37" spans="1:7" ht="14.45" customHeight="1" x14ac:dyDescent="0.25">
      <c r="A37" s="38" t="s">
        <v>263</v>
      </c>
      <c r="B37" s="214">
        <f>B38+B39</f>
        <v>0</v>
      </c>
      <c r="C37" s="148">
        <v>0</v>
      </c>
      <c r="D37" s="214">
        <f t="shared" si="7"/>
        <v>0</v>
      </c>
      <c r="E37" s="142">
        <v>0</v>
      </c>
      <c r="F37" s="142">
        <v>0</v>
      </c>
      <c r="G37" s="211">
        <f t="shared" si="3"/>
        <v>0</v>
      </c>
    </row>
    <row r="38" spans="1:7" x14ac:dyDescent="0.25">
      <c r="A38" s="44" t="s">
        <v>264</v>
      </c>
      <c r="B38" s="142">
        <v>0</v>
      </c>
      <c r="C38" s="148">
        <v>0</v>
      </c>
      <c r="D38" s="214">
        <f t="shared" si="7"/>
        <v>0</v>
      </c>
      <c r="E38" s="142">
        <v>0</v>
      </c>
      <c r="F38" s="142">
        <v>0</v>
      </c>
      <c r="G38" s="211">
        <f t="shared" si="3"/>
        <v>0</v>
      </c>
    </row>
    <row r="39" spans="1:7" x14ac:dyDescent="0.25">
      <c r="A39" s="44" t="s">
        <v>265</v>
      </c>
      <c r="B39" s="142">
        <v>0</v>
      </c>
      <c r="C39" s="148">
        <v>0</v>
      </c>
      <c r="D39" s="214">
        <f t="shared" si="7"/>
        <v>0</v>
      </c>
      <c r="E39" s="142">
        <v>0</v>
      </c>
      <c r="F39" s="142">
        <v>0</v>
      </c>
      <c r="G39" s="211">
        <f t="shared" si="3"/>
        <v>0</v>
      </c>
    </row>
    <row r="40" spans="1:7" x14ac:dyDescent="0.25">
      <c r="A40" s="28"/>
      <c r="B40" s="142"/>
      <c r="C40" s="142"/>
      <c r="D40" s="142"/>
      <c r="E40" s="142"/>
      <c r="F40" s="142"/>
      <c r="G40" s="142"/>
    </row>
    <row r="41" spans="1:7" x14ac:dyDescent="0.25">
      <c r="A41" s="3" t="s">
        <v>266</v>
      </c>
      <c r="B41" s="143">
        <f>B9+B10+B11+B12+B13+B14+B15+B16+B28++B34+B35+B37</f>
        <v>215283249.18000001</v>
      </c>
      <c r="C41" s="143">
        <f t="shared" ref="C41:F41" si="8">C9+C10+C11+C12+C13+C14+C15+C16+C28++C34+C35+C37</f>
        <v>32869677.43</v>
      </c>
      <c r="D41" s="143">
        <f t="shared" si="8"/>
        <v>248152926.61000001</v>
      </c>
      <c r="E41" s="143">
        <f>E9+E10+E11+E12+E13+E14+E15+E16+E28++E34+E35+E37</f>
        <v>192565596.27000001</v>
      </c>
      <c r="F41" s="143">
        <f t="shared" si="8"/>
        <v>192529920.22999999</v>
      </c>
      <c r="G41" s="143">
        <f>G9+G10+G11+G12+G13+G14+G15+G16+G28++G34+G35+G37</f>
        <v>-22753328.950000007</v>
      </c>
    </row>
    <row r="42" spans="1:7" x14ac:dyDescent="0.25">
      <c r="A42" s="3" t="s">
        <v>267</v>
      </c>
      <c r="B42" s="55"/>
      <c r="C42" s="55"/>
      <c r="D42" s="55"/>
      <c r="E42" s="55"/>
      <c r="F42" s="55"/>
      <c r="G42" s="4">
        <v>0</v>
      </c>
    </row>
    <row r="43" spans="1:7" x14ac:dyDescent="0.25">
      <c r="A43" s="28"/>
      <c r="B43" s="31"/>
      <c r="C43" s="31"/>
      <c r="D43" s="31"/>
      <c r="E43" s="31"/>
      <c r="F43" s="31"/>
      <c r="G43" s="31"/>
    </row>
    <row r="44" spans="1:7" x14ac:dyDescent="0.25">
      <c r="A44" s="3" t="s">
        <v>268</v>
      </c>
      <c r="B44" s="31"/>
      <c r="C44" s="31"/>
      <c r="D44" s="31"/>
      <c r="E44" s="31"/>
      <c r="F44" s="31"/>
      <c r="G44" s="31"/>
    </row>
    <row r="45" spans="1:7" x14ac:dyDescent="0.25">
      <c r="A45" s="38" t="s">
        <v>269</v>
      </c>
      <c r="B45" s="149">
        <f>SUM(B46:B53)</f>
        <v>83374429.209999993</v>
      </c>
      <c r="C45" s="149">
        <f t="shared" ref="C45:G45" si="9">SUM(C46:C53)</f>
        <v>12106920.789999999</v>
      </c>
      <c r="D45" s="149">
        <f t="shared" si="9"/>
        <v>95481350</v>
      </c>
      <c r="E45" s="149">
        <f t="shared" si="9"/>
        <v>69816193.359999999</v>
      </c>
      <c r="F45" s="149">
        <f t="shared" si="9"/>
        <v>69816193.359999999</v>
      </c>
      <c r="G45" s="149">
        <f t="shared" si="9"/>
        <v>-13558235.849999998</v>
      </c>
    </row>
    <row r="46" spans="1:7" x14ac:dyDescent="0.25">
      <c r="A46" s="45" t="s">
        <v>270</v>
      </c>
      <c r="B46" s="218">
        <v>0</v>
      </c>
      <c r="C46" s="218">
        <v>0</v>
      </c>
      <c r="D46" s="219">
        <f>B46+C46</f>
        <v>0</v>
      </c>
      <c r="E46" s="221">
        <v>0</v>
      </c>
      <c r="F46" s="221">
        <v>0</v>
      </c>
      <c r="G46" s="222">
        <f>F46-B46</f>
        <v>0</v>
      </c>
    </row>
    <row r="47" spans="1:7" x14ac:dyDescent="0.25">
      <c r="A47" s="45" t="s">
        <v>271</v>
      </c>
      <c r="B47" s="218">
        <v>0</v>
      </c>
      <c r="C47" s="218">
        <v>0</v>
      </c>
      <c r="D47" s="219">
        <f t="shared" ref="D47:D53" si="10">B47+C47</f>
        <v>0</v>
      </c>
      <c r="E47" s="221">
        <v>0</v>
      </c>
      <c r="F47" s="221">
        <v>0</v>
      </c>
      <c r="G47" s="222">
        <f t="shared" ref="G47:G53" si="11">F47-B47</f>
        <v>0</v>
      </c>
    </row>
    <row r="48" spans="1:7" x14ac:dyDescent="0.25">
      <c r="A48" s="45" t="s">
        <v>272</v>
      </c>
      <c r="B48" s="220">
        <v>23091533.059999999</v>
      </c>
      <c r="C48" s="220">
        <v>2682990.79</v>
      </c>
      <c r="D48" s="219">
        <f t="shared" si="10"/>
        <v>25774523.849999998</v>
      </c>
      <c r="E48" s="223">
        <v>20543880.649999999</v>
      </c>
      <c r="F48" s="223">
        <v>20543880.649999999</v>
      </c>
      <c r="G48" s="222">
        <f t="shared" si="11"/>
        <v>-2547652.41</v>
      </c>
    </row>
    <row r="49" spans="1:7" ht="30" x14ac:dyDescent="0.25">
      <c r="A49" s="45" t="s">
        <v>273</v>
      </c>
      <c r="B49" s="220">
        <v>60282896.149999999</v>
      </c>
      <c r="C49" s="220">
        <v>5323930</v>
      </c>
      <c r="D49" s="219">
        <f t="shared" si="10"/>
        <v>65606826.149999999</v>
      </c>
      <c r="E49" s="223">
        <v>49272312.710000001</v>
      </c>
      <c r="F49" s="223">
        <v>49272312.710000001</v>
      </c>
      <c r="G49" s="222">
        <f t="shared" si="11"/>
        <v>-11010583.439999998</v>
      </c>
    </row>
    <row r="50" spans="1:7" x14ac:dyDescent="0.25">
      <c r="A50" s="45" t="s">
        <v>274</v>
      </c>
      <c r="B50" s="218">
        <v>0</v>
      </c>
      <c r="C50" s="218">
        <v>0</v>
      </c>
      <c r="D50" s="219">
        <f t="shared" si="10"/>
        <v>0</v>
      </c>
      <c r="E50" s="221">
        <v>0</v>
      </c>
      <c r="F50" s="221">
        <v>0</v>
      </c>
      <c r="G50" s="222">
        <f t="shared" si="11"/>
        <v>0</v>
      </c>
    </row>
    <row r="51" spans="1:7" x14ac:dyDescent="0.25">
      <c r="A51" s="45" t="s">
        <v>275</v>
      </c>
      <c r="B51" s="218">
        <v>0</v>
      </c>
      <c r="C51" s="218">
        <v>0</v>
      </c>
      <c r="D51" s="219">
        <f t="shared" si="10"/>
        <v>0</v>
      </c>
      <c r="E51" s="221">
        <v>0</v>
      </c>
      <c r="F51" s="221">
        <v>0</v>
      </c>
      <c r="G51" s="222">
        <f t="shared" si="11"/>
        <v>0</v>
      </c>
    </row>
    <row r="52" spans="1:7" ht="30" x14ac:dyDescent="0.25">
      <c r="A52" s="46" t="s">
        <v>276</v>
      </c>
      <c r="B52" s="218">
        <v>0</v>
      </c>
      <c r="C52" s="218">
        <v>0</v>
      </c>
      <c r="D52" s="219">
        <f t="shared" si="10"/>
        <v>0</v>
      </c>
      <c r="E52" s="221">
        <v>0</v>
      </c>
      <c r="F52" s="221">
        <v>0</v>
      </c>
      <c r="G52" s="222">
        <f t="shared" si="11"/>
        <v>0</v>
      </c>
    </row>
    <row r="53" spans="1:7" x14ac:dyDescent="0.25">
      <c r="A53" s="44" t="s">
        <v>277</v>
      </c>
      <c r="B53" s="220">
        <v>0</v>
      </c>
      <c r="C53" s="220">
        <v>4100000</v>
      </c>
      <c r="D53" s="219">
        <f t="shared" si="10"/>
        <v>4100000</v>
      </c>
      <c r="E53" s="223">
        <v>0</v>
      </c>
      <c r="F53" s="223">
        <v>0</v>
      </c>
      <c r="G53" s="222">
        <f t="shared" si="11"/>
        <v>0</v>
      </c>
    </row>
    <row r="54" spans="1:7" x14ac:dyDescent="0.25">
      <c r="A54" s="38" t="s">
        <v>278</v>
      </c>
      <c r="B54" s="149">
        <v>0</v>
      </c>
      <c r="C54" s="149">
        <v>0</v>
      </c>
      <c r="D54" s="149">
        <v>0</v>
      </c>
      <c r="E54" s="149">
        <v>0</v>
      </c>
      <c r="F54" s="149">
        <v>0</v>
      </c>
      <c r="G54" s="149">
        <v>0</v>
      </c>
    </row>
    <row r="55" spans="1:7" x14ac:dyDescent="0.25">
      <c r="A55" s="46" t="s">
        <v>279</v>
      </c>
      <c r="B55" s="149">
        <v>0</v>
      </c>
      <c r="C55" s="149">
        <v>0</v>
      </c>
      <c r="D55" s="149">
        <v>0</v>
      </c>
      <c r="E55" s="149">
        <v>0</v>
      </c>
      <c r="F55" s="149">
        <v>0</v>
      </c>
      <c r="G55" s="149">
        <v>0</v>
      </c>
    </row>
    <row r="56" spans="1:7" x14ac:dyDescent="0.25">
      <c r="A56" s="45" t="s">
        <v>280</v>
      </c>
      <c r="B56" s="149">
        <v>0</v>
      </c>
      <c r="C56" s="149">
        <v>0</v>
      </c>
      <c r="D56" s="149">
        <v>0</v>
      </c>
      <c r="E56" s="149">
        <v>0</v>
      </c>
      <c r="F56" s="149">
        <v>0</v>
      </c>
      <c r="G56" s="149">
        <v>0</v>
      </c>
    </row>
    <row r="57" spans="1:7" x14ac:dyDescent="0.25">
      <c r="A57" s="45" t="s">
        <v>281</v>
      </c>
      <c r="B57" s="149">
        <v>0</v>
      </c>
      <c r="C57" s="149">
        <v>0</v>
      </c>
      <c r="D57" s="149">
        <v>0</v>
      </c>
      <c r="E57" s="149">
        <v>0</v>
      </c>
      <c r="F57" s="149">
        <v>0</v>
      </c>
      <c r="G57" s="149">
        <v>0</v>
      </c>
    </row>
    <row r="58" spans="1:7" x14ac:dyDescent="0.25">
      <c r="A58" s="46" t="s">
        <v>282</v>
      </c>
      <c r="B58" s="149">
        <v>0</v>
      </c>
      <c r="C58" s="149">
        <v>0</v>
      </c>
      <c r="D58" s="149">
        <v>0</v>
      </c>
      <c r="E58" s="149">
        <v>0</v>
      </c>
      <c r="F58" s="149">
        <v>0</v>
      </c>
      <c r="G58" s="149">
        <v>0</v>
      </c>
    </row>
    <row r="59" spans="1:7" x14ac:dyDescent="0.25">
      <c r="A59" s="38" t="s">
        <v>283</v>
      </c>
      <c r="B59" s="149">
        <v>0</v>
      </c>
      <c r="C59" s="149">
        <v>0</v>
      </c>
      <c r="D59" s="149">
        <v>0</v>
      </c>
      <c r="E59" s="149">
        <v>0</v>
      </c>
      <c r="F59" s="149">
        <v>0</v>
      </c>
      <c r="G59" s="149">
        <v>0</v>
      </c>
    </row>
    <row r="60" spans="1:7" x14ac:dyDescent="0.25">
      <c r="A60" s="45" t="s">
        <v>284</v>
      </c>
      <c r="B60" s="149">
        <v>0</v>
      </c>
      <c r="C60" s="149">
        <v>0</v>
      </c>
      <c r="D60" s="149">
        <v>0</v>
      </c>
      <c r="E60" s="149">
        <v>0</v>
      </c>
      <c r="F60" s="149">
        <v>0</v>
      </c>
      <c r="G60" s="149">
        <v>0</v>
      </c>
    </row>
    <row r="61" spans="1:7" x14ac:dyDescent="0.25">
      <c r="A61" s="45" t="s">
        <v>285</v>
      </c>
      <c r="B61" s="149">
        <v>0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</row>
    <row r="62" spans="1:7" x14ac:dyDescent="0.25">
      <c r="A62" s="38" t="s">
        <v>286</v>
      </c>
      <c r="B62" s="149">
        <v>0</v>
      </c>
      <c r="C62" s="149">
        <v>0</v>
      </c>
      <c r="D62" s="149">
        <v>0</v>
      </c>
      <c r="E62" s="149">
        <v>0</v>
      </c>
      <c r="F62" s="149">
        <v>0</v>
      </c>
      <c r="G62" s="149">
        <v>0</v>
      </c>
    </row>
    <row r="63" spans="1:7" x14ac:dyDescent="0.25">
      <c r="A63" s="38" t="s">
        <v>287</v>
      </c>
      <c r="B63" s="149">
        <v>0</v>
      </c>
      <c r="C63" s="149">
        <v>0</v>
      </c>
      <c r="D63" s="149">
        <v>0</v>
      </c>
      <c r="E63" s="149">
        <v>0</v>
      </c>
      <c r="F63" s="149">
        <v>0</v>
      </c>
      <c r="G63" s="149">
        <v>0</v>
      </c>
    </row>
    <row r="64" spans="1:7" x14ac:dyDescent="0.25">
      <c r="A64" s="28"/>
      <c r="B64" s="132"/>
      <c r="C64" s="132"/>
      <c r="D64" s="132"/>
      <c r="E64" s="132"/>
      <c r="F64" s="132"/>
      <c r="G64" s="132"/>
    </row>
    <row r="65" spans="1:7" x14ac:dyDescent="0.25">
      <c r="A65" s="3" t="s">
        <v>288</v>
      </c>
      <c r="B65" s="150">
        <f t="shared" ref="B65:G65" si="12">B45+B54+B59+B62+B63</f>
        <v>83374429.209999993</v>
      </c>
      <c r="C65" s="150">
        <f t="shared" si="12"/>
        <v>12106920.789999999</v>
      </c>
      <c r="D65" s="150">
        <f t="shared" si="12"/>
        <v>95481350</v>
      </c>
      <c r="E65" s="150">
        <f t="shared" si="12"/>
        <v>69816193.359999999</v>
      </c>
      <c r="F65" s="150">
        <f t="shared" si="12"/>
        <v>69816193.359999999</v>
      </c>
      <c r="G65" s="150">
        <f t="shared" si="12"/>
        <v>-13558235.849999998</v>
      </c>
    </row>
    <row r="66" spans="1:7" x14ac:dyDescent="0.25">
      <c r="A66" s="28"/>
      <c r="B66" s="132"/>
      <c r="C66" s="132"/>
      <c r="D66" s="132"/>
      <c r="E66" s="132"/>
      <c r="F66" s="132"/>
      <c r="G66" s="132"/>
    </row>
    <row r="67" spans="1:7" x14ac:dyDescent="0.25">
      <c r="A67" s="3" t="s">
        <v>289</v>
      </c>
      <c r="B67" s="150">
        <v>0</v>
      </c>
      <c r="C67" s="150">
        <v>0</v>
      </c>
      <c r="D67" s="150">
        <v>0</v>
      </c>
      <c r="E67" s="150">
        <v>0</v>
      </c>
      <c r="F67" s="150">
        <v>0</v>
      </c>
      <c r="G67" s="150">
        <v>0</v>
      </c>
    </row>
    <row r="68" spans="1:7" x14ac:dyDescent="0.25">
      <c r="A68" s="38" t="s">
        <v>290</v>
      </c>
      <c r="B68" s="149">
        <v>0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</row>
    <row r="69" spans="1:7" x14ac:dyDescent="0.25">
      <c r="A69" s="28"/>
      <c r="B69" s="132"/>
      <c r="C69" s="132"/>
      <c r="D69" s="132"/>
      <c r="E69" s="132"/>
      <c r="F69" s="132"/>
      <c r="G69" s="132"/>
    </row>
    <row r="70" spans="1:7" x14ac:dyDescent="0.25">
      <c r="A70" s="3" t="s">
        <v>291</v>
      </c>
      <c r="B70" s="150">
        <f>B41+B65+B67</f>
        <v>298657678.38999999</v>
      </c>
      <c r="C70" s="150">
        <f t="shared" ref="C70:G70" si="13">C41+C65+C67</f>
        <v>44976598.219999999</v>
      </c>
      <c r="D70" s="150">
        <f t="shared" si="13"/>
        <v>343634276.61000001</v>
      </c>
      <c r="E70" s="150">
        <f t="shared" si="13"/>
        <v>262381789.63</v>
      </c>
      <c r="F70" s="150">
        <f t="shared" si="13"/>
        <v>262346113.58999997</v>
      </c>
      <c r="G70" s="150">
        <f t="shared" si="13"/>
        <v>-36311564.800000004</v>
      </c>
    </row>
    <row r="71" spans="1:7" x14ac:dyDescent="0.25">
      <c r="A71" s="28"/>
      <c r="B71" s="132"/>
      <c r="C71" s="132"/>
      <c r="D71" s="132"/>
      <c r="E71" s="132"/>
      <c r="F71" s="132"/>
      <c r="G71" s="132"/>
    </row>
    <row r="72" spans="1:7" x14ac:dyDescent="0.25">
      <c r="A72" s="3" t="s">
        <v>292</v>
      </c>
      <c r="B72" s="132"/>
      <c r="C72" s="132"/>
      <c r="D72" s="132"/>
      <c r="E72" s="132"/>
      <c r="F72" s="132"/>
      <c r="G72" s="132"/>
    </row>
    <row r="73" spans="1:7" ht="30" x14ac:dyDescent="0.25">
      <c r="A73" s="42" t="s">
        <v>293</v>
      </c>
      <c r="B73" s="149">
        <v>0</v>
      </c>
      <c r="C73" s="149">
        <v>0</v>
      </c>
      <c r="D73" s="149">
        <v>0</v>
      </c>
      <c r="E73" s="149">
        <v>0</v>
      </c>
      <c r="F73" s="149">
        <v>0</v>
      </c>
      <c r="G73" s="149">
        <v>0</v>
      </c>
    </row>
    <row r="74" spans="1:7" ht="30" x14ac:dyDescent="0.25">
      <c r="A74" s="42" t="s">
        <v>294</v>
      </c>
      <c r="B74" s="149">
        <v>0</v>
      </c>
      <c r="C74" s="149">
        <v>0</v>
      </c>
      <c r="D74" s="149">
        <v>0</v>
      </c>
      <c r="E74" s="149">
        <v>0</v>
      </c>
      <c r="F74" s="149">
        <v>0</v>
      </c>
      <c r="G74" s="149">
        <v>0</v>
      </c>
    </row>
    <row r="75" spans="1:7" x14ac:dyDescent="0.25">
      <c r="A75" s="13" t="s">
        <v>295</v>
      </c>
      <c r="B75" s="150">
        <v>0</v>
      </c>
      <c r="C75" s="150">
        <v>0</v>
      </c>
      <c r="D75" s="150">
        <v>0</v>
      </c>
      <c r="E75" s="150">
        <v>0</v>
      </c>
      <c r="F75" s="150">
        <v>0</v>
      </c>
      <c r="G75" s="150">
        <v>0</v>
      </c>
    </row>
    <row r="76" spans="1:7" x14ac:dyDescent="0.25">
      <c r="A76" s="37"/>
      <c r="B76" s="139"/>
      <c r="C76" s="139"/>
      <c r="D76" s="139"/>
      <c r="E76" s="139"/>
      <c r="F76" s="139"/>
      <c r="G76" s="139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160"/>
  <sheetViews>
    <sheetView showGridLines="0" tabSelected="1" zoomScale="75" zoomScaleNormal="75" workbookViewId="0">
      <selection activeCell="L12" sqref="L12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  <col min="12" max="12" width="15.5703125" customWidth="1"/>
  </cols>
  <sheetData>
    <row r="1" spans="1:12" ht="33.6" customHeight="1" x14ac:dyDescent="0.25">
      <c r="A1" s="301" t="s">
        <v>296</v>
      </c>
      <c r="B1" s="283"/>
      <c r="C1" s="283"/>
      <c r="D1" s="283"/>
      <c r="E1" s="283"/>
      <c r="F1" s="283"/>
      <c r="G1" s="284"/>
    </row>
    <row r="2" spans="1:12" x14ac:dyDescent="0.25">
      <c r="A2" s="291" t="str">
        <f>'Formato 1'!A2</f>
        <v xml:space="preserve"> Municipio de Uriangato Gto.</v>
      </c>
      <c r="B2" s="292"/>
      <c r="C2" s="292"/>
      <c r="D2" s="292"/>
      <c r="E2" s="292"/>
      <c r="F2" s="292"/>
      <c r="G2" s="293"/>
    </row>
    <row r="3" spans="1:12" x14ac:dyDescent="0.25">
      <c r="A3" s="285" t="s">
        <v>297</v>
      </c>
      <c r="B3" s="295"/>
      <c r="C3" s="295"/>
      <c r="D3" s="295"/>
      <c r="E3" s="295"/>
      <c r="F3" s="295"/>
      <c r="G3" s="287"/>
    </row>
    <row r="4" spans="1:12" x14ac:dyDescent="0.25">
      <c r="A4" s="285" t="s">
        <v>298</v>
      </c>
      <c r="B4" s="295"/>
      <c r="C4" s="295"/>
      <c r="D4" s="295"/>
      <c r="E4" s="295"/>
      <c r="F4" s="295"/>
      <c r="G4" s="287"/>
    </row>
    <row r="5" spans="1:12" x14ac:dyDescent="0.25">
      <c r="A5" s="285" t="str">
        <f>'Formato 3'!A4</f>
        <v>Del 1 de enero al 30 de septiembre de 2026</v>
      </c>
      <c r="B5" s="295"/>
      <c r="C5" s="295"/>
      <c r="D5" s="295"/>
      <c r="E5" s="295"/>
      <c r="F5" s="295"/>
      <c r="G5" s="287"/>
    </row>
    <row r="6" spans="1:12" x14ac:dyDescent="0.25">
      <c r="A6" s="288" t="s">
        <v>2</v>
      </c>
      <c r="B6" s="289"/>
      <c r="C6" s="289"/>
      <c r="D6" s="289"/>
      <c r="E6" s="289"/>
      <c r="F6" s="289"/>
      <c r="G6" s="290"/>
    </row>
    <row r="7" spans="1:12" x14ac:dyDescent="0.25">
      <c r="A7" s="299" t="s">
        <v>5</v>
      </c>
      <c r="B7" s="299" t="s">
        <v>299</v>
      </c>
      <c r="C7" s="299"/>
      <c r="D7" s="299"/>
      <c r="E7" s="299"/>
      <c r="F7" s="299"/>
      <c r="G7" s="300" t="s">
        <v>300</v>
      </c>
    </row>
    <row r="8" spans="1:12" ht="30" x14ac:dyDescent="0.25">
      <c r="A8" s="299"/>
      <c r="B8" s="7" t="s">
        <v>205</v>
      </c>
      <c r="C8" s="7" t="s">
        <v>301</v>
      </c>
      <c r="D8" s="7" t="s">
        <v>302</v>
      </c>
      <c r="E8" s="7" t="s">
        <v>190</v>
      </c>
      <c r="F8" s="7" t="s">
        <v>303</v>
      </c>
      <c r="G8" s="299"/>
    </row>
    <row r="9" spans="1:12" x14ac:dyDescent="0.25">
      <c r="A9" s="20" t="s">
        <v>304</v>
      </c>
      <c r="B9" s="129">
        <f>B10+B18+B189+B28+B38+B48+B58+B62+B71+B75</f>
        <v>215283249.17999998</v>
      </c>
      <c r="C9" s="129">
        <f t="shared" ref="C9:G9" si="0">C10+C18+C189+C28+C38+C48+C58+C62+C71+C75</f>
        <v>70364605.789999992</v>
      </c>
      <c r="D9" s="129">
        <f t="shared" si="0"/>
        <v>285647854.97000003</v>
      </c>
      <c r="E9" s="129">
        <f t="shared" si="0"/>
        <v>152411479.81</v>
      </c>
      <c r="F9" s="129">
        <f t="shared" si="0"/>
        <v>151241507.41000003</v>
      </c>
      <c r="G9" s="129">
        <f t="shared" si="0"/>
        <v>133236375.16</v>
      </c>
    </row>
    <row r="10" spans="1:12" x14ac:dyDescent="0.25">
      <c r="A10" s="48" t="s">
        <v>305</v>
      </c>
      <c r="B10" s="129">
        <f>SUM(B11:B17)</f>
        <v>92032947.479999989</v>
      </c>
      <c r="C10" s="151">
        <v>270390.59000000008</v>
      </c>
      <c r="D10" s="129">
        <f t="shared" ref="D10:G10" si="1">SUM(D11:D17)</f>
        <v>92303338.070000008</v>
      </c>
      <c r="E10" s="129">
        <f t="shared" si="1"/>
        <v>54112747.789999999</v>
      </c>
      <c r="F10" s="129">
        <f t="shared" si="1"/>
        <v>54112747.789999999</v>
      </c>
      <c r="G10" s="129">
        <f t="shared" si="1"/>
        <v>38190590.280000001</v>
      </c>
    </row>
    <row r="11" spans="1:12" x14ac:dyDescent="0.25">
      <c r="A11" s="49" t="s">
        <v>306</v>
      </c>
      <c r="B11" s="225">
        <v>46488009.649999999</v>
      </c>
      <c r="C11" s="225">
        <v>51702.21</v>
      </c>
      <c r="D11" s="167">
        <f>B11+C11</f>
        <v>46539711.859999999</v>
      </c>
      <c r="E11" s="153">
        <v>32009364.59</v>
      </c>
      <c r="F11" s="158">
        <v>32009364.59</v>
      </c>
      <c r="G11" s="167">
        <f>D11-E11</f>
        <v>14530347.27</v>
      </c>
    </row>
    <row r="12" spans="1:12" x14ac:dyDescent="0.25">
      <c r="A12" s="49" t="s">
        <v>307</v>
      </c>
      <c r="B12" s="225">
        <v>1008400</v>
      </c>
      <c r="C12" s="225">
        <v>331400</v>
      </c>
      <c r="D12" s="167">
        <f t="shared" ref="D12:D17" si="2">B12+C12</f>
        <v>1339800</v>
      </c>
      <c r="E12" s="153">
        <v>841901.28</v>
      </c>
      <c r="F12" s="158">
        <v>841901.28</v>
      </c>
      <c r="G12" s="167">
        <f t="shared" ref="G12:G59" si="3">D12-E12</f>
        <v>497898.72</v>
      </c>
      <c r="L12" s="307">
        <f>C9+C84</f>
        <v>102475591.41</v>
      </c>
    </row>
    <row r="13" spans="1:12" x14ac:dyDescent="0.25">
      <c r="A13" s="49" t="s">
        <v>308</v>
      </c>
      <c r="B13" s="225">
        <v>11069577.51</v>
      </c>
      <c r="C13" s="225">
        <v>12631.38</v>
      </c>
      <c r="D13" s="167">
        <f t="shared" si="2"/>
        <v>11082208.890000001</v>
      </c>
      <c r="E13" s="153">
        <v>647911.93000000005</v>
      </c>
      <c r="F13" s="158">
        <v>647911.93000000005</v>
      </c>
      <c r="G13" s="167">
        <f t="shared" si="3"/>
        <v>10434296.960000001</v>
      </c>
    </row>
    <row r="14" spans="1:12" x14ac:dyDescent="0.25">
      <c r="A14" s="49" t="s">
        <v>309</v>
      </c>
      <c r="B14" s="224">
        <v>0</v>
      </c>
      <c r="C14" s="224">
        <v>0</v>
      </c>
      <c r="D14" s="167">
        <f t="shared" si="2"/>
        <v>0</v>
      </c>
      <c r="E14" s="152">
        <v>0</v>
      </c>
      <c r="F14" s="157">
        <v>0</v>
      </c>
      <c r="G14" s="167">
        <f t="shared" si="3"/>
        <v>0</v>
      </c>
    </row>
    <row r="15" spans="1:12" x14ac:dyDescent="0.25">
      <c r="A15" s="49" t="s">
        <v>310</v>
      </c>
      <c r="B15" s="225">
        <v>31866960.32</v>
      </c>
      <c r="C15" s="225">
        <v>67057.52</v>
      </c>
      <c r="D15" s="167">
        <f t="shared" si="2"/>
        <v>31934017.84</v>
      </c>
      <c r="E15" s="153">
        <v>20613569.989999998</v>
      </c>
      <c r="F15" s="158">
        <v>20613569.989999998</v>
      </c>
      <c r="G15" s="167">
        <f t="shared" si="3"/>
        <v>11320447.850000001</v>
      </c>
    </row>
    <row r="16" spans="1:12" x14ac:dyDescent="0.25">
      <c r="A16" s="49" t="s">
        <v>311</v>
      </c>
      <c r="B16" s="225">
        <v>1600000</v>
      </c>
      <c r="C16" s="225">
        <v>-192400.52</v>
      </c>
      <c r="D16" s="167">
        <f t="shared" si="2"/>
        <v>1407599.48</v>
      </c>
      <c r="E16" s="153">
        <v>0</v>
      </c>
      <c r="F16" s="158">
        <v>0</v>
      </c>
      <c r="G16" s="167">
        <f t="shared" si="3"/>
        <v>1407599.48</v>
      </c>
    </row>
    <row r="17" spans="1:7" x14ac:dyDescent="0.25">
      <c r="A17" s="49" t="s">
        <v>312</v>
      </c>
      <c r="B17" s="224">
        <v>0</v>
      </c>
      <c r="C17" s="224">
        <v>0</v>
      </c>
      <c r="D17" s="167">
        <f t="shared" si="2"/>
        <v>0</v>
      </c>
      <c r="E17" s="152">
        <v>0</v>
      </c>
      <c r="F17" s="157">
        <v>0</v>
      </c>
      <c r="G17" s="167">
        <f t="shared" si="3"/>
        <v>0</v>
      </c>
    </row>
    <row r="18" spans="1:7" x14ac:dyDescent="0.25">
      <c r="A18" s="48" t="s">
        <v>313</v>
      </c>
      <c r="B18" s="129">
        <f>SUM(B19:B27)</f>
        <v>22066119.189999998</v>
      </c>
      <c r="C18" s="129">
        <f t="shared" ref="C18:G18" si="4">SUM(C19:C27)</f>
        <v>1793103.5699999998</v>
      </c>
      <c r="D18" s="129">
        <f t="shared" si="4"/>
        <v>23859222.760000002</v>
      </c>
      <c r="E18" s="129">
        <f t="shared" si="4"/>
        <v>12009897.4</v>
      </c>
      <c r="F18" s="129">
        <f t="shared" si="4"/>
        <v>11638009.92</v>
      </c>
      <c r="G18" s="129">
        <f t="shared" si="4"/>
        <v>11849325.359999999</v>
      </c>
    </row>
    <row r="19" spans="1:7" x14ac:dyDescent="0.25">
      <c r="A19" s="49" t="s">
        <v>314</v>
      </c>
      <c r="B19" s="227">
        <v>2089811.81</v>
      </c>
      <c r="C19" s="227">
        <v>60650</v>
      </c>
      <c r="D19" s="167">
        <f>B19+C19</f>
        <v>2150461.81</v>
      </c>
      <c r="E19" s="155">
        <v>700217.25</v>
      </c>
      <c r="F19" s="160">
        <v>662106.24</v>
      </c>
      <c r="G19" s="167">
        <f t="shared" si="3"/>
        <v>1450244.56</v>
      </c>
    </row>
    <row r="20" spans="1:7" x14ac:dyDescent="0.25">
      <c r="A20" s="49" t="s">
        <v>315</v>
      </c>
      <c r="B20" s="227">
        <v>912914.31</v>
      </c>
      <c r="C20" s="227">
        <v>-21700</v>
      </c>
      <c r="D20" s="167">
        <f t="shared" ref="D20:D82" si="5">B20+C20</f>
        <v>891214.31</v>
      </c>
      <c r="E20" s="155">
        <v>306847.38</v>
      </c>
      <c r="F20" s="160">
        <v>301737.38</v>
      </c>
      <c r="G20" s="167">
        <f t="shared" si="3"/>
        <v>584366.93000000005</v>
      </c>
    </row>
    <row r="21" spans="1:7" x14ac:dyDescent="0.25">
      <c r="A21" s="49" t="s">
        <v>316</v>
      </c>
      <c r="B21" s="226">
        <v>0</v>
      </c>
      <c r="C21" s="226">
        <v>0</v>
      </c>
      <c r="D21" s="167">
        <f t="shared" si="5"/>
        <v>0</v>
      </c>
      <c r="E21" s="154">
        <v>0</v>
      </c>
      <c r="F21" s="159">
        <v>0</v>
      </c>
      <c r="G21" s="167">
        <f t="shared" si="3"/>
        <v>0</v>
      </c>
    </row>
    <row r="22" spans="1:7" x14ac:dyDescent="0.25">
      <c r="A22" s="49" t="s">
        <v>317</v>
      </c>
      <c r="B22" s="227">
        <v>5363956.45</v>
      </c>
      <c r="C22" s="227">
        <v>2081514</v>
      </c>
      <c r="D22" s="167">
        <f t="shared" si="5"/>
        <v>7445470.4500000002</v>
      </c>
      <c r="E22" s="155">
        <v>3995672.76</v>
      </c>
      <c r="F22" s="160">
        <v>3972366.54</v>
      </c>
      <c r="G22" s="167">
        <f t="shared" si="3"/>
        <v>3449797.6900000004</v>
      </c>
    </row>
    <row r="23" spans="1:7" x14ac:dyDescent="0.25">
      <c r="A23" s="49" t="s">
        <v>318</v>
      </c>
      <c r="B23" s="227">
        <v>2712706.35</v>
      </c>
      <c r="C23" s="227">
        <v>102000</v>
      </c>
      <c r="D23" s="167">
        <f t="shared" si="5"/>
        <v>2814706.35</v>
      </c>
      <c r="E23" s="155">
        <v>552368.6</v>
      </c>
      <c r="F23" s="160">
        <v>513605.6</v>
      </c>
      <c r="G23" s="167">
        <f t="shared" si="3"/>
        <v>2262337.75</v>
      </c>
    </row>
    <row r="24" spans="1:7" x14ac:dyDescent="0.25">
      <c r="A24" s="49" t="s">
        <v>319</v>
      </c>
      <c r="B24" s="227">
        <v>7011482.7599999998</v>
      </c>
      <c r="C24" s="227">
        <v>45247.28</v>
      </c>
      <c r="D24" s="167">
        <f t="shared" si="5"/>
        <v>7056730.04</v>
      </c>
      <c r="E24" s="155">
        <v>4892603.6100000003</v>
      </c>
      <c r="F24" s="160">
        <v>4670041.42</v>
      </c>
      <c r="G24" s="167">
        <f t="shared" si="3"/>
        <v>2164126.4299999997</v>
      </c>
    </row>
    <row r="25" spans="1:7" x14ac:dyDescent="0.25">
      <c r="A25" s="49" t="s">
        <v>320</v>
      </c>
      <c r="B25" s="227">
        <v>1515271.77</v>
      </c>
      <c r="C25" s="227">
        <v>-208850</v>
      </c>
      <c r="D25" s="167">
        <f t="shared" si="5"/>
        <v>1306421.77</v>
      </c>
      <c r="E25" s="155">
        <v>443707.41</v>
      </c>
      <c r="F25" s="160">
        <v>443707.35</v>
      </c>
      <c r="G25" s="167">
        <f t="shared" si="3"/>
        <v>862714.3600000001</v>
      </c>
    </row>
    <row r="26" spans="1:7" x14ac:dyDescent="0.25">
      <c r="A26" s="49" t="s">
        <v>321</v>
      </c>
      <c r="B26" s="227">
        <v>130000</v>
      </c>
      <c r="C26" s="227">
        <v>-60000</v>
      </c>
      <c r="D26" s="167">
        <f t="shared" si="5"/>
        <v>70000</v>
      </c>
      <c r="E26" s="155">
        <v>25288</v>
      </c>
      <c r="F26" s="160">
        <v>25288</v>
      </c>
      <c r="G26" s="167">
        <f t="shared" si="3"/>
        <v>44712</v>
      </c>
    </row>
    <row r="27" spans="1:7" x14ac:dyDescent="0.25">
      <c r="A27" s="49" t="s">
        <v>322</v>
      </c>
      <c r="B27" s="227">
        <v>2329975.7400000002</v>
      </c>
      <c r="C27" s="227">
        <v>-205757.71</v>
      </c>
      <c r="D27" s="167">
        <f t="shared" si="5"/>
        <v>2124218.0300000003</v>
      </c>
      <c r="E27" s="155">
        <v>1093192.3899999999</v>
      </c>
      <c r="F27" s="160">
        <v>1049157.3899999999</v>
      </c>
      <c r="G27" s="167">
        <f t="shared" si="3"/>
        <v>1031025.6400000004</v>
      </c>
    </row>
    <row r="28" spans="1:7" x14ac:dyDescent="0.25">
      <c r="A28" s="48" t="s">
        <v>323</v>
      </c>
      <c r="B28" s="129">
        <f>SUM(B29:B37)</f>
        <v>52196922.460000001</v>
      </c>
      <c r="C28" s="129">
        <f t="shared" ref="C28:G28" si="6">SUM(C29:C37)</f>
        <v>14963362.970000001</v>
      </c>
      <c r="D28" s="129">
        <f t="shared" si="6"/>
        <v>67160285.430000007</v>
      </c>
      <c r="E28" s="129">
        <f t="shared" si="6"/>
        <v>34060732.419999994</v>
      </c>
      <c r="F28" s="129">
        <f t="shared" si="6"/>
        <v>33348862.5</v>
      </c>
      <c r="G28" s="129">
        <f t="shared" si="6"/>
        <v>33099553.009999998</v>
      </c>
    </row>
    <row r="29" spans="1:7" x14ac:dyDescent="0.25">
      <c r="A29" s="49" t="s">
        <v>324</v>
      </c>
      <c r="B29" s="228">
        <v>13785640</v>
      </c>
      <c r="C29" s="228">
        <v>117000</v>
      </c>
      <c r="D29" s="167">
        <f t="shared" si="5"/>
        <v>13902640</v>
      </c>
      <c r="E29" s="156">
        <v>12041501.869999999</v>
      </c>
      <c r="F29" s="161">
        <v>12040585.890000001</v>
      </c>
      <c r="G29" s="167">
        <f t="shared" si="3"/>
        <v>1861138.1300000008</v>
      </c>
    </row>
    <row r="30" spans="1:7" x14ac:dyDescent="0.25">
      <c r="A30" s="49" t="s">
        <v>325</v>
      </c>
      <c r="B30" s="228">
        <v>1117026</v>
      </c>
      <c r="C30" s="228">
        <v>410000</v>
      </c>
      <c r="D30" s="129">
        <v>1527026</v>
      </c>
      <c r="E30" s="156">
        <v>859051.99</v>
      </c>
      <c r="F30" s="161">
        <v>859051.99</v>
      </c>
      <c r="G30" s="167">
        <f t="shared" si="3"/>
        <v>667974.01</v>
      </c>
    </row>
    <row r="31" spans="1:7" x14ac:dyDescent="0.25">
      <c r="A31" s="49" t="s">
        <v>326</v>
      </c>
      <c r="B31" s="228">
        <v>4526369.38</v>
      </c>
      <c r="C31" s="228">
        <v>-750497.28000000003</v>
      </c>
      <c r="D31" s="167">
        <f t="shared" si="5"/>
        <v>3775872.0999999996</v>
      </c>
      <c r="E31" s="156">
        <v>634078.62</v>
      </c>
      <c r="F31" s="161">
        <v>493378.62</v>
      </c>
      <c r="G31" s="167">
        <f t="shared" si="3"/>
        <v>3141793.4799999995</v>
      </c>
    </row>
    <row r="32" spans="1:7" x14ac:dyDescent="0.25">
      <c r="A32" s="49" t="s">
        <v>327</v>
      </c>
      <c r="B32" s="228">
        <v>2530000</v>
      </c>
      <c r="C32" s="228">
        <v>690000</v>
      </c>
      <c r="D32" s="167">
        <f t="shared" si="5"/>
        <v>3220000</v>
      </c>
      <c r="E32" s="156">
        <v>2373448.87</v>
      </c>
      <c r="F32" s="161">
        <v>2373448.87</v>
      </c>
      <c r="G32" s="167">
        <f t="shared" si="3"/>
        <v>846551.12999999989</v>
      </c>
    </row>
    <row r="33" spans="1:7" ht="14.45" customHeight="1" x14ac:dyDescent="0.25">
      <c r="A33" s="49" t="s">
        <v>328</v>
      </c>
      <c r="B33" s="228">
        <v>5630678.7300000004</v>
      </c>
      <c r="C33" s="228">
        <v>-618300</v>
      </c>
      <c r="D33" s="167">
        <f t="shared" si="5"/>
        <v>5012378.7300000004</v>
      </c>
      <c r="E33" s="156">
        <v>2591376.44</v>
      </c>
      <c r="F33" s="161">
        <v>2556129.44</v>
      </c>
      <c r="G33" s="167">
        <f t="shared" si="3"/>
        <v>2421002.2900000005</v>
      </c>
    </row>
    <row r="34" spans="1:7" ht="14.45" customHeight="1" x14ac:dyDescent="0.25">
      <c r="A34" s="49" t="s">
        <v>329</v>
      </c>
      <c r="B34" s="228">
        <v>1580836.41</v>
      </c>
      <c r="C34" s="228">
        <v>5000</v>
      </c>
      <c r="D34" s="167">
        <f t="shared" si="5"/>
        <v>1585836.41</v>
      </c>
      <c r="E34" s="156">
        <v>792753.53</v>
      </c>
      <c r="F34" s="161">
        <v>792753.53</v>
      </c>
      <c r="G34" s="167">
        <f t="shared" si="3"/>
        <v>793082.87999999989</v>
      </c>
    </row>
    <row r="35" spans="1:7" ht="14.45" customHeight="1" x14ac:dyDescent="0.25">
      <c r="A35" s="49" t="s">
        <v>330</v>
      </c>
      <c r="B35" s="228">
        <v>1893600.85</v>
      </c>
      <c r="C35" s="228">
        <v>-25400</v>
      </c>
      <c r="D35" s="167">
        <f t="shared" si="5"/>
        <v>1868200.85</v>
      </c>
      <c r="E35" s="156">
        <v>136583.06</v>
      </c>
      <c r="F35" s="161">
        <v>136583.06</v>
      </c>
      <c r="G35" s="167">
        <f t="shared" si="3"/>
        <v>1731617.79</v>
      </c>
    </row>
    <row r="36" spans="1:7" ht="14.45" customHeight="1" x14ac:dyDescent="0.25">
      <c r="A36" s="49" t="s">
        <v>331</v>
      </c>
      <c r="B36" s="228">
        <v>17548734.620000001</v>
      </c>
      <c r="C36" s="228">
        <v>12891578.92</v>
      </c>
      <c r="D36" s="167">
        <f t="shared" si="5"/>
        <v>30440313.539999999</v>
      </c>
      <c r="E36" s="156">
        <v>11066261.529999999</v>
      </c>
      <c r="F36" s="161">
        <v>10688386.59</v>
      </c>
      <c r="G36" s="167">
        <f t="shared" si="3"/>
        <v>19374052.009999998</v>
      </c>
    </row>
    <row r="37" spans="1:7" ht="14.45" customHeight="1" x14ac:dyDescent="0.25">
      <c r="A37" s="49" t="s">
        <v>332</v>
      </c>
      <c r="B37" s="228">
        <v>3584036.47</v>
      </c>
      <c r="C37" s="228">
        <v>2243981.33</v>
      </c>
      <c r="D37" s="167">
        <f t="shared" si="5"/>
        <v>5828017.8000000007</v>
      </c>
      <c r="E37" s="156">
        <v>3565676.51</v>
      </c>
      <c r="F37" s="161">
        <v>3408544.51</v>
      </c>
      <c r="G37" s="167">
        <f t="shared" si="3"/>
        <v>2262341.290000001</v>
      </c>
    </row>
    <row r="38" spans="1:7" x14ac:dyDescent="0.25">
      <c r="A38" s="48" t="s">
        <v>333</v>
      </c>
      <c r="B38" s="129">
        <f>SUM(B39:B47)</f>
        <v>42088908.269999996</v>
      </c>
      <c r="C38" s="129">
        <f t="shared" ref="C38:G38" si="7">SUM(C39:C47)</f>
        <v>10521067.309999999</v>
      </c>
      <c r="D38" s="129">
        <f t="shared" si="7"/>
        <v>52609975.580000006</v>
      </c>
      <c r="E38" s="129">
        <f t="shared" si="7"/>
        <v>32935003.210000001</v>
      </c>
      <c r="F38" s="129">
        <f t="shared" si="7"/>
        <v>32861713.210000001</v>
      </c>
      <c r="G38" s="129">
        <f t="shared" si="7"/>
        <v>19674972.369999997</v>
      </c>
    </row>
    <row r="39" spans="1:7" x14ac:dyDescent="0.25">
      <c r="A39" s="49" t="s">
        <v>334</v>
      </c>
      <c r="B39" s="230">
        <v>19816432.469999999</v>
      </c>
      <c r="C39" s="230">
        <v>3630500</v>
      </c>
      <c r="D39" s="167">
        <f t="shared" si="5"/>
        <v>23446932.469999999</v>
      </c>
      <c r="E39" s="248">
        <v>16806036.699999999</v>
      </c>
      <c r="F39" s="248">
        <v>16806036.699999999</v>
      </c>
      <c r="G39" s="167">
        <f t="shared" si="3"/>
        <v>6640895.7699999996</v>
      </c>
    </row>
    <row r="40" spans="1:7" x14ac:dyDescent="0.25">
      <c r="A40" s="49" t="s">
        <v>335</v>
      </c>
      <c r="B40" s="229">
        <v>0</v>
      </c>
      <c r="C40" s="229">
        <v>0</v>
      </c>
      <c r="D40" s="167">
        <f t="shared" si="5"/>
        <v>0</v>
      </c>
      <c r="E40" s="247">
        <v>0</v>
      </c>
      <c r="F40" s="247">
        <v>0</v>
      </c>
      <c r="G40" s="167">
        <f t="shared" si="3"/>
        <v>0</v>
      </c>
    </row>
    <row r="41" spans="1:7" x14ac:dyDescent="0.25">
      <c r="A41" s="49" t="s">
        <v>336</v>
      </c>
      <c r="B41" s="230">
        <v>1085659.5900000001</v>
      </c>
      <c r="C41" s="230">
        <v>0</v>
      </c>
      <c r="D41" s="167">
        <f t="shared" si="5"/>
        <v>1085659.5900000001</v>
      </c>
      <c r="E41" s="248">
        <v>0</v>
      </c>
      <c r="F41" s="248">
        <v>0</v>
      </c>
      <c r="G41" s="167">
        <f t="shared" si="3"/>
        <v>1085659.5900000001</v>
      </c>
    </row>
    <row r="42" spans="1:7" x14ac:dyDescent="0.25">
      <c r="A42" s="49" t="s">
        <v>337</v>
      </c>
      <c r="B42" s="230">
        <v>14435350.98</v>
      </c>
      <c r="C42" s="230">
        <v>6719284.5199999996</v>
      </c>
      <c r="D42" s="167">
        <f t="shared" si="5"/>
        <v>21154635.5</v>
      </c>
      <c r="E42" s="248">
        <v>11253746.460000001</v>
      </c>
      <c r="F42" s="248">
        <v>11180456.460000001</v>
      </c>
      <c r="G42" s="167">
        <f t="shared" si="3"/>
        <v>9900889.0399999991</v>
      </c>
    </row>
    <row r="43" spans="1:7" x14ac:dyDescent="0.25">
      <c r="A43" s="49" t="s">
        <v>338</v>
      </c>
      <c r="B43" s="230">
        <v>6451465.2300000004</v>
      </c>
      <c r="C43" s="230">
        <v>171282.79</v>
      </c>
      <c r="D43" s="167">
        <f t="shared" si="5"/>
        <v>6622748.0200000005</v>
      </c>
      <c r="E43" s="248">
        <v>4875220.05</v>
      </c>
      <c r="F43" s="248">
        <v>4875220.05</v>
      </c>
      <c r="G43" s="167">
        <f t="shared" si="3"/>
        <v>1747527.9700000007</v>
      </c>
    </row>
    <row r="44" spans="1:7" x14ac:dyDescent="0.25">
      <c r="A44" s="49" t="s">
        <v>339</v>
      </c>
      <c r="B44" s="229">
        <v>0</v>
      </c>
      <c r="C44" s="229">
        <v>0</v>
      </c>
      <c r="D44" s="167">
        <f t="shared" si="5"/>
        <v>0</v>
      </c>
      <c r="E44" s="247">
        <v>0</v>
      </c>
      <c r="F44" s="247">
        <v>0</v>
      </c>
      <c r="G44" s="167">
        <f t="shared" si="3"/>
        <v>0</v>
      </c>
    </row>
    <row r="45" spans="1:7" x14ac:dyDescent="0.25">
      <c r="A45" s="49" t="s">
        <v>340</v>
      </c>
      <c r="B45" s="229">
        <v>0</v>
      </c>
      <c r="C45" s="229">
        <v>0</v>
      </c>
      <c r="D45" s="167">
        <f t="shared" si="5"/>
        <v>0</v>
      </c>
      <c r="E45" s="247">
        <v>0</v>
      </c>
      <c r="F45" s="247">
        <v>0</v>
      </c>
      <c r="G45" s="167">
        <f t="shared" si="3"/>
        <v>0</v>
      </c>
    </row>
    <row r="46" spans="1:7" x14ac:dyDescent="0.25">
      <c r="A46" s="49" t="s">
        <v>341</v>
      </c>
      <c r="B46" s="230">
        <v>300000</v>
      </c>
      <c r="C46" s="230">
        <v>0</v>
      </c>
      <c r="D46" s="167">
        <f t="shared" si="5"/>
        <v>300000</v>
      </c>
      <c r="E46" s="248">
        <v>0</v>
      </c>
      <c r="F46" s="248">
        <v>0</v>
      </c>
      <c r="G46" s="167">
        <f t="shared" si="3"/>
        <v>300000</v>
      </c>
    </row>
    <row r="47" spans="1:7" x14ac:dyDescent="0.25">
      <c r="A47" s="49" t="s">
        <v>342</v>
      </c>
      <c r="B47" s="229">
        <v>0</v>
      </c>
      <c r="C47" s="229">
        <v>0</v>
      </c>
      <c r="D47" s="167">
        <f t="shared" si="5"/>
        <v>0</v>
      </c>
      <c r="E47" s="247">
        <v>0</v>
      </c>
      <c r="F47" s="247">
        <v>0</v>
      </c>
      <c r="G47" s="167">
        <f t="shared" si="3"/>
        <v>0</v>
      </c>
    </row>
    <row r="48" spans="1:7" x14ac:dyDescent="0.25">
      <c r="A48" s="48" t="s">
        <v>343</v>
      </c>
      <c r="B48" s="129">
        <f>SUM(B49:B57)</f>
        <v>4552858.16</v>
      </c>
      <c r="C48" s="129">
        <f t="shared" ref="C48:G48" si="8">SUM(C49:C57)</f>
        <v>4144556.28</v>
      </c>
      <c r="D48" s="129">
        <f t="shared" si="8"/>
        <v>8697414.4399999995</v>
      </c>
      <c r="E48" s="129">
        <f t="shared" si="8"/>
        <v>1208249.3699999999</v>
      </c>
      <c r="F48" s="129">
        <f t="shared" si="8"/>
        <v>1195324.3699999999</v>
      </c>
      <c r="G48" s="129">
        <f t="shared" si="8"/>
        <v>7489165.0700000003</v>
      </c>
    </row>
    <row r="49" spans="1:7" x14ac:dyDescent="0.25">
      <c r="A49" s="49" t="s">
        <v>344</v>
      </c>
      <c r="B49" s="232">
        <v>1556858.16</v>
      </c>
      <c r="C49" s="232">
        <v>-84400</v>
      </c>
      <c r="D49" s="167">
        <f t="shared" si="5"/>
        <v>1472458.16</v>
      </c>
      <c r="E49" s="250">
        <v>388063.17</v>
      </c>
      <c r="F49" s="250">
        <v>375138.17</v>
      </c>
      <c r="G49" s="167">
        <f t="shared" si="3"/>
        <v>1084394.99</v>
      </c>
    </row>
    <row r="50" spans="1:7" x14ac:dyDescent="0.25">
      <c r="A50" s="49" t="s">
        <v>345</v>
      </c>
      <c r="B50" s="232">
        <v>20000</v>
      </c>
      <c r="C50" s="232">
        <v>0</v>
      </c>
      <c r="D50" s="167">
        <f t="shared" si="5"/>
        <v>20000</v>
      </c>
      <c r="E50" s="250">
        <v>0</v>
      </c>
      <c r="F50" s="250">
        <v>0</v>
      </c>
      <c r="G50" s="167">
        <f t="shared" si="3"/>
        <v>20000</v>
      </c>
    </row>
    <row r="51" spans="1:7" x14ac:dyDescent="0.25">
      <c r="A51" s="49" t="s">
        <v>346</v>
      </c>
      <c r="B51" s="232">
        <v>10000</v>
      </c>
      <c r="C51" s="232">
        <v>0</v>
      </c>
      <c r="D51" s="167">
        <f t="shared" si="5"/>
        <v>10000</v>
      </c>
      <c r="E51" s="250">
        <v>10000</v>
      </c>
      <c r="F51" s="250">
        <v>10000</v>
      </c>
      <c r="G51" s="167">
        <f t="shared" si="3"/>
        <v>0</v>
      </c>
    </row>
    <row r="52" spans="1:7" x14ac:dyDescent="0.25">
      <c r="A52" s="49" t="s">
        <v>347</v>
      </c>
      <c r="B52" s="232">
        <v>115000</v>
      </c>
      <c r="C52" s="232">
        <v>3675000</v>
      </c>
      <c r="D52" s="167">
        <f t="shared" si="5"/>
        <v>3790000</v>
      </c>
      <c r="E52" s="250">
        <v>0</v>
      </c>
      <c r="F52" s="250">
        <v>0</v>
      </c>
      <c r="G52" s="167">
        <f t="shared" si="3"/>
        <v>3790000</v>
      </c>
    </row>
    <row r="53" spans="1:7" x14ac:dyDescent="0.25">
      <c r="A53" s="49" t="s">
        <v>348</v>
      </c>
      <c r="B53" s="231">
        <v>0</v>
      </c>
      <c r="C53" s="231">
        <v>0</v>
      </c>
      <c r="D53" s="167">
        <f t="shared" si="5"/>
        <v>0</v>
      </c>
      <c r="E53" s="249">
        <v>0</v>
      </c>
      <c r="F53" s="249">
        <v>0</v>
      </c>
      <c r="G53" s="167">
        <f t="shared" si="3"/>
        <v>0</v>
      </c>
    </row>
    <row r="54" spans="1:7" x14ac:dyDescent="0.25">
      <c r="A54" s="49" t="s">
        <v>349</v>
      </c>
      <c r="B54" s="232">
        <v>2820000</v>
      </c>
      <c r="C54" s="232">
        <v>-232043.72</v>
      </c>
      <c r="D54" s="167">
        <f t="shared" si="5"/>
        <v>2587956.2799999998</v>
      </c>
      <c r="E54" s="250">
        <v>810186.2</v>
      </c>
      <c r="F54" s="250">
        <v>810186.2</v>
      </c>
      <c r="G54" s="167">
        <f t="shared" si="3"/>
        <v>1777770.0799999998</v>
      </c>
    </row>
    <row r="55" spans="1:7" x14ac:dyDescent="0.25">
      <c r="A55" s="49" t="s">
        <v>350</v>
      </c>
      <c r="B55" s="231">
        <v>0</v>
      </c>
      <c r="C55" s="231">
        <v>0</v>
      </c>
      <c r="D55" s="167">
        <f t="shared" si="5"/>
        <v>0</v>
      </c>
      <c r="E55" s="249">
        <v>0</v>
      </c>
      <c r="F55" s="249">
        <v>0</v>
      </c>
      <c r="G55" s="167">
        <f t="shared" si="3"/>
        <v>0</v>
      </c>
    </row>
    <row r="56" spans="1:7" x14ac:dyDescent="0.25">
      <c r="A56" s="49" t="s">
        <v>351</v>
      </c>
      <c r="B56" s="232">
        <v>0</v>
      </c>
      <c r="C56" s="232">
        <v>800000</v>
      </c>
      <c r="D56" s="167">
        <f t="shared" si="5"/>
        <v>800000</v>
      </c>
      <c r="E56" s="250">
        <v>0</v>
      </c>
      <c r="F56" s="250">
        <v>0</v>
      </c>
      <c r="G56" s="167">
        <f t="shared" si="3"/>
        <v>800000</v>
      </c>
    </row>
    <row r="57" spans="1:7" x14ac:dyDescent="0.25">
      <c r="A57" s="49" t="s">
        <v>352</v>
      </c>
      <c r="B57" s="232">
        <v>31000</v>
      </c>
      <c r="C57" s="232">
        <v>-14000</v>
      </c>
      <c r="D57" s="167">
        <f t="shared" si="5"/>
        <v>17000</v>
      </c>
      <c r="E57" s="250">
        <v>0</v>
      </c>
      <c r="F57" s="250">
        <v>0</v>
      </c>
      <c r="G57" s="167">
        <f t="shared" si="3"/>
        <v>17000</v>
      </c>
    </row>
    <row r="58" spans="1:7" x14ac:dyDescent="0.25">
      <c r="A58" s="48" t="s">
        <v>353</v>
      </c>
      <c r="B58" s="129">
        <f>SUM(B59:B61)</f>
        <v>2345493.62</v>
      </c>
      <c r="C58" s="129">
        <f t="shared" ref="C58:G58" si="9">SUM(C59:C61)</f>
        <v>38672125.07</v>
      </c>
      <c r="D58" s="129">
        <f t="shared" si="9"/>
        <v>41017618.689999998</v>
      </c>
      <c r="E58" s="129">
        <f t="shared" si="9"/>
        <v>18084849.620000001</v>
      </c>
      <c r="F58" s="129">
        <f t="shared" si="9"/>
        <v>18084849.620000001</v>
      </c>
      <c r="G58" s="129">
        <f t="shared" si="9"/>
        <v>22932769.069999997</v>
      </c>
    </row>
    <row r="59" spans="1:7" x14ac:dyDescent="0.25">
      <c r="A59" s="49" t="s">
        <v>354</v>
      </c>
      <c r="B59" s="234">
        <v>2345493.62</v>
      </c>
      <c r="C59" s="234">
        <v>38672125.07</v>
      </c>
      <c r="D59" s="167">
        <f t="shared" si="5"/>
        <v>41017618.689999998</v>
      </c>
      <c r="E59" s="252">
        <v>18084849.620000001</v>
      </c>
      <c r="F59" s="252">
        <v>18084849.620000001</v>
      </c>
      <c r="G59" s="167">
        <f t="shared" si="3"/>
        <v>22932769.069999997</v>
      </c>
    </row>
    <row r="60" spans="1:7" x14ac:dyDescent="0.25">
      <c r="A60" s="49" t="s">
        <v>355</v>
      </c>
      <c r="B60" s="233">
        <v>0</v>
      </c>
      <c r="C60" s="233">
        <v>0</v>
      </c>
      <c r="D60" s="167">
        <f t="shared" si="5"/>
        <v>0</v>
      </c>
      <c r="E60" s="251">
        <v>0</v>
      </c>
      <c r="F60" s="251">
        <v>0</v>
      </c>
      <c r="G60" s="94">
        <v>0</v>
      </c>
    </row>
    <row r="61" spans="1:7" x14ac:dyDescent="0.25">
      <c r="A61" s="49" t="s">
        <v>356</v>
      </c>
      <c r="B61" s="233">
        <v>0</v>
      </c>
      <c r="C61" s="233">
        <v>0</v>
      </c>
      <c r="D61" s="167">
        <f t="shared" si="5"/>
        <v>0</v>
      </c>
      <c r="E61" s="251">
        <v>0</v>
      </c>
      <c r="F61" s="251">
        <v>0</v>
      </c>
      <c r="G61" s="94">
        <v>0</v>
      </c>
    </row>
    <row r="62" spans="1:7" x14ac:dyDescent="0.25">
      <c r="A62" s="48" t="s">
        <v>357</v>
      </c>
      <c r="B62" s="129">
        <v>0</v>
      </c>
      <c r="C62" s="129">
        <v>0</v>
      </c>
      <c r="D62" s="167">
        <f t="shared" si="5"/>
        <v>0</v>
      </c>
      <c r="E62" s="129">
        <v>0</v>
      </c>
      <c r="F62" s="129">
        <v>0</v>
      </c>
      <c r="G62" s="129">
        <v>0</v>
      </c>
    </row>
    <row r="63" spans="1:7" x14ac:dyDescent="0.25">
      <c r="A63" s="49" t="s">
        <v>358</v>
      </c>
      <c r="B63" s="94">
        <v>0</v>
      </c>
      <c r="C63" s="94">
        <v>0</v>
      </c>
      <c r="D63" s="167">
        <f t="shared" si="5"/>
        <v>0</v>
      </c>
      <c r="E63" s="253">
        <v>0</v>
      </c>
      <c r="F63" s="253">
        <v>0</v>
      </c>
      <c r="G63" s="94">
        <v>0</v>
      </c>
    </row>
    <row r="64" spans="1:7" x14ac:dyDescent="0.25">
      <c r="A64" s="49" t="s">
        <v>359</v>
      </c>
      <c r="B64" s="94">
        <v>0</v>
      </c>
      <c r="C64" s="94">
        <v>0</v>
      </c>
      <c r="D64" s="167">
        <f t="shared" si="5"/>
        <v>0</v>
      </c>
      <c r="E64" s="253">
        <v>0</v>
      </c>
      <c r="F64" s="253">
        <v>0</v>
      </c>
      <c r="G64" s="94">
        <v>0</v>
      </c>
    </row>
    <row r="65" spans="1:7" x14ac:dyDescent="0.25">
      <c r="A65" s="49" t="s">
        <v>360</v>
      </c>
      <c r="B65" s="94">
        <v>0</v>
      </c>
      <c r="C65" s="94">
        <v>0</v>
      </c>
      <c r="D65" s="167">
        <f t="shared" si="5"/>
        <v>0</v>
      </c>
      <c r="E65" s="253">
        <v>0</v>
      </c>
      <c r="F65" s="253">
        <v>0</v>
      </c>
      <c r="G65" s="94">
        <v>0</v>
      </c>
    </row>
    <row r="66" spans="1:7" x14ac:dyDescent="0.25">
      <c r="A66" s="49" t="s">
        <v>361</v>
      </c>
      <c r="B66" s="94">
        <v>0</v>
      </c>
      <c r="C66" s="94">
        <v>0</v>
      </c>
      <c r="D66" s="167">
        <f t="shared" si="5"/>
        <v>0</v>
      </c>
      <c r="E66" s="253">
        <v>0</v>
      </c>
      <c r="F66" s="253">
        <v>0</v>
      </c>
      <c r="G66" s="94">
        <v>0</v>
      </c>
    </row>
    <row r="67" spans="1:7" x14ac:dyDescent="0.25">
      <c r="A67" s="49" t="s">
        <v>362</v>
      </c>
      <c r="B67" s="94">
        <v>0</v>
      </c>
      <c r="C67" s="94">
        <v>0</v>
      </c>
      <c r="D67" s="167">
        <f t="shared" si="5"/>
        <v>0</v>
      </c>
      <c r="E67" s="253">
        <v>0</v>
      </c>
      <c r="F67" s="253">
        <v>0</v>
      </c>
      <c r="G67" s="94">
        <v>0</v>
      </c>
    </row>
    <row r="68" spans="1:7" x14ac:dyDescent="0.25">
      <c r="A68" s="49" t="s">
        <v>363</v>
      </c>
      <c r="B68" s="94">
        <v>0</v>
      </c>
      <c r="C68" s="94">
        <v>0</v>
      </c>
      <c r="D68" s="167">
        <f t="shared" si="5"/>
        <v>0</v>
      </c>
      <c r="E68" s="253">
        <v>0</v>
      </c>
      <c r="F68" s="253">
        <v>0</v>
      </c>
      <c r="G68" s="94">
        <v>0</v>
      </c>
    </row>
    <row r="69" spans="1:7" x14ac:dyDescent="0.25">
      <c r="A69" s="49" t="s">
        <v>364</v>
      </c>
      <c r="B69" s="94">
        <v>0</v>
      </c>
      <c r="C69" s="94">
        <v>0</v>
      </c>
      <c r="D69" s="167">
        <f t="shared" si="5"/>
        <v>0</v>
      </c>
      <c r="E69" s="253">
        <v>0</v>
      </c>
      <c r="F69" s="253">
        <v>0</v>
      </c>
      <c r="G69" s="94">
        <v>0</v>
      </c>
    </row>
    <row r="70" spans="1:7" x14ac:dyDescent="0.25">
      <c r="A70" s="49" t="s">
        <v>365</v>
      </c>
      <c r="B70" s="94">
        <v>0</v>
      </c>
      <c r="C70" s="94">
        <v>0</v>
      </c>
      <c r="D70" s="167">
        <f t="shared" si="5"/>
        <v>0</v>
      </c>
      <c r="E70" s="253">
        <v>0</v>
      </c>
      <c r="F70" s="253">
        <v>0</v>
      </c>
      <c r="G70" s="94">
        <v>0</v>
      </c>
    </row>
    <row r="71" spans="1:7" x14ac:dyDescent="0.25">
      <c r="A71" s="48" t="s">
        <v>366</v>
      </c>
      <c r="B71" s="129">
        <v>0</v>
      </c>
      <c r="C71" s="129">
        <v>0</v>
      </c>
      <c r="D71" s="167">
        <f t="shared" si="5"/>
        <v>0</v>
      </c>
      <c r="E71" s="129">
        <v>0</v>
      </c>
      <c r="F71" s="129">
        <v>0</v>
      </c>
      <c r="G71" s="129">
        <v>0</v>
      </c>
    </row>
    <row r="72" spans="1:7" x14ac:dyDescent="0.25">
      <c r="A72" s="49" t="s">
        <v>367</v>
      </c>
      <c r="B72" s="94">
        <v>0</v>
      </c>
      <c r="C72" s="94">
        <v>0</v>
      </c>
      <c r="D72" s="167">
        <f t="shared" si="5"/>
        <v>0</v>
      </c>
      <c r="E72" s="94">
        <v>0</v>
      </c>
      <c r="F72" s="94">
        <v>0</v>
      </c>
      <c r="G72" s="94">
        <v>0</v>
      </c>
    </row>
    <row r="73" spans="1:7" x14ac:dyDescent="0.25">
      <c r="A73" s="49" t="s">
        <v>368</v>
      </c>
      <c r="B73" s="94">
        <v>0</v>
      </c>
      <c r="C73" s="94">
        <v>0</v>
      </c>
      <c r="D73" s="167">
        <f t="shared" si="5"/>
        <v>0</v>
      </c>
      <c r="E73" s="94">
        <v>0</v>
      </c>
      <c r="F73" s="94">
        <v>0</v>
      </c>
      <c r="G73" s="94">
        <v>0</v>
      </c>
    </row>
    <row r="74" spans="1:7" x14ac:dyDescent="0.25">
      <c r="A74" s="49" t="s">
        <v>369</v>
      </c>
      <c r="B74" s="94">
        <v>0</v>
      </c>
      <c r="C74" s="94">
        <v>0</v>
      </c>
      <c r="D74" s="167">
        <f t="shared" si="5"/>
        <v>0</v>
      </c>
      <c r="E74" s="94">
        <v>0</v>
      </c>
      <c r="F74" s="94">
        <v>0</v>
      </c>
      <c r="G74" s="94">
        <v>0</v>
      </c>
    </row>
    <row r="75" spans="1:7" x14ac:dyDescent="0.25">
      <c r="A75" s="48" t="s">
        <v>370</v>
      </c>
      <c r="B75" s="129">
        <v>0</v>
      </c>
      <c r="C75" s="129">
        <v>0</v>
      </c>
      <c r="D75" s="167">
        <f t="shared" si="5"/>
        <v>0</v>
      </c>
      <c r="E75" s="129">
        <v>0</v>
      </c>
      <c r="F75" s="129">
        <v>0</v>
      </c>
      <c r="G75" s="129">
        <v>0</v>
      </c>
    </row>
    <row r="76" spans="1:7" x14ac:dyDescent="0.25">
      <c r="A76" s="49" t="s">
        <v>371</v>
      </c>
      <c r="B76" s="94">
        <v>0</v>
      </c>
      <c r="C76" s="94">
        <v>0</v>
      </c>
      <c r="D76" s="167">
        <f t="shared" si="5"/>
        <v>0</v>
      </c>
      <c r="E76" s="94">
        <v>0</v>
      </c>
      <c r="F76" s="94">
        <v>0</v>
      </c>
      <c r="G76" s="94">
        <v>0</v>
      </c>
    </row>
    <row r="77" spans="1:7" x14ac:dyDescent="0.25">
      <c r="A77" s="49" t="s">
        <v>372</v>
      </c>
      <c r="B77" s="94">
        <v>0</v>
      </c>
      <c r="C77" s="94">
        <v>0</v>
      </c>
      <c r="D77" s="167">
        <f t="shared" si="5"/>
        <v>0</v>
      </c>
      <c r="E77" s="94">
        <v>0</v>
      </c>
      <c r="F77" s="94">
        <v>0</v>
      </c>
      <c r="G77" s="94">
        <v>0</v>
      </c>
    </row>
    <row r="78" spans="1:7" x14ac:dyDescent="0.25">
      <c r="A78" s="49" t="s">
        <v>373</v>
      </c>
      <c r="B78" s="94">
        <v>0</v>
      </c>
      <c r="C78" s="94">
        <v>0</v>
      </c>
      <c r="D78" s="167">
        <f t="shared" si="5"/>
        <v>0</v>
      </c>
      <c r="E78" s="94">
        <v>0</v>
      </c>
      <c r="F78" s="94">
        <v>0</v>
      </c>
      <c r="G78" s="94">
        <v>0</v>
      </c>
    </row>
    <row r="79" spans="1:7" x14ac:dyDescent="0.25">
      <c r="A79" s="49" t="s">
        <v>374</v>
      </c>
      <c r="B79" s="94">
        <v>0</v>
      </c>
      <c r="C79" s="94">
        <v>0</v>
      </c>
      <c r="D79" s="167">
        <f t="shared" si="5"/>
        <v>0</v>
      </c>
      <c r="E79" s="94">
        <v>0</v>
      </c>
      <c r="F79" s="94">
        <v>0</v>
      </c>
      <c r="G79" s="94">
        <v>0</v>
      </c>
    </row>
    <row r="80" spans="1:7" x14ac:dyDescent="0.25">
      <c r="A80" s="49" t="s">
        <v>375</v>
      </c>
      <c r="B80" s="94">
        <v>0</v>
      </c>
      <c r="C80" s="94">
        <v>0</v>
      </c>
      <c r="D80" s="167">
        <f t="shared" si="5"/>
        <v>0</v>
      </c>
      <c r="E80" s="94">
        <v>0</v>
      </c>
      <c r="F80" s="94">
        <v>0</v>
      </c>
      <c r="G80" s="94">
        <v>0</v>
      </c>
    </row>
    <row r="81" spans="1:7" x14ac:dyDescent="0.25">
      <c r="A81" s="49" t="s">
        <v>376</v>
      </c>
      <c r="B81" s="94">
        <v>0</v>
      </c>
      <c r="C81" s="94">
        <v>0</v>
      </c>
      <c r="D81" s="167">
        <f t="shared" si="5"/>
        <v>0</v>
      </c>
      <c r="E81" s="94">
        <v>0</v>
      </c>
      <c r="F81" s="94">
        <v>0</v>
      </c>
      <c r="G81" s="94">
        <v>0</v>
      </c>
    </row>
    <row r="82" spans="1:7" x14ac:dyDescent="0.25">
      <c r="A82" s="49" t="s">
        <v>377</v>
      </c>
      <c r="B82" s="94">
        <v>0</v>
      </c>
      <c r="C82" s="94">
        <v>0</v>
      </c>
      <c r="D82" s="167">
        <f t="shared" si="5"/>
        <v>0</v>
      </c>
      <c r="E82" s="94">
        <v>0</v>
      </c>
      <c r="F82" s="94">
        <v>0</v>
      </c>
      <c r="G82" s="94">
        <v>0</v>
      </c>
    </row>
    <row r="83" spans="1:7" x14ac:dyDescent="0.25">
      <c r="A83" s="50"/>
      <c r="B83" s="94"/>
      <c r="C83" s="94"/>
      <c r="D83" s="167"/>
      <c r="E83" s="94"/>
      <c r="F83" s="94"/>
      <c r="G83" s="94"/>
    </row>
    <row r="84" spans="1:7" x14ac:dyDescent="0.25">
      <c r="A84" s="21" t="s">
        <v>378</v>
      </c>
      <c r="B84" s="129">
        <f>B85+B93+B103+B113+B123+B133+B137+B146+B150</f>
        <v>83374429.209999993</v>
      </c>
      <c r="C84" s="129">
        <f t="shared" ref="C84:G84" si="10">C85+C93+C103+C113+C123+C133+C137+C146+C150</f>
        <v>32110985.619999997</v>
      </c>
      <c r="D84" s="129">
        <f t="shared" si="10"/>
        <v>115485414.82999998</v>
      </c>
      <c r="E84" s="129">
        <f t="shared" si="10"/>
        <v>48298406.879999995</v>
      </c>
      <c r="F84" s="129">
        <f t="shared" si="10"/>
        <v>48090465.920000002</v>
      </c>
      <c r="G84" s="129">
        <f t="shared" si="10"/>
        <v>67187007.949999988</v>
      </c>
    </row>
    <row r="85" spans="1:7" x14ac:dyDescent="0.25">
      <c r="A85" s="48" t="s">
        <v>305</v>
      </c>
      <c r="B85" s="129">
        <f>SUM(B86:B92)</f>
        <v>48814389.280000001</v>
      </c>
      <c r="C85" s="129">
        <f t="shared" ref="C85:G85" si="11">SUM(C86:C92)</f>
        <v>-2968406.0300000003</v>
      </c>
      <c r="D85" s="129">
        <f t="shared" si="11"/>
        <v>45845983.25</v>
      </c>
      <c r="E85" s="129">
        <f t="shared" si="11"/>
        <v>28552855.5</v>
      </c>
      <c r="F85" s="129">
        <f t="shared" si="11"/>
        <v>28552855.5</v>
      </c>
      <c r="G85" s="129">
        <f t="shared" si="11"/>
        <v>17293127.75</v>
      </c>
    </row>
    <row r="86" spans="1:7" x14ac:dyDescent="0.25">
      <c r="A86" s="49" t="s">
        <v>306</v>
      </c>
      <c r="B86" s="236">
        <v>24438089.550000001</v>
      </c>
      <c r="C86" s="236">
        <v>-1636439.45</v>
      </c>
      <c r="D86" s="167">
        <f t="shared" ref="D86:D136" si="12">B86+C86</f>
        <v>22801650.100000001</v>
      </c>
      <c r="E86" s="255">
        <v>16070037.59</v>
      </c>
      <c r="F86" s="255">
        <v>16070037.59</v>
      </c>
      <c r="G86" s="167">
        <f t="shared" ref="G86:G122" si="13">D86-E86</f>
        <v>6731612.5100000016</v>
      </c>
    </row>
    <row r="87" spans="1:7" x14ac:dyDescent="0.25">
      <c r="A87" s="49" t="s">
        <v>307</v>
      </c>
      <c r="B87" s="235">
        <v>0</v>
      </c>
      <c r="C87" s="235">
        <v>0</v>
      </c>
      <c r="D87" s="167">
        <f t="shared" si="12"/>
        <v>0</v>
      </c>
      <c r="E87" s="254">
        <v>0</v>
      </c>
      <c r="F87" s="254">
        <v>0</v>
      </c>
      <c r="G87" s="167">
        <f t="shared" si="13"/>
        <v>0</v>
      </c>
    </row>
    <row r="88" spans="1:7" x14ac:dyDescent="0.25">
      <c r="A88" s="49" t="s">
        <v>308</v>
      </c>
      <c r="B88" s="236">
        <v>5629276.4000000004</v>
      </c>
      <c r="C88" s="236">
        <v>-347411.86</v>
      </c>
      <c r="D88" s="167">
        <f t="shared" si="12"/>
        <v>5281864.54</v>
      </c>
      <c r="E88" s="255">
        <v>41945.56</v>
      </c>
      <c r="F88" s="255">
        <v>41945.56</v>
      </c>
      <c r="G88" s="167">
        <f t="shared" si="13"/>
        <v>5239918.9800000004</v>
      </c>
    </row>
    <row r="89" spans="1:7" x14ac:dyDescent="0.25">
      <c r="A89" s="49" t="s">
        <v>309</v>
      </c>
      <c r="B89" s="236">
        <v>740000</v>
      </c>
      <c r="C89" s="236">
        <v>189100</v>
      </c>
      <c r="D89" s="167">
        <f t="shared" si="12"/>
        <v>929100</v>
      </c>
      <c r="E89" s="255">
        <v>871767.86</v>
      </c>
      <c r="F89" s="255">
        <v>871767.86</v>
      </c>
      <c r="G89" s="167">
        <f t="shared" si="13"/>
        <v>57332.140000000014</v>
      </c>
    </row>
    <row r="90" spans="1:7" x14ac:dyDescent="0.25">
      <c r="A90" s="49" t="s">
        <v>310</v>
      </c>
      <c r="B90" s="236">
        <v>18007023.329999998</v>
      </c>
      <c r="C90" s="236">
        <v>-1173654.72</v>
      </c>
      <c r="D90" s="167">
        <f t="shared" si="12"/>
        <v>16833368.609999999</v>
      </c>
      <c r="E90" s="255">
        <v>11569104.49</v>
      </c>
      <c r="F90" s="255">
        <v>11569104.49</v>
      </c>
      <c r="G90" s="167">
        <f t="shared" si="13"/>
        <v>5264264.1199999992</v>
      </c>
    </row>
    <row r="91" spans="1:7" x14ac:dyDescent="0.25">
      <c r="A91" s="49" t="s">
        <v>311</v>
      </c>
      <c r="B91" s="235">
        <v>0</v>
      </c>
      <c r="C91" s="235">
        <v>0</v>
      </c>
      <c r="D91" s="167">
        <f t="shared" si="12"/>
        <v>0</v>
      </c>
      <c r="E91" s="254">
        <v>0</v>
      </c>
      <c r="F91" s="254">
        <v>0</v>
      </c>
      <c r="G91" s="167">
        <f t="shared" si="13"/>
        <v>0</v>
      </c>
    </row>
    <row r="92" spans="1:7" x14ac:dyDescent="0.25">
      <c r="A92" s="49" t="s">
        <v>312</v>
      </c>
      <c r="B92" s="235">
        <v>0</v>
      </c>
      <c r="C92" s="235">
        <v>0</v>
      </c>
      <c r="D92" s="167">
        <f t="shared" si="12"/>
        <v>0</v>
      </c>
      <c r="E92" s="254">
        <v>0</v>
      </c>
      <c r="F92" s="254">
        <v>0</v>
      </c>
      <c r="G92" s="167">
        <f t="shared" si="13"/>
        <v>0</v>
      </c>
    </row>
    <row r="93" spans="1:7" x14ac:dyDescent="0.25">
      <c r="A93" s="48" t="s">
        <v>313</v>
      </c>
      <c r="B93" s="129">
        <f>SUM(B94:B102)</f>
        <v>3100000</v>
      </c>
      <c r="C93" s="129">
        <f t="shared" ref="C93:G93" si="14">SUM(C94:C102)</f>
        <v>3410014</v>
      </c>
      <c r="D93" s="129">
        <f t="shared" si="14"/>
        <v>6510014</v>
      </c>
      <c r="E93" s="129">
        <f t="shared" si="14"/>
        <v>2613179.25</v>
      </c>
      <c r="F93" s="129">
        <f t="shared" si="14"/>
        <v>2425398.29</v>
      </c>
      <c r="G93" s="129">
        <f t="shared" si="14"/>
        <v>3896834.75</v>
      </c>
    </row>
    <row r="94" spans="1:7" x14ac:dyDescent="0.25">
      <c r="A94" s="49" t="s">
        <v>314</v>
      </c>
      <c r="B94" s="237">
        <v>0</v>
      </c>
      <c r="C94" s="237">
        <v>0</v>
      </c>
      <c r="D94" s="167">
        <f t="shared" si="12"/>
        <v>0</v>
      </c>
      <c r="E94" s="256">
        <v>0</v>
      </c>
      <c r="F94" s="256">
        <v>0</v>
      </c>
      <c r="G94" s="167">
        <f t="shared" si="13"/>
        <v>0</v>
      </c>
    </row>
    <row r="95" spans="1:7" x14ac:dyDescent="0.25">
      <c r="A95" s="49" t="s">
        <v>315</v>
      </c>
      <c r="B95" s="237">
        <v>0</v>
      </c>
      <c r="C95" s="237">
        <v>0</v>
      </c>
      <c r="D95" s="167">
        <f t="shared" si="12"/>
        <v>0</v>
      </c>
      <c r="E95" s="256">
        <v>0</v>
      </c>
      <c r="F95" s="256">
        <v>0</v>
      </c>
      <c r="G95" s="167">
        <f t="shared" si="13"/>
        <v>0</v>
      </c>
    </row>
    <row r="96" spans="1:7" x14ac:dyDescent="0.25">
      <c r="A96" s="49" t="s">
        <v>316</v>
      </c>
      <c r="B96" s="237">
        <v>0</v>
      </c>
      <c r="C96" s="237">
        <v>0</v>
      </c>
      <c r="D96" s="167">
        <f t="shared" si="12"/>
        <v>0</v>
      </c>
      <c r="E96" s="256">
        <v>0</v>
      </c>
      <c r="F96" s="256">
        <v>0</v>
      </c>
      <c r="G96" s="167">
        <f t="shared" si="13"/>
        <v>0</v>
      </c>
    </row>
    <row r="97" spans="1:7" x14ac:dyDescent="0.25">
      <c r="A97" s="49" t="s">
        <v>317</v>
      </c>
      <c r="B97" s="238">
        <v>0</v>
      </c>
      <c r="C97" s="238">
        <v>1140014</v>
      </c>
      <c r="D97" s="167">
        <f t="shared" si="12"/>
        <v>1140014</v>
      </c>
      <c r="E97" s="257">
        <v>0</v>
      </c>
      <c r="F97" s="257">
        <v>0</v>
      </c>
      <c r="G97" s="167">
        <f t="shared" si="13"/>
        <v>1140014</v>
      </c>
    </row>
    <row r="98" spans="1:7" x14ac:dyDescent="0.25">
      <c r="A98" s="51" t="s">
        <v>318</v>
      </c>
      <c r="B98" s="237">
        <v>0</v>
      </c>
      <c r="C98" s="237">
        <v>0</v>
      </c>
      <c r="D98" s="167">
        <f t="shared" si="12"/>
        <v>0</v>
      </c>
      <c r="E98" s="256">
        <v>0</v>
      </c>
      <c r="F98" s="256">
        <v>0</v>
      </c>
      <c r="G98" s="167">
        <f t="shared" si="13"/>
        <v>0</v>
      </c>
    </row>
    <row r="99" spans="1:7" x14ac:dyDescent="0.25">
      <c r="A99" s="49" t="s">
        <v>319</v>
      </c>
      <c r="B99" s="238">
        <v>3000000</v>
      </c>
      <c r="C99" s="238">
        <v>1620000</v>
      </c>
      <c r="D99" s="167">
        <f t="shared" si="12"/>
        <v>4620000</v>
      </c>
      <c r="E99" s="257">
        <v>2220528.65</v>
      </c>
      <c r="F99" s="257">
        <v>2032747.69</v>
      </c>
      <c r="G99" s="167">
        <f t="shared" si="13"/>
        <v>2399471.35</v>
      </c>
    </row>
    <row r="100" spans="1:7" x14ac:dyDescent="0.25">
      <c r="A100" s="49" t="s">
        <v>320</v>
      </c>
      <c r="B100" s="237">
        <v>0</v>
      </c>
      <c r="C100" s="237">
        <v>0</v>
      </c>
      <c r="D100" s="167">
        <f t="shared" si="12"/>
        <v>0</v>
      </c>
      <c r="E100" s="256">
        <v>0</v>
      </c>
      <c r="F100" s="256">
        <v>0</v>
      </c>
      <c r="G100" s="167">
        <f t="shared" si="13"/>
        <v>0</v>
      </c>
    </row>
    <row r="101" spans="1:7" x14ac:dyDescent="0.25">
      <c r="A101" s="49" t="s">
        <v>321</v>
      </c>
      <c r="B101" s="238">
        <v>100000</v>
      </c>
      <c r="C101" s="238">
        <v>0</v>
      </c>
      <c r="D101" s="167">
        <f t="shared" si="12"/>
        <v>100000</v>
      </c>
      <c r="E101" s="257">
        <v>0</v>
      </c>
      <c r="F101" s="257">
        <v>0</v>
      </c>
      <c r="G101" s="167">
        <f t="shared" si="13"/>
        <v>100000</v>
      </c>
    </row>
    <row r="102" spans="1:7" x14ac:dyDescent="0.25">
      <c r="A102" s="49" t="s">
        <v>322</v>
      </c>
      <c r="B102" s="238">
        <v>0</v>
      </c>
      <c r="C102" s="238">
        <v>650000</v>
      </c>
      <c r="D102" s="167">
        <f t="shared" si="12"/>
        <v>650000</v>
      </c>
      <c r="E102" s="257">
        <v>392650.6</v>
      </c>
      <c r="F102" s="257">
        <v>392650.6</v>
      </c>
      <c r="G102" s="167">
        <f t="shared" si="13"/>
        <v>257349.40000000002</v>
      </c>
    </row>
    <row r="103" spans="1:7" x14ac:dyDescent="0.25">
      <c r="A103" s="48" t="s">
        <v>323</v>
      </c>
      <c r="B103" s="129">
        <f>SUM(B104:B112)</f>
        <v>413442.73</v>
      </c>
      <c r="C103" s="129">
        <f t="shared" ref="C103:G103" si="15">SUM(C104:C112)</f>
        <v>2400745.17</v>
      </c>
      <c r="D103" s="129">
        <f t="shared" si="15"/>
        <v>2814187.9</v>
      </c>
      <c r="E103" s="129">
        <f t="shared" si="15"/>
        <v>145883.04</v>
      </c>
      <c r="F103" s="129">
        <f t="shared" si="15"/>
        <v>145883.04</v>
      </c>
      <c r="G103" s="129">
        <f t="shared" si="15"/>
        <v>2668304.86</v>
      </c>
    </row>
    <row r="104" spans="1:7" x14ac:dyDescent="0.25">
      <c r="A104" s="49" t="s">
        <v>324</v>
      </c>
      <c r="B104" s="239">
        <v>0</v>
      </c>
      <c r="C104" s="239">
        <v>0</v>
      </c>
      <c r="D104" s="167">
        <f t="shared" si="12"/>
        <v>0</v>
      </c>
      <c r="E104" s="258">
        <v>0</v>
      </c>
      <c r="F104" s="258">
        <v>0</v>
      </c>
      <c r="G104" s="167">
        <f t="shared" si="13"/>
        <v>0</v>
      </c>
    </row>
    <row r="105" spans="1:7" x14ac:dyDescent="0.25">
      <c r="A105" s="49" t="s">
        <v>325</v>
      </c>
      <c r="B105" s="239">
        <v>0</v>
      </c>
      <c r="C105" s="239">
        <v>0</v>
      </c>
      <c r="D105" s="167">
        <f t="shared" si="12"/>
        <v>0</v>
      </c>
      <c r="E105" s="258">
        <v>0</v>
      </c>
      <c r="F105" s="258">
        <v>0</v>
      </c>
      <c r="G105" s="167">
        <f t="shared" si="13"/>
        <v>0</v>
      </c>
    </row>
    <row r="106" spans="1:7" x14ac:dyDescent="0.25">
      <c r="A106" s="49" t="s">
        <v>326</v>
      </c>
      <c r="B106" s="239">
        <v>0</v>
      </c>
      <c r="C106" s="239">
        <v>0</v>
      </c>
      <c r="D106" s="167">
        <f t="shared" si="12"/>
        <v>0</v>
      </c>
      <c r="E106" s="258">
        <v>0</v>
      </c>
      <c r="F106" s="258">
        <v>0</v>
      </c>
      <c r="G106" s="167">
        <f t="shared" si="13"/>
        <v>0</v>
      </c>
    </row>
    <row r="107" spans="1:7" x14ac:dyDescent="0.25">
      <c r="A107" s="49" t="s">
        <v>327</v>
      </c>
      <c r="B107" s="239">
        <v>0</v>
      </c>
      <c r="C107" s="239">
        <v>0</v>
      </c>
      <c r="D107" s="167">
        <f t="shared" si="12"/>
        <v>0</v>
      </c>
      <c r="E107" s="258">
        <v>0</v>
      </c>
      <c r="F107" s="258">
        <v>0</v>
      </c>
      <c r="G107" s="167">
        <f t="shared" si="13"/>
        <v>0</v>
      </c>
    </row>
    <row r="108" spans="1:7" x14ac:dyDescent="0.25">
      <c r="A108" s="49" t="s">
        <v>328</v>
      </c>
      <c r="B108" s="240">
        <v>413442.73</v>
      </c>
      <c r="C108" s="240">
        <v>126095.17</v>
      </c>
      <c r="D108" s="167">
        <f t="shared" si="12"/>
        <v>539537.9</v>
      </c>
      <c r="E108" s="259">
        <v>145883.04</v>
      </c>
      <c r="F108" s="259">
        <v>145883.04</v>
      </c>
      <c r="G108" s="167">
        <f t="shared" si="13"/>
        <v>393654.86</v>
      </c>
    </row>
    <row r="109" spans="1:7" x14ac:dyDescent="0.25">
      <c r="A109" s="49" t="s">
        <v>329</v>
      </c>
      <c r="B109" s="239">
        <v>0</v>
      </c>
      <c r="C109" s="239">
        <v>0</v>
      </c>
      <c r="D109" s="167">
        <f t="shared" si="12"/>
        <v>0</v>
      </c>
      <c r="E109" s="258">
        <v>0</v>
      </c>
      <c r="F109" s="258">
        <v>0</v>
      </c>
      <c r="G109" s="167">
        <f t="shared" si="13"/>
        <v>0</v>
      </c>
    </row>
    <row r="110" spans="1:7" x14ac:dyDescent="0.25">
      <c r="A110" s="49" t="s">
        <v>330</v>
      </c>
      <c r="B110" s="239">
        <v>0</v>
      </c>
      <c r="C110" s="239">
        <v>0</v>
      </c>
      <c r="D110" s="167">
        <f t="shared" si="12"/>
        <v>0</v>
      </c>
      <c r="E110" s="258">
        <v>0</v>
      </c>
      <c r="F110" s="258">
        <v>0</v>
      </c>
      <c r="G110" s="167">
        <f t="shared" si="13"/>
        <v>0</v>
      </c>
    </row>
    <row r="111" spans="1:7" x14ac:dyDescent="0.25">
      <c r="A111" s="49" t="s">
        <v>331</v>
      </c>
      <c r="B111" s="240">
        <v>0</v>
      </c>
      <c r="C111" s="240">
        <v>2274650</v>
      </c>
      <c r="D111" s="167">
        <f t="shared" si="12"/>
        <v>2274650</v>
      </c>
      <c r="E111" s="259">
        <v>0</v>
      </c>
      <c r="F111" s="259">
        <v>0</v>
      </c>
      <c r="G111" s="167">
        <f t="shared" si="13"/>
        <v>2274650</v>
      </c>
    </row>
    <row r="112" spans="1:7" x14ac:dyDescent="0.25">
      <c r="A112" s="49" t="s">
        <v>332</v>
      </c>
      <c r="B112" s="239">
        <v>0</v>
      </c>
      <c r="C112" s="239">
        <v>0</v>
      </c>
      <c r="D112" s="167">
        <f t="shared" si="12"/>
        <v>0</v>
      </c>
      <c r="E112" s="258">
        <v>0</v>
      </c>
      <c r="F112" s="258">
        <v>0</v>
      </c>
      <c r="G112" s="167">
        <f t="shared" si="13"/>
        <v>0</v>
      </c>
    </row>
    <row r="113" spans="1:7" x14ac:dyDescent="0.25">
      <c r="A113" s="48" t="s">
        <v>333</v>
      </c>
      <c r="B113" s="129">
        <f>SUM(B114:B122)</f>
        <v>0</v>
      </c>
      <c r="C113" s="129">
        <f t="shared" ref="C113:G113" si="16">SUM(C114:C122)</f>
        <v>3594335.55</v>
      </c>
      <c r="D113" s="129">
        <f t="shared" si="16"/>
        <v>3594335.55</v>
      </c>
      <c r="E113" s="129">
        <f t="shared" si="16"/>
        <v>2103402.79</v>
      </c>
      <c r="F113" s="129">
        <f t="shared" si="16"/>
        <v>2083242.79</v>
      </c>
      <c r="G113" s="129">
        <f t="shared" si="16"/>
        <v>1490932.7599999998</v>
      </c>
    </row>
    <row r="114" spans="1:7" x14ac:dyDescent="0.25">
      <c r="A114" s="49" t="s">
        <v>334</v>
      </c>
      <c r="B114" s="241">
        <v>0</v>
      </c>
      <c r="C114" s="241">
        <v>0</v>
      </c>
      <c r="D114" s="167">
        <f t="shared" si="12"/>
        <v>0</v>
      </c>
      <c r="E114" s="260">
        <v>0</v>
      </c>
      <c r="F114" s="260">
        <v>0</v>
      </c>
      <c r="G114" s="167">
        <f t="shared" si="13"/>
        <v>0</v>
      </c>
    </row>
    <row r="115" spans="1:7" x14ac:dyDescent="0.25">
      <c r="A115" s="49" t="s">
        <v>335</v>
      </c>
      <c r="B115" s="241">
        <v>0</v>
      </c>
      <c r="C115" s="241">
        <v>0</v>
      </c>
      <c r="D115" s="167">
        <f t="shared" si="12"/>
        <v>0</v>
      </c>
      <c r="E115" s="260">
        <v>0</v>
      </c>
      <c r="F115" s="260">
        <v>0</v>
      </c>
      <c r="G115" s="167">
        <f t="shared" si="13"/>
        <v>0</v>
      </c>
    </row>
    <row r="116" spans="1:7" x14ac:dyDescent="0.25">
      <c r="A116" s="49" t="s">
        <v>336</v>
      </c>
      <c r="B116" s="241">
        <v>0</v>
      </c>
      <c r="C116" s="241">
        <v>0</v>
      </c>
      <c r="D116" s="167">
        <f t="shared" si="12"/>
        <v>0</v>
      </c>
      <c r="E116" s="260">
        <v>0</v>
      </c>
      <c r="F116" s="260">
        <v>0</v>
      </c>
      <c r="G116" s="167">
        <f t="shared" si="13"/>
        <v>0</v>
      </c>
    </row>
    <row r="117" spans="1:7" x14ac:dyDescent="0.25">
      <c r="A117" s="49" t="s">
        <v>337</v>
      </c>
      <c r="B117" s="242">
        <v>0</v>
      </c>
      <c r="C117" s="242">
        <v>3594335.55</v>
      </c>
      <c r="D117" s="167">
        <f t="shared" si="12"/>
        <v>3594335.55</v>
      </c>
      <c r="E117" s="261">
        <v>2103402.79</v>
      </c>
      <c r="F117" s="261">
        <v>2083242.79</v>
      </c>
      <c r="G117" s="167">
        <f t="shared" si="13"/>
        <v>1490932.7599999998</v>
      </c>
    </row>
    <row r="118" spans="1:7" x14ac:dyDescent="0.25">
      <c r="A118" s="49" t="s">
        <v>338</v>
      </c>
      <c r="B118" s="241">
        <v>0</v>
      </c>
      <c r="C118" s="241">
        <v>0</v>
      </c>
      <c r="D118" s="167">
        <f t="shared" si="12"/>
        <v>0</v>
      </c>
      <c r="E118" s="260">
        <v>0</v>
      </c>
      <c r="F118" s="260">
        <v>0</v>
      </c>
      <c r="G118" s="167">
        <f t="shared" si="13"/>
        <v>0</v>
      </c>
    </row>
    <row r="119" spans="1:7" x14ac:dyDescent="0.25">
      <c r="A119" s="49" t="s">
        <v>339</v>
      </c>
      <c r="B119" s="241">
        <v>0</v>
      </c>
      <c r="C119" s="241">
        <v>0</v>
      </c>
      <c r="D119" s="167">
        <f t="shared" si="12"/>
        <v>0</v>
      </c>
      <c r="E119" s="260">
        <v>0</v>
      </c>
      <c r="F119" s="260">
        <v>0</v>
      </c>
      <c r="G119" s="167">
        <f t="shared" si="13"/>
        <v>0</v>
      </c>
    </row>
    <row r="120" spans="1:7" x14ac:dyDescent="0.25">
      <c r="A120" s="49" t="s">
        <v>340</v>
      </c>
      <c r="B120" s="241">
        <v>0</v>
      </c>
      <c r="C120" s="241">
        <v>0</v>
      </c>
      <c r="D120" s="167">
        <f t="shared" si="12"/>
        <v>0</v>
      </c>
      <c r="E120" s="260">
        <v>0</v>
      </c>
      <c r="F120" s="260">
        <v>0</v>
      </c>
      <c r="G120" s="167">
        <f t="shared" si="13"/>
        <v>0</v>
      </c>
    </row>
    <row r="121" spans="1:7" x14ac:dyDescent="0.25">
      <c r="A121" s="49" t="s">
        <v>341</v>
      </c>
      <c r="B121" s="241">
        <v>0</v>
      </c>
      <c r="C121" s="241">
        <v>0</v>
      </c>
      <c r="D121" s="167">
        <f t="shared" si="12"/>
        <v>0</v>
      </c>
      <c r="E121" s="260">
        <v>0</v>
      </c>
      <c r="F121" s="260">
        <v>0</v>
      </c>
      <c r="G121" s="167">
        <f t="shared" si="13"/>
        <v>0</v>
      </c>
    </row>
    <row r="122" spans="1:7" x14ac:dyDescent="0.25">
      <c r="A122" s="49" t="s">
        <v>342</v>
      </c>
      <c r="B122" s="241">
        <v>0</v>
      </c>
      <c r="C122" s="241">
        <v>0</v>
      </c>
      <c r="D122" s="167">
        <f t="shared" si="12"/>
        <v>0</v>
      </c>
      <c r="E122" s="260">
        <v>0</v>
      </c>
      <c r="F122" s="260">
        <v>0</v>
      </c>
      <c r="G122" s="167">
        <f t="shared" si="13"/>
        <v>0</v>
      </c>
    </row>
    <row r="123" spans="1:7" x14ac:dyDescent="0.25">
      <c r="A123" s="48" t="s">
        <v>343</v>
      </c>
      <c r="B123" s="129">
        <f>SUM(B124:B132)</f>
        <v>0</v>
      </c>
      <c r="C123" s="129">
        <f t="shared" ref="C123:G123" si="17">SUM(C124:C132)</f>
        <v>769000</v>
      </c>
      <c r="D123" s="129">
        <f t="shared" si="17"/>
        <v>769000</v>
      </c>
      <c r="E123" s="129">
        <f t="shared" si="17"/>
        <v>292900</v>
      </c>
      <c r="F123" s="129">
        <f t="shared" si="17"/>
        <v>292900</v>
      </c>
      <c r="G123" s="129">
        <f t="shared" si="17"/>
        <v>476100</v>
      </c>
    </row>
    <row r="124" spans="1:7" x14ac:dyDescent="0.25">
      <c r="A124" s="49" t="s">
        <v>344</v>
      </c>
      <c r="B124" s="244">
        <v>0</v>
      </c>
      <c r="C124" s="244">
        <v>434000</v>
      </c>
      <c r="D124" s="167">
        <f t="shared" si="12"/>
        <v>434000</v>
      </c>
      <c r="E124" s="263">
        <v>0</v>
      </c>
      <c r="F124" s="263">
        <v>0</v>
      </c>
      <c r="G124" s="167">
        <f t="shared" ref="G124:G136" si="18">D124-E124</f>
        <v>434000</v>
      </c>
    </row>
    <row r="125" spans="1:7" x14ac:dyDescent="0.25">
      <c r="A125" s="49" t="s">
        <v>345</v>
      </c>
      <c r="B125" s="243">
        <v>0</v>
      </c>
      <c r="C125" s="243">
        <v>0</v>
      </c>
      <c r="D125" s="167">
        <f t="shared" si="12"/>
        <v>0</v>
      </c>
      <c r="E125" s="262">
        <v>0</v>
      </c>
      <c r="F125" s="262">
        <v>0</v>
      </c>
      <c r="G125" s="167">
        <f t="shared" si="18"/>
        <v>0</v>
      </c>
    </row>
    <row r="126" spans="1:7" x14ac:dyDescent="0.25">
      <c r="A126" s="49" t="s">
        <v>346</v>
      </c>
      <c r="B126" s="243">
        <v>0</v>
      </c>
      <c r="C126" s="243">
        <v>0</v>
      </c>
      <c r="D126" s="167">
        <f t="shared" si="12"/>
        <v>0</v>
      </c>
      <c r="E126" s="262">
        <v>0</v>
      </c>
      <c r="F126" s="262">
        <v>0</v>
      </c>
      <c r="G126" s="167">
        <f t="shared" si="18"/>
        <v>0</v>
      </c>
    </row>
    <row r="127" spans="1:7" x14ac:dyDescent="0.25">
      <c r="A127" s="49" t="s">
        <v>347</v>
      </c>
      <c r="B127" s="244">
        <v>0</v>
      </c>
      <c r="C127" s="244">
        <v>300000</v>
      </c>
      <c r="D127" s="167">
        <f t="shared" si="12"/>
        <v>300000</v>
      </c>
      <c r="E127" s="263">
        <v>292900</v>
      </c>
      <c r="F127" s="263">
        <v>292900</v>
      </c>
      <c r="G127" s="167">
        <f t="shared" si="18"/>
        <v>7100</v>
      </c>
    </row>
    <row r="128" spans="1:7" x14ac:dyDescent="0.25">
      <c r="A128" s="49" t="s">
        <v>348</v>
      </c>
      <c r="B128" s="243">
        <v>0</v>
      </c>
      <c r="C128" s="243">
        <v>0</v>
      </c>
      <c r="D128" s="167">
        <f t="shared" si="12"/>
        <v>0</v>
      </c>
      <c r="E128" s="262">
        <v>0</v>
      </c>
      <c r="F128" s="262">
        <v>0</v>
      </c>
      <c r="G128" s="167">
        <f t="shared" si="18"/>
        <v>0</v>
      </c>
    </row>
    <row r="129" spans="1:7" x14ac:dyDescent="0.25">
      <c r="A129" s="49" t="s">
        <v>349</v>
      </c>
      <c r="B129" s="244">
        <v>0</v>
      </c>
      <c r="C129" s="244">
        <v>35000</v>
      </c>
      <c r="D129" s="167">
        <f t="shared" si="12"/>
        <v>35000</v>
      </c>
      <c r="E129" s="263">
        <v>0</v>
      </c>
      <c r="F129" s="263">
        <v>0</v>
      </c>
      <c r="G129" s="167">
        <f t="shared" si="18"/>
        <v>35000</v>
      </c>
    </row>
    <row r="130" spans="1:7" x14ac:dyDescent="0.25">
      <c r="A130" s="49" t="s">
        <v>350</v>
      </c>
      <c r="B130" s="243">
        <v>0</v>
      </c>
      <c r="C130" s="243">
        <v>0</v>
      </c>
      <c r="D130" s="167">
        <f t="shared" si="12"/>
        <v>0</v>
      </c>
      <c r="E130" s="262">
        <v>0</v>
      </c>
      <c r="F130" s="262">
        <v>0</v>
      </c>
      <c r="G130" s="167">
        <f t="shared" si="18"/>
        <v>0</v>
      </c>
    </row>
    <row r="131" spans="1:7" x14ac:dyDescent="0.25">
      <c r="A131" s="49" t="s">
        <v>351</v>
      </c>
      <c r="B131" s="243">
        <v>0</v>
      </c>
      <c r="C131" s="243">
        <v>0</v>
      </c>
      <c r="D131" s="167">
        <f t="shared" si="12"/>
        <v>0</v>
      </c>
      <c r="E131" s="262">
        <v>0</v>
      </c>
      <c r="F131" s="262">
        <v>0</v>
      </c>
      <c r="G131" s="167">
        <f t="shared" si="18"/>
        <v>0</v>
      </c>
    </row>
    <row r="132" spans="1:7" x14ac:dyDescent="0.25">
      <c r="A132" s="49" t="s">
        <v>352</v>
      </c>
      <c r="B132" s="243">
        <v>0</v>
      </c>
      <c r="C132" s="243">
        <v>0</v>
      </c>
      <c r="D132" s="167">
        <f t="shared" si="12"/>
        <v>0</v>
      </c>
      <c r="E132" s="262">
        <v>0</v>
      </c>
      <c r="F132" s="262">
        <v>0</v>
      </c>
      <c r="G132" s="167">
        <f t="shared" si="18"/>
        <v>0</v>
      </c>
    </row>
    <row r="133" spans="1:7" x14ac:dyDescent="0.25">
      <c r="A133" s="48" t="s">
        <v>353</v>
      </c>
      <c r="B133" s="129">
        <f>SUM(B134:B136)</f>
        <v>31046597.199999999</v>
      </c>
      <c r="C133" s="129">
        <f t="shared" ref="C133:G133" si="19">SUM(C134:C136)</f>
        <v>24905296.93</v>
      </c>
      <c r="D133" s="129">
        <f t="shared" si="19"/>
        <v>55951894.129999995</v>
      </c>
      <c r="E133" s="129">
        <f t="shared" si="19"/>
        <v>14590186.300000001</v>
      </c>
      <c r="F133" s="129">
        <f t="shared" si="19"/>
        <v>14590186.300000001</v>
      </c>
      <c r="G133" s="129">
        <f t="shared" si="19"/>
        <v>41361707.829999998</v>
      </c>
    </row>
    <row r="134" spans="1:7" x14ac:dyDescent="0.25">
      <c r="A134" s="49" t="s">
        <v>354</v>
      </c>
      <c r="B134" s="246">
        <v>31046597.199999999</v>
      </c>
      <c r="C134" s="246">
        <v>24905296.93</v>
      </c>
      <c r="D134" s="167">
        <f t="shared" si="12"/>
        <v>55951894.129999995</v>
      </c>
      <c r="E134" s="266">
        <v>14590186.300000001</v>
      </c>
      <c r="F134" s="266">
        <v>14590186.300000001</v>
      </c>
      <c r="G134" s="167">
        <f t="shared" si="18"/>
        <v>41361707.829999998</v>
      </c>
    </row>
    <row r="135" spans="1:7" x14ac:dyDescent="0.25">
      <c r="A135" s="49" t="s">
        <v>355</v>
      </c>
      <c r="B135" s="245">
        <v>0</v>
      </c>
      <c r="C135" s="245">
        <v>0</v>
      </c>
      <c r="D135" s="167">
        <f t="shared" si="12"/>
        <v>0</v>
      </c>
      <c r="E135" s="94">
        <v>0</v>
      </c>
      <c r="F135" s="94">
        <v>0</v>
      </c>
      <c r="G135" s="167">
        <f t="shared" si="18"/>
        <v>0</v>
      </c>
    </row>
    <row r="136" spans="1:7" x14ac:dyDescent="0.25">
      <c r="A136" s="49" t="s">
        <v>356</v>
      </c>
      <c r="B136" s="245">
        <v>0</v>
      </c>
      <c r="C136" s="245">
        <v>0</v>
      </c>
      <c r="D136" s="167">
        <f t="shared" si="12"/>
        <v>0</v>
      </c>
      <c r="E136" s="94">
        <v>0</v>
      </c>
      <c r="F136" s="94">
        <v>0</v>
      </c>
      <c r="G136" s="167">
        <f t="shared" si="18"/>
        <v>0</v>
      </c>
    </row>
    <row r="137" spans="1:7" x14ac:dyDescent="0.25">
      <c r="A137" s="48" t="s">
        <v>357</v>
      </c>
      <c r="B137" s="129">
        <v>0</v>
      </c>
      <c r="C137" s="129">
        <v>0</v>
      </c>
      <c r="D137" s="129">
        <v>0</v>
      </c>
      <c r="E137" s="129">
        <v>0</v>
      </c>
      <c r="F137" s="129">
        <v>0</v>
      </c>
      <c r="G137" s="129">
        <v>0</v>
      </c>
    </row>
    <row r="138" spans="1:7" x14ac:dyDescent="0.25">
      <c r="A138" s="49" t="s">
        <v>358</v>
      </c>
      <c r="B138" s="94">
        <v>0</v>
      </c>
      <c r="C138" s="94">
        <v>0</v>
      </c>
      <c r="D138" s="94">
        <v>0</v>
      </c>
      <c r="E138" s="94">
        <v>0</v>
      </c>
      <c r="F138" s="94">
        <v>0</v>
      </c>
      <c r="G138" s="94">
        <v>0</v>
      </c>
    </row>
    <row r="139" spans="1:7" x14ac:dyDescent="0.25">
      <c r="A139" s="49" t="s">
        <v>359</v>
      </c>
      <c r="B139" s="94">
        <v>0</v>
      </c>
      <c r="C139" s="94">
        <v>0</v>
      </c>
      <c r="D139" s="94">
        <v>0</v>
      </c>
      <c r="E139" s="94">
        <v>0</v>
      </c>
      <c r="F139" s="94">
        <v>0</v>
      </c>
      <c r="G139" s="94">
        <v>0</v>
      </c>
    </row>
    <row r="140" spans="1:7" x14ac:dyDescent="0.25">
      <c r="A140" s="49" t="s">
        <v>360</v>
      </c>
      <c r="B140" s="94">
        <v>0</v>
      </c>
      <c r="C140" s="94">
        <v>0</v>
      </c>
      <c r="D140" s="94">
        <v>0</v>
      </c>
      <c r="E140" s="94">
        <v>0</v>
      </c>
      <c r="F140" s="94">
        <v>0</v>
      </c>
      <c r="G140" s="94">
        <v>0</v>
      </c>
    </row>
    <row r="141" spans="1:7" x14ac:dyDescent="0.25">
      <c r="A141" s="49" t="s">
        <v>361</v>
      </c>
      <c r="B141" s="94">
        <v>0</v>
      </c>
      <c r="C141" s="94">
        <v>0</v>
      </c>
      <c r="D141" s="94">
        <v>0</v>
      </c>
      <c r="E141" s="94">
        <v>0</v>
      </c>
      <c r="F141" s="94">
        <v>0</v>
      </c>
      <c r="G141" s="94">
        <v>0</v>
      </c>
    </row>
    <row r="142" spans="1:7" x14ac:dyDescent="0.25">
      <c r="A142" s="49" t="s">
        <v>362</v>
      </c>
      <c r="B142" s="94">
        <v>0</v>
      </c>
      <c r="C142" s="94">
        <v>0</v>
      </c>
      <c r="D142" s="94">
        <v>0</v>
      </c>
      <c r="E142" s="94">
        <v>0</v>
      </c>
      <c r="F142" s="94">
        <v>0</v>
      </c>
      <c r="G142" s="94">
        <v>0</v>
      </c>
    </row>
    <row r="143" spans="1:7" x14ac:dyDescent="0.25">
      <c r="A143" s="49" t="s">
        <v>363</v>
      </c>
      <c r="B143" s="94">
        <v>0</v>
      </c>
      <c r="C143" s="94">
        <v>0</v>
      </c>
      <c r="D143" s="94">
        <v>0</v>
      </c>
      <c r="E143" s="94">
        <v>0</v>
      </c>
      <c r="F143" s="94">
        <v>0</v>
      </c>
      <c r="G143" s="94">
        <v>0</v>
      </c>
    </row>
    <row r="144" spans="1:7" x14ac:dyDescent="0.25">
      <c r="A144" s="49" t="s">
        <v>364</v>
      </c>
      <c r="B144" s="94">
        <v>0</v>
      </c>
      <c r="C144" s="94">
        <v>0</v>
      </c>
      <c r="D144" s="94">
        <v>0</v>
      </c>
      <c r="E144" s="94">
        <v>0</v>
      </c>
      <c r="F144" s="94">
        <v>0</v>
      </c>
      <c r="G144" s="94">
        <v>0</v>
      </c>
    </row>
    <row r="145" spans="1:7" x14ac:dyDescent="0.25">
      <c r="A145" s="49" t="s">
        <v>365</v>
      </c>
      <c r="B145" s="94">
        <v>0</v>
      </c>
      <c r="C145" s="94">
        <v>0</v>
      </c>
      <c r="D145" s="94">
        <v>0</v>
      </c>
      <c r="E145" s="94">
        <v>0</v>
      </c>
      <c r="F145" s="94">
        <v>0</v>
      </c>
      <c r="G145" s="94">
        <v>0</v>
      </c>
    </row>
    <row r="146" spans="1:7" x14ac:dyDescent="0.25">
      <c r="A146" s="48" t="s">
        <v>366</v>
      </c>
      <c r="B146" s="129">
        <v>0</v>
      </c>
      <c r="C146" s="129">
        <v>0</v>
      </c>
      <c r="D146" s="129">
        <v>0</v>
      </c>
      <c r="E146" s="129">
        <v>0</v>
      </c>
      <c r="F146" s="129">
        <v>0</v>
      </c>
      <c r="G146" s="129">
        <v>0</v>
      </c>
    </row>
    <row r="147" spans="1:7" x14ac:dyDescent="0.25">
      <c r="A147" s="49" t="s">
        <v>367</v>
      </c>
      <c r="B147" s="94">
        <v>0</v>
      </c>
      <c r="C147" s="94">
        <v>0</v>
      </c>
      <c r="D147" s="94">
        <v>0</v>
      </c>
      <c r="E147" s="94">
        <v>0</v>
      </c>
      <c r="F147" s="94">
        <v>0</v>
      </c>
      <c r="G147" s="94">
        <v>0</v>
      </c>
    </row>
    <row r="148" spans="1:7" x14ac:dyDescent="0.25">
      <c r="A148" s="49" t="s">
        <v>368</v>
      </c>
      <c r="B148" s="94">
        <v>0</v>
      </c>
      <c r="C148" s="94">
        <v>0</v>
      </c>
      <c r="D148" s="94">
        <v>0</v>
      </c>
      <c r="E148" s="94">
        <v>0</v>
      </c>
      <c r="F148" s="94">
        <v>0</v>
      </c>
      <c r="G148" s="94">
        <v>0</v>
      </c>
    </row>
    <row r="149" spans="1:7" x14ac:dyDescent="0.25">
      <c r="A149" s="49" t="s">
        <v>369</v>
      </c>
      <c r="B149" s="94">
        <v>0</v>
      </c>
      <c r="C149" s="94">
        <v>0</v>
      </c>
      <c r="D149" s="94">
        <v>0</v>
      </c>
      <c r="E149" s="94">
        <v>0</v>
      </c>
      <c r="F149" s="94">
        <v>0</v>
      </c>
      <c r="G149" s="94">
        <v>0</v>
      </c>
    </row>
    <row r="150" spans="1:7" x14ac:dyDescent="0.25">
      <c r="A150" s="48" t="s">
        <v>370</v>
      </c>
      <c r="B150" s="129">
        <v>0</v>
      </c>
      <c r="C150" s="129">
        <v>0</v>
      </c>
      <c r="D150" s="129">
        <v>0</v>
      </c>
      <c r="E150" s="129">
        <v>0</v>
      </c>
      <c r="F150" s="129">
        <v>0</v>
      </c>
      <c r="G150" s="129">
        <v>0</v>
      </c>
    </row>
    <row r="151" spans="1:7" x14ac:dyDescent="0.25">
      <c r="A151" s="49" t="s">
        <v>371</v>
      </c>
      <c r="B151" s="94">
        <v>0</v>
      </c>
      <c r="C151" s="94">
        <v>0</v>
      </c>
      <c r="D151" s="94">
        <v>0</v>
      </c>
      <c r="E151" s="94">
        <v>0</v>
      </c>
      <c r="F151" s="94">
        <v>0</v>
      </c>
      <c r="G151" s="94">
        <v>0</v>
      </c>
    </row>
    <row r="152" spans="1:7" x14ac:dyDescent="0.25">
      <c r="A152" s="49" t="s">
        <v>372</v>
      </c>
      <c r="B152" s="94">
        <v>0</v>
      </c>
      <c r="C152" s="94">
        <v>0</v>
      </c>
      <c r="D152" s="94">
        <v>0</v>
      </c>
      <c r="E152" s="94">
        <v>0</v>
      </c>
      <c r="F152" s="94">
        <v>0</v>
      </c>
      <c r="G152" s="94">
        <v>0</v>
      </c>
    </row>
    <row r="153" spans="1:7" x14ac:dyDescent="0.25">
      <c r="A153" s="49" t="s">
        <v>373</v>
      </c>
      <c r="B153" s="94">
        <v>0</v>
      </c>
      <c r="C153" s="94">
        <v>0</v>
      </c>
      <c r="D153" s="94">
        <v>0</v>
      </c>
      <c r="E153" s="94">
        <v>0</v>
      </c>
      <c r="F153" s="94">
        <v>0</v>
      </c>
      <c r="G153" s="94">
        <v>0</v>
      </c>
    </row>
    <row r="154" spans="1:7" x14ac:dyDescent="0.25">
      <c r="A154" s="51" t="s">
        <v>374</v>
      </c>
      <c r="B154" s="94">
        <v>0</v>
      </c>
      <c r="C154" s="94">
        <v>0</v>
      </c>
      <c r="D154" s="94">
        <v>0</v>
      </c>
      <c r="E154" s="94">
        <v>0</v>
      </c>
      <c r="F154" s="94">
        <v>0</v>
      </c>
      <c r="G154" s="94">
        <v>0</v>
      </c>
    </row>
    <row r="155" spans="1:7" x14ac:dyDescent="0.25">
      <c r="A155" s="49" t="s">
        <v>375</v>
      </c>
      <c r="B155" s="94">
        <v>0</v>
      </c>
      <c r="C155" s="94">
        <v>0</v>
      </c>
      <c r="D155" s="94">
        <v>0</v>
      </c>
      <c r="E155" s="94">
        <v>0</v>
      </c>
      <c r="F155" s="94">
        <v>0</v>
      </c>
      <c r="G155" s="94">
        <v>0</v>
      </c>
    </row>
    <row r="156" spans="1:7" x14ac:dyDescent="0.25">
      <c r="A156" s="49" t="s">
        <v>376</v>
      </c>
      <c r="B156" s="94">
        <v>0</v>
      </c>
      <c r="C156" s="94">
        <v>0</v>
      </c>
      <c r="D156" s="94">
        <v>0</v>
      </c>
      <c r="E156" s="94">
        <v>0</v>
      </c>
      <c r="F156" s="94">
        <v>0</v>
      </c>
      <c r="G156" s="94">
        <v>0</v>
      </c>
    </row>
    <row r="157" spans="1:7" x14ac:dyDescent="0.25">
      <c r="A157" s="49" t="s">
        <v>377</v>
      </c>
      <c r="B157" s="94">
        <v>0</v>
      </c>
      <c r="C157" s="94">
        <v>0</v>
      </c>
      <c r="D157" s="94">
        <v>0</v>
      </c>
      <c r="E157" s="94">
        <v>0</v>
      </c>
      <c r="F157" s="94">
        <v>0</v>
      </c>
      <c r="G157" s="94">
        <v>0</v>
      </c>
    </row>
    <row r="158" spans="1:7" x14ac:dyDescent="0.25">
      <c r="A158" s="52"/>
      <c r="B158" s="146"/>
      <c r="C158" s="146"/>
      <c r="D158" s="146"/>
      <c r="E158" s="146"/>
      <c r="F158" s="146"/>
      <c r="G158" s="146"/>
    </row>
    <row r="159" spans="1:7" x14ac:dyDescent="0.25">
      <c r="A159" s="22" t="s">
        <v>379</v>
      </c>
      <c r="B159" s="147">
        <f>B9+B84</f>
        <v>298657678.38999999</v>
      </c>
      <c r="C159" s="147">
        <f t="shared" ref="C159:G159" si="20">C9+C84</f>
        <v>102475591.41</v>
      </c>
      <c r="D159" s="147">
        <f t="shared" si="20"/>
        <v>401133269.80000001</v>
      </c>
      <c r="E159" s="147">
        <f t="shared" si="20"/>
        <v>200709886.69</v>
      </c>
      <c r="F159" s="147">
        <f t="shared" si="20"/>
        <v>199331973.33000004</v>
      </c>
      <c r="G159" s="147">
        <f t="shared" si="20"/>
        <v>200423383.10999998</v>
      </c>
    </row>
    <row r="160" spans="1:7" x14ac:dyDescent="0.25">
      <c r="A160" s="37"/>
      <c r="B160" s="139"/>
      <c r="C160" s="139"/>
      <c r="D160" s="139"/>
      <c r="E160" s="139"/>
      <c r="F160" s="139"/>
      <c r="G160" s="139"/>
    </row>
  </sheetData>
  <protectedRanges>
    <protectedRange sqref="B84:G84 B9:G9" name="Rango1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59"/>
  <sheetViews>
    <sheetView showGridLines="0" topLeftCell="A15" zoomScale="75" zoomScaleNormal="75" workbookViewId="0">
      <selection activeCell="G37" sqref="G37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301" t="s">
        <v>380</v>
      </c>
      <c r="B1" s="302"/>
      <c r="C1" s="302"/>
      <c r="D1" s="302"/>
      <c r="E1" s="302"/>
      <c r="F1" s="302"/>
      <c r="G1" s="303"/>
    </row>
    <row r="2" spans="1:7" ht="15" customHeight="1" x14ac:dyDescent="0.25">
      <c r="A2" s="291" t="str">
        <f>'Formato 1'!A2</f>
        <v xml:space="preserve"> Municipio de Uriangato Gto.</v>
      </c>
      <c r="B2" s="292"/>
      <c r="C2" s="292"/>
      <c r="D2" s="292"/>
      <c r="E2" s="292"/>
      <c r="F2" s="292"/>
      <c r="G2" s="293"/>
    </row>
    <row r="3" spans="1:7" ht="15" customHeight="1" x14ac:dyDescent="0.25">
      <c r="A3" s="285" t="s">
        <v>297</v>
      </c>
      <c r="B3" s="295"/>
      <c r="C3" s="295"/>
      <c r="D3" s="295"/>
      <c r="E3" s="295"/>
      <c r="F3" s="295"/>
      <c r="G3" s="287"/>
    </row>
    <row r="4" spans="1:7" ht="15" customHeight="1" x14ac:dyDescent="0.25">
      <c r="A4" s="99" t="s">
        <v>381</v>
      </c>
      <c r="B4" s="100"/>
      <c r="C4" s="100"/>
      <c r="D4" s="100"/>
      <c r="E4" s="100"/>
      <c r="F4" s="100"/>
      <c r="G4" s="101"/>
    </row>
    <row r="5" spans="1:7" ht="15" customHeight="1" x14ac:dyDescent="0.25">
      <c r="A5" s="285" t="str">
        <f>'Formato 3'!A4</f>
        <v>Del 1 de enero al 30 de septiembre de 2026</v>
      </c>
      <c r="B5" s="295"/>
      <c r="C5" s="295"/>
      <c r="D5" s="295"/>
      <c r="E5" s="295"/>
      <c r="F5" s="295"/>
      <c r="G5" s="287"/>
    </row>
    <row r="6" spans="1:7" x14ac:dyDescent="0.25">
      <c r="A6" s="288" t="s">
        <v>2</v>
      </c>
      <c r="B6" s="289"/>
      <c r="C6" s="289"/>
      <c r="D6" s="289"/>
      <c r="E6" s="289"/>
      <c r="F6" s="289"/>
      <c r="G6" s="290"/>
    </row>
    <row r="7" spans="1:7" ht="15" customHeight="1" x14ac:dyDescent="0.25">
      <c r="A7" s="296" t="s">
        <v>5</v>
      </c>
      <c r="B7" s="298" t="s">
        <v>299</v>
      </c>
      <c r="C7" s="298"/>
      <c r="D7" s="298"/>
      <c r="E7" s="298"/>
      <c r="F7" s="298"/>
      <c r="G7" s="300" t="s">
        <v>300</v>
      </c>
    </row>
    <row r="8" spans="1:7" ht="30" x14ac:dyDescent="0.25">
      <c r="A8" s="297"/>
      <c r="B8" s="18" t="s">
        <v>205</v>
      </c>
      <c r="C8" s="7" t="s">
        <v>231</v>
      </c>
      <c r="D8" s="18" t="s">
        <v>232</v>
      </c>
      <c r="E8" s="18" t="s">
        <v>190</v>
      </c>
      <c r="F8" s="18" t="s">
        <v>206</v>
      </c>
      <c r="G8" s="299"/>
    </row>
    <row r="9" spans="1:7" ht="15.75" customHeight="1" x14ac:dyDescent="0.25">
      <c r="A9" s="117" t="s">
        <v>382</v>
      </c>
      <c r="B9" s="162">
        <f>SUM(B10:B45)</f>
        <v>215283249.18000001</v>
      </c>
      <c r="C9" s="162">
        <f t="shared" ref="C9:G9" si="0">SUM(C10:C45)</f>
        <v>70364605.789999992</v>
      </c>
      <c r="D9" s="162">
        <f t="shared" si="0"/>
        <v>285647854.96999997</v>
      </c>
      <c r="E9" s="264">
        <f t="shared" si="0"/>
        <v>152411479.81</v>
      </c>
      <c r="F9" s="264">
        <f t="shared" si="0"/>
        <v>151241507.41</v>
      </c>
      <c r="G9" s="264">
        <f t="shared" si="0"/>
        <v>133236375.15999997</v>
      </c>
    </row>
    <row r="10" spans="1:7" x14ac:dyDescent="0.25">
      <c r="A10" s="122" t="s">
        <v>540</v>
      </c>
      <c r="B10" s="166">
        <v>3560152.77</v>
      </c>
      <c r="C10" s="166">
        <v>0</v>
      </c>
      <c r="D10" s="265">
        <f>B10+C10</f>
        <v>3560152.77</v>
      </c>
      <c r="E10" s="166">
        <v>1549410.44</v>
      </c>
      <c r="F10" s="166">
        <v>1546035.92</v>
      </c>
      <c r="G10" s="265">
        <f>D10-E10</f>
        <v>2010742.33</v>
      </c>
    </row>
    <row r="11" spans="1:7" x14ac:dyDescent="0.25">
      <c r="A11" s="122" t="s">
        <v>541</v>
      </c>
      <c r="B11" s="166">
        <v>29132490.190000001</v>
      </c>
      <c r="C11" s="166">
        <v>12350578.92</v>
      </c>
      <c r="D11" s="265">
        <f t="shared" ref="D11:D44" si="1">B11+C11</f>
        <v>41483069.109999999</v>
      </c>
      <c r="E11" s="166">
        <v>15822535.85</v>
      </c>
      <c r="F11" s="166">
        <v>15452578.390000001</v>
      </c>
      <c r="G11" s="265">
        <f t="shared" ref="G11:G44" si="2">D11-E11</f>
        <v>25660533.259999998</v>
      </c>
    </row>
    <row r="12" spans="1:7" x14ac:dyDescent="0.25">
      <c r="A12" s="122" t="s">
        <v>542</v>
      </c>
      <c r="B12" s="166">
        <v>2603896.64</v>
      </c>
      <c r="C12" s="166">
        <v>2200000</v>
      </c>
      <c r="D12" s="265">
        <f t="shared" si="1"/>
        <v>4803896.6400000006</v>
      </c>
      <c r="E12" s="166">
        <v>2896547.12</v>
      </c>
      <c r="F12" s="166">
        <v>2888885.39</v>
      </c>
      <c r="G12" s="265">
        <f t="shared" si="2"/>
        <v>1907349.5200000005</v>
      </c>
    </row>
    <row r="13" spans="1:7" x14ac:dyDescent="0.25">
      <c r="A13" s="122" t="s">
        <v>543</v>
      </c>
      <c r="B13" s="166">
        <v>4430228.53</v>
      </c>
      <c r="C13" s="166">
        <v>809661.18</v>
      </c>
      <c r="D13" s="265">
        <f t="shared" si="1"/>
        <v>5239889.71</v>
      </c>
      <c r="E13" s="166">
        <v>1841410.46</v>
      </c>
      <c r="F13" s="166">
        <v>1840455.62</v>
      </c>
      <c r="G13" s="265">
        <f t="shared" si="2"/>
        <v>3398479.25</v>
      </c>
    </row>
    <row r="14" spans="1:7" x14ac:dyDescent="0.25">
      <c r="A14" s="122" t="s">
        <v>544</v>
      </c>
      <c r="B14" s="166">
        <v>3430394.45</v>
      </c>
      <c r="C14" s="166">
        <v>146322.35999999999</v>
      </c>
      <c r="D14" s="265">
        <f t="shared" si="1"/>
        <v>3576716.81</v>
      </c>
      <c r="E14" s="166">
        <v>2190216.17</v>
      </c>
      <c r="F14" s="166">
        <v>2185907.91</v>
      </c>
      <c r="G14" s="265">
        <f t="shared" si="2"/>
        <v>1386500.6400000001</v>
      </c>
    </row>
    <row r="15" spans="1:7" x14ac:dyDescent="0.25">
      <c r="A15" s="122" t="s">
        <v>545</v>
      </c>
      <c r="B15" s="166">
        <v>5905003.46</v>
      </c>
      <c r="C15" s="166">
        <v>90000</v>
      </c>
      <c r="D15" s="265">
        <f t="shared" si="1"/>
        <v>5995003.46</v>
      </c>
      <c r="E15" s="166">
        <v>3513964.48</v>
      </c>
      <c r="F15" s="166">
        <v>3506726</v>
      </c>
      <c r="G15" s="265">
        <f t="shared" si="2"/>
        <v>2481038.98</v>
      </c>
    </row>
    <row r="16" spans="1:7" x14ac:dyDescent="0.25">
      <c r="A16" s="122" t="s">
        <v>546</v>
      </c>
      <c r="B16" s="166">
        <v>3150388.26</v>
      </c>
      <c r="C16" s="166">
        <v>0</v>
      </c>
      <c r="D16" s="265">
        <f t="shared" si="1"/>
        <v>3150388.26</v>
      </c>
      <c r="E16" s="166">
        <v>1925471.71</v>
      </c>
      <c r="F16" s="166">
        <v>1914776.53</v>
      </c>
      <c r="G16" s="265">
        <f t="shared" si="2"/>
        <v>1224916.5499999998</v>
      </c>
    </row>
    <row r="17" spans="1:7" x14ac:dyDescent="0.25">
      <c r="A17" s="122" t="s">
        <v>547</v>
      </c>
      <c r="B17" s="166">
        <v>1492818.27</v>
      </c>
      <c r="C17" s="166">
        <v>1330000</v>
      </c>
      <c r="D17" s="265">
        <f t="shared" si="1"/>
        <v>2822818.27</v>
      </c>
      <c r="E17" s="166">
        <v>1489388.6</v>
      </c>
      <c r="F17" s="166">
        <v>1487323.44</v>
      </c>
      <c r="G17" s="265">
        <f t="shared" si="2"/>
        <v>1333429.67</v>
      </c>
    </row>
    <row r="18" spans="1:7" x14ac:dyDescent="0.25">
      <c r="A18" s="122" t="s">
        <v>548</v>
      </c>
      <c r="B18" s="166">
        <v>2290920.52</v>
      </c>
      <c r="C18" s="166">
        <v>9605.3799999999992</v>
      </c>
      <c r="D18" s="265">
        <f t="shared" si="1"/>
        <v>2300525.9</v>
      </c>
      <c r="E18" s="166">
        <v>1286480.76</v>
      </c>
      <c r="F18" s="166">
        <v>1281875.6499999999</v>
      </c>
      <c r="G18" s="265">
        <f t="shared" si="2"/>
        <v>1014045.1399999999</v>
      </c>
    </row>
    <row r="19" spans="1:7" x14ac:dyDescent="0.25">
      <c r="A19" s="122" t="s">
        <v>549</v>
      </c>
      <c r="B19" s="166">
        <v>3001405.8</v>
      </c>
      <c r="C19" s="166">
        <v>0</v>
      </c>
      <c r="D19" s="265">
        <f t="shared" si="1"/>
        <v>3001405.8</v>
      </c>
      <c r="E19" s="166">
        <v>1870548.03</v>
      </c>
      <c r="F19" s="166">
        <v>1865163.63</v>
      </c>
      <c r="G19" s="265">
        <f t="shared" si="2"/>
        <v>1130857.7699999998</v>
      </c>
    </row>
    <row r="20" spans="1:7" x14ac:dyDescent="0.25">
      <c r="A20" s="122" t="s">
        <v>550</v>
      </c>
      <c r="B20" s="166">
        <v>22356363.27</v>
      </c>
      <c r="C20" s="166">
        <v>96742.35</v>
      </c>
      <c r="D20" s="265">
        <f t="shared" si="1"/>
        <v>22453105.620000001</v>
      </c>
      <c r="E20" s="166">
        <v>11093872.939999999</v>
      </c>
      <c r="F20" s="166">
        <v>10992606.65</v>
      </c>
      <c r="G20" s="265">
        <f t="shared" si="2"/>
        <v>11359232.680000002</v>
      </c>
    </row>
    <row r="21" spans="1:7" x14ac:dyDescent="0.25">
      <c r="A21" s="122" t="s">
        <v>551</v>
      </c>
      <c r="B21" s="166">
        <v>540254.94999999995</v>
      </c>
      <c r="C21" s="166">
        <v>-16961.810000000001</v>
      </c>
      <c r="D21" s="265">
        <f t="shared" si="1"/>
        <v>523293.13999999996</v>
      </c>
      <c r="E21" s="166">
        <v>322922.49</v>
      </c>
      <c r="F21" s="166">
        <v>322340.12</v>
      </c>
      <c r="G21" s="265">
        <f t="shared" si="2"/>
        <v>200370.64999999997</v>
      </c>
    </row>
    <row r="22" spans="1:7" x14ac:dyDescent="0.25">
      <c r="A22" s="122" t="s">
        <v>552</v>
      </c>
      <c r="B22" s="166">
        <v>1535218.26</v>
      </c>
      <c r="C22" s="166">
        <v>9605.3799999999992</v>
      </c>
      <c r="D22" s="265">
        <f t="shared" si="1"/>
        <v>1544823.64</v>
      </c>
      <c r="E22" s="166">
        <v>802807.82</v>
      </c>
      <c r="F22" s="166">
        <v>801183.2</v>
      </c>
      <c r="G22" s="265">
        <f t="shared" si="2"/>
        <v>742015.82</v>
      </c>
    </row>
    <row r="23" spans="1:7" x14ac:dyDescent="0.25">
      <c r="A23" s="122" t="s">
        <v>553</v>
      </c>
      <c r="B23" s="166">
        <v>1618758.3</v>
      </c>
      <c r="C23" s="166">
        <v>0</v>
      </c>
      <c r="D23" s="265">
        <f t="shared" si="1"/>
        <v>1618758.3</v>
      </c>
      <c r="E23" s="166">
        <v>834297.37</v>
      </c>
      <c r="F23" s="166">
        <v>832949.97</v>
      </c>
      <c r="G23" s="265">
        <f t="shared" si="2"/>
        <v>784460.93</v>
      </c>
    </row>
    <row r="24" spans="1:7" x14ac:dyDescent="0.25">
      <c r="A24" s="122" t="s">
        <v>554</v>
      </c>
      <c r="B24" s="166">
        <v>2891447.26</v>
      </c>
      <c r="C24" s="166">
        <v>6055884.5199999996</v>
      </c>
      <c r="D24" s="265">
        <f t="shared" si="1"/>
        <v>8947331.7799999993</v>
      </c>
      <c r="E24" s="166">
        <v>6331125.8399999999</v>
      </c>
      <c r="F24" s="166">
        <v>6321240.9199999999</v>
      </c>
      <c r="G24" s="265">
        <f t="shared" si="2"/>
        <v>2616205.9399999995</v>
      </c>
    </row>
    <row r="25" spans="1:7" x14ac:dyDescent="0.25">
      <c r="A25" s="122" t="s">
        <v>555</v>
      </c>
      <c r="B25" s="166">
        <v>2269479.7400000002</v>
      </c>
      <c r="C25" s="166">
        <v>891000</v>
      </c>
      <c r="D25" s="265">
        <f t="shared" si="1"/>
        <v>3160479.74</v>
      </c>
      <c r="E25" s="166">
        <v>2184506.7999999998</v>
      </c>
      <c r="F25" s="166">
        <v>2133763.35</v>
      </c>
      <c r="G25" s="265">
        <f t="shared" si="2"/>
        <v>975972.94000000041</v>
      </c>
    </row>
    <row r="26" spans="1:7" x14ac:dyDescent="0.25">
      <c r="A26" s="122" t="s">
        <v>556</v>
      </c>
      <c r="B26" s="166">
        <v>6141877.8899999997</v>
      </c>
      <c r="C26" s="166">
        <v>443000</v>
      </c>
      <c r="D26" s="265">
        <f t="shared" si="1"/>
        <v>6584877.8899999997</v>
      </c>
      <c r="E26" s="166">
        <v>1431724.53</v>
      </c>
      <c r="F26" s="166">
        <v>1380238.11</v>
      </c>
      <c r="G26" s="265">
        <f t="shared" si="2"/>
        <v>5153153.3599999994</v>
      </c>
    </row>
    <row r="27" spans="1:7" x14ac:dyDescent="0.25">
      <c r="A27" s="122" t="s">
        <v>557</v>
      </c>
      <c r="B27" s="166">
        <v>2271007.6</v>
      </c>
      <c r="C27" s="166">
        <v>0</v>
      </c>
      <c r="D27" s="265">
        <f t="shared" si="1"/>
        <v>2271007.6</v>
      </c>
      <c r="E27" s="166">
        <v>1218015.1100000001</v>
      </c>
      <c r="F27" s="166">
        <v>1214934.06</v>
      </c>
      <c r="G27" s="265">
        <f t="shared" si="2"/>
        <v>1052992.49</v>
      </c>
    </row>
    <row r="28" spans="1:7" x14ac:dyDescent="0.25">
      <c r="A28" s="122" t="s">
        <v>558</v>
      </c>
      <c r="B28" s="166">
        <v>2192034.8199999998</v>
      </c>
      <c r="C28" s="166">
        <v>11178.99</v>
      </c>
      <c r="D28" s="265">
        <f t="shared" si="1"/>
        <v>2203213.81</v>
      </c>
      <c r="E28" s="166">
        <v>1359446.7</v>
      </c>
      <c r="F28" s="166">
        <v>1354480.52</v>
      </c>
      <c r="G28" s="265">
        <f t="shared" si="2"/>
        <v>843767.1100000001</v>
      </c>
    </row>
    <row r="29" spans="1:7" x14ac:dyDescent="0.25">
      <c r="A29" s="122" t="s">
        <v>559</v>
      </c>
      <c r="B29" s="166">
        <v>14358055.189999999</v>
      </c>
      <c r="C29" s="166">
        <v>37670836.729999997</v>
      </c>
      <c r="D29" s="265">
        <f t="shared" si="1"/>
        <v>52028891.919999994</v>
      </c>
      <c r="E29" s="166">
        <v>24551473.359999999</v>
      </c>
      <c r="F29" s="166">
        <v>24474792.879999999</v>
      </c>
      <c r="G29" s="265">
        <f t="shared" si="2"/>
        <v>27477418.559999995</v>
      </c>
    </row>
    <row r="30" spans="1:7" x14ac:dyDescent="0.25">
      <c r="A30" s="122" t="s">
        <v>560</v>
      </c>
      <c r="B30" s="166">
        <v>2687498.74</v>
      </c>
      <c r="C30" s="166">
        <v>0</v>
      </c>
      <c r="D30" s="265">
        <f t="shared" si="1"/>
        <v>2687498.74</v>
      </c>
      <c r="E30" s="166">
        <v>1491742.7</v>
      </c>
      <c r="F30" s="166">
        <v>1481896.14</v>
      </c>
      <c r="G30" s="265">
        <f t="shared" si="2"/>
        <v>1195756.0400000003</v>
      </c>
    </row>
    <row r="31" spans="1:7" x14ac:dyDescent="0.25">
      <c r="A31" s="122" t="s">
        <v>561</v>
      </c>
      <c r="B31" s="166">
        <v>5539623.3200000003</v>
      </c>
      <c r="C31" s="166">
        <v>0</v>
      </c>
      <c r="D31" s="265">
        <f t="shared" si="1"/>
        <v>5539623.3200000003</v>
      </c>
      <c r="E31" s="166">
        <v>3358735.35</v>
      </c>
      <c r="F31" s="166">
        <v>3357189.59</v>
      </c>
      <c r="G31" s="265">
        <f t="shared" si="2"/>
        <v>2180887.9700000002</v>
      </c>
    </row>
    <row r="32" spans="1:7" x14ac:dyDescent="0.25">
      <c r="A32" s="122" t="s">
        <v>562</v>
      </c>
      <c r="B32" s="166">
        <v>815216.67</v>
      </c>
      <c r="C32" s="166">
        <v>13981.33</v>
      </c>
      <c r="D32" s="265">
        <f t="shared" si="1"/>
        <v>829198</v>
      </c>
      <c r="E32" s="166">
        <v>464058.54</v>
      </c>
      <c r="F32" s="166">
        <v>464058.54</v>
      </c>
      <c r="G32" s="265">
        <f t="shared" si="2"/>
        <v>365139.46</v>
      </c>
    </row>
    <row r="33" spans="1:7" x14ac:dyDescent="0.25">
      <c r="A33" s="122" t="s">
        <v>563</v>
      </c>
      <c r="B33" s="166">
        <v>44481984.549999997</v>
      </c>
      <c r="C33" s="166">
        <v>4850014</v>
      </c>
      <c r="D33" s="265">
        <f t="shared" si="1"/>
        <v>49331998.549999997</v>
      </c>
      <c r="E33" s="166">
        <v>31301338.84</v>
      </c>
      <c r="F33" s="166">
        <v>31087226.27</v>
      </c>
      <c r="G33" s="265">
        <f t="shared" si="2"/>
        <v>18030659.709999997</v>
      </c>
    </row>
    <row r="34" spans="1:7" x14ac:dyDescent="0.25">
      <c r="A34" s="122" t="s">
        <v>564</v>
      </c>
      <c r="B34" s="166">
        <v>6082706.29</v>
      </c>
      <c r="C34" s="166">
        <v>-404457.71</v>
      </c>
      <c r="D34" s="265">
        <f t="shared" si="1"/>
        <v>5678248.5800000001</v>
      </c>
      <c r="E34" s="166">
        <v>2702930.13</v>
      </c>
      <c r="F34" s="166">
        <v>2519317.02</v>
      </c>
      <c r="G34" s="265">
        <f t="shared" si="2"/>
        <v>2975318.45</v>
      </c>
    </row>
    <row r="35" spans="1:7" x14ac:dyDescent="0.25">
      <c r="A35" s="122" t="s">
        <v>565</v>
      </c>
      <c r="B35" s="166">
        <v>14346281.189999999</v>
      </c>
      <c r="C35" s="166">
        <v>0</v>
      </c>
      <c r="D35" s="265">
        <f t="shared" si="1"/>
        <v>14346281.189999999</v>
      </c>
      <c r="E35" s="166">
        <v>8054796.4800000004</v>
      </c>
      <c r="F35" s="166">
        <v>8026133.7599999998</v>
      </c>
      <c r="G35" s="265">
        <f t="shared" si="2"/>
        <v>6291484.709999999</v>
      </c>
    </row>
    <row r="36" spans="1:7" x14ac:dyDescent="0.25">
      <c r="A36" s="122" t="s">
        <v>566</v>
      </c>
      <c r="B36" s="166">
        <v>2096663.3</v>
      </c>
      <c r="C36" s="166">
        <v>112000</v>
      </c>
      <c r="D36" s="265">
        <f t="shared" si="1"/>
        <v>2208663.2999999998</v>
      </c>
      <c r="E36" s="166">
        <v>1718153.7</v>
      </c>
      <c r="F36" s="166">
        <v>1711148.95</v>
      </c>
      <c r="G36" s="265">
        <f t="shared" si="2"/>
        <v>490509.59999999986</v>
      </c>
    </row>
    <row r="37" spans="1:7" x14ac:dyDescent="0.25">
      <c r="A37" s="122" t="s">
        <v>567</v>
      </c>
      <c r="B37" s="166">
        <v>1567250.84</v>
      </c>
      <c r="C37" s="166">
        <v>0</v>
      </c>
      <c r="D37" s="265">
        <f t="shared" si="1"/>
        <v>1567250.84</v>
      </c>
      <c r="E37" s="166">
        <v>577114.72</v>
      </c>
      <c r="F37" s="166">
        <v>576089.28</v>
      </c>
      <c r="G37" s="265">
        <f t="shared" si="2"/>
        <v>990136.12000000011</v>
      </c>
    </row>
    <row r="38" spans="1:7" x14ac:dyDescent="0.25">
      <c r="A38" s="122" t="s">
        <v>568</v>
      </c>
      <c r="B38" s="166">
        <v>1131574.53</v>
      </c>
      <c r="C38" s="166">
        <v>0</v>
      </c>
      <c r="D38" s="265">
        <f t="shared" si="1"/>
        <v>1131574.53</v>
      </c>
      <c r="E38" s="166">
        <v>634304.22</v>
      </c>
      <c r="F38" s="166">
        <v>633377.66</v>
      </c>
      <c r="G38" s="265">
        <f t="shared" si="2"/>
        <v>497270.31000000006</v>
      </c>
    </row>
    <row r="39" spans="1:7" x14ac:dyDescent="0.25">
      <c r="A39" s="122" t="s">
        <v>569</v>
      </c>
      <c r="B39" s="166">
        <v>376178.36</v>
      </c>
      <c r="C39" s="166">
        <v>50000</v>
      </c>
      <c r="D39" s="265">
        <f t="shared" si="1"/>
        <v>426178.36</v>
      </c>
      <c r="E39" s="166">
        <v>211538.16</v>
      </c>
      <c r="F39" s="166">
        <v>211175.84</v>
      </c>
      <c r="G39" s="265">
        <f t="shared" si="2"/>
        <v>214640.19999999998</v>
      </c>
    </row>
    <row r="40" spans="1:7" x14ac:dyDescent="0.25">
      <c r="A40" s="122" t="s">
        <v>570</v>
      </c>
      <c r="B40" s="166">
        <v>298721.40999999997</v>
      </c>
      <c r="C40" s="166">
        <v>0</v>
      </c>
      <c r="D40" s="265">
        <f t="shared" si="1"/>
        <v>298721.40999999997</v>
      </c>
      <c r="E40" s="166">
        <v>230039.3</v>
      </c>
      <c r="F40" s="166">
        <v>229817.26</v>
      </c>
      <c r="G40" s="265">
        <f t="shared" si="2"/>
        <v>68682.109999999986</v>
      </c>
    </row>
    <row r="41" spans="1:7" x14ac:dyDescent="0.25">
      <c r="A41" s="122" t="s">
        <v>571</v>
      </c>
      <c r="B41" s="166">
        <v>870921.34</v>
      </c>
      <c r="C41" s="166">
        <v>15114.17</v>
      </c>
      <c r="D41" s="265">
        <f t="shared" si="1"/>
        <v>886035.51</v>
      </c>
      <c r="E41" s="166">
        <v>344524.39</v>
      </c>
      <c r="F41" s="166">
        <v>339782.14</v>
      </c>
      <c r="G41" s="265">
        <f t="shared" si="2"/>
        <v>541511.12</v>
      </c>
    </row>
    <row r="42" spans="1:7" x14ac:dyDescent="0.25">
      <c r="A42" s="122" t="s">
        <v>572</v>
      </c>
      <c r="B42" s="166">
        <v>8916466.3800000008</v>
      </c>
      <c r="C42" s="166">
        <v>3004000</v>
      </c>
      <c r="D42" s="265">
        <f t="shared" si="1"/>
        <v>11920466.380000001</v>
      </c>
      <c r="E42" s="166">
        <v>8135233.2199999997</v>
      </c>
      <c r="F42" s="166">
        <v>8135233.2199999997</v>
      </c>
      <c r="G42" s="265">
        <f t="shared" si="2"/>
        <v>3785233.1600000011</v>
      </c>
    </row>
    <row r="43" spans="1:7" x14ac:dyDescent="0.25">
      <c r="A43" s="122" t="s">
        <v>573</v>
      </c>
      <c r="B43" s="166">
        <v>6227737.96</v>
      </c>
      <c r="C43" s="166">
        <v>0</v>
      </c>
      <c r="D43" s="265">
        <f t="shared" si="1"/>
        <v>6227737.96</v>
      </c>
      <c r="E43" s="166">
        <v>4670803.4800000004</v>
      </c>
      <c r="F43" s="166">
        <v>4670803.4800000004</v>
      </c>
      <c r="G43" s="265">
        <f t="shared" si="2"/>
        <v>1556934.4799999995</v>
      </c>
    </row>
    <row r="44" spans="1:7" x14ac:dyDescent="0.25">
      <c r="A44" s="122" t="s">
        <v>574</v>
      </c>
      <c r="B44" s="166">
        <v>4672228.13</v>
      </c>
      <c r="C44" s="166">
        <v>626500</v>
      </c>
      <c r="D44" s="265">
        <f t="shared" si="1"/>
        <v>5298728.13</v>
      </c>
      <c r="E44" s="166">
        <v>4000000</v>
      </c>
      <c r="F44" s="166">
        <v>4000000</v>
      </c>
      <c r="G44" s="265">
        <f t="shared" si="2"/>
        <v>1298728.1299999999</v>
      </c>
    </row>
    <row r="45" spans="1:7" x14ac:dyDescent="0.25">
      <c r="A45" s="120" t="s">
        <v>151</v>
      </c>
      <c r="B45" s="165"/>
      <c r="C45" s="165"/>
      <c r="D45" s="165"/>
      <c r="E45" s="165"/>
      <c r="F45" s="165"/>
      <c r="G45" s="165"/>
    </row>
    <row r="46" spans="1:7" x14ac:dyDescent="0.25">
      <c r="A46" s="118" t="s">
        <v>383</v>
      </c>
      <c r="B46" s="163">
        <f>SUM(B47:B57)</f>
        <v>83374429.209999993</v>
      </c>
      <c r="C46" s="163">
        <f t="shared" ref="C46:G46" si="3">SUM(C47:C57)</f>
        <v>32110985.620000001</v>
      </c>
      <c r="D46" s="163">
        <f t="shared" si="3"/>
        <v>115485414.82999998</v>
      </c>
      <c r="E46" s="163">
        <f t="shared" si="3"/>
        <v>48298406.879999995</v>
      </c>
      <c r="F46" s="163">
        <f t="shared" si="3"/>
        <v>48090465.919999994</v>
      </c>
      <c r="G46" s="163">
        <f t="shared" si="3"/>
        <v>67187007.950000003</v>
      </c>
    </row>
    <row r="47" spans="1:7" x14ac:dyDescent="0.25">
      <c r="A47" s="122" t="s">
        <v>543</v>
      </c>
      <c r="B47" s="166">
        <v>680000</v>
      </c>
      <c r="C47" s="166">
        <v>0</v>
      </c>
      <c r="D47" s="265">
        <f t="shared" ref="D47:D56" si="4">B47+C47</f>
        <v>680000</v>
      </c>
      <c r="E47" s="166">
        <v>48349.94</v>
      </c>
      <c r="F47" s="166">
        <v>48349.94</v>
      </c>
      <c r="G47" s="265">
        <f t="shared" ref="G47:G56" si="5">D47-E47</f>
        <v>631650.06000000006</v>
      </c>
    </row>
    <row r="48" spans="1:7" x14ac:dyDescent="0.25">
      <c r="A48" s="122" t="s">
        <v>554</v>
      </c>
      <c r="B48" s="166">
        <v>0</v>
      </c>
      <c r="C48" s="166">
        <v>2495335.5499999998</v>
      </c>
      <c r="D48" s="265">
        <f t="shared" si="4"/>
        <v>2495335.5499999998</v>
      </c>
      <c r="E48" s="166">
        <v>1122457.79</v>
      </c>
      <c r="F48" s="166">
        <v>1122457.79</v>
      </c>
      <c r="G48" s="265">
        <f t="shared" si="5"/>
        <v>1372877.7599999998</v>
      </c>
    </row>
    <row r="49" spans="1:7" x14ac:dyDescent="0.25">
      <c r="A49" s="122" t="s">
        <v>555</v>
      </c>
      <c r="B49" s="166">
        <v>0</v>
      </c>
      <c r="C49" s="166">
        <v>1099000</v>
      </c>
      <c r="D49" s="265">
        <f t="shared" si="4"/>
        <v>1099000</v>
      </c>
      <c r="E49" s="166">
        <v>980945</v>
      </c>
      <c r="F49" s="166">
        <v>960785</v>
      </c>
      <c r="G49" s="265">
        <f t="shared" si="5"/>
        <v>118055</v>
      </c>
    </row>
    <row r="50" spans="1:7" x14ac:dyDescent="0.25">
      <c r="A50" s="122" t="s">
        <v>556</v>
      </c>
      <c r="B50" s="166">
        <v>0</v>
      </c>
      <c r="C50" s="166">
        <v>2274650</v>
      </c>
      <c r="D50" s="265">
        <f t="shared" si="4"/>
        <v>2274650</v>
      </c>
      <c r="E50" s="166">
        <v>0</v>
      </c>
      <c r="F50" s="166">
        <v>0</v>
      </c>
      <c r="G50" s="265">
        <f t="shared" si="5"/>
        <v>2274650</v>
      </c>
    </row>
    <row r="51" spans="1:7" x14ac:dyDescent="0.25">
      <c r="A51" s="122" t="s">
        <v>559</v>
      </c>
      <c r="B51" s="166">
        <v>31046597.199999999</v>
      </c>
      <c r="C51" s="166">
        <v>24905296.93</v>
      </c>
      <c r="D51" s="265">
        <f t="shared" si="4"/>
        <v>55951894.129999995</v>
      </c>
      <c r="E51" s="166">
        <v>14590186.300000001</v>
      </c>
      <c r="F51" s="166">
        <v>14590186.300000001</v>
      </c>
      <c r="G51" s="265">
        <f t="shared" si="5"/>
        <v>41361707.829999998</v>
      </c>
    </row>
    <row r="52" spans="1:7" x14ac:dyDescent="0.25">
      <c r="A52" s="122" t="s">
        <v>563</v>
      </c>
      <c r="B52" s="166">
        <v>0</v>
      </c>
      <c r="C52" s="166">
        <v>1140014</v>
      </c>
      <c r="D52" s="265">
        <f t="shared" si="4"/>
        <v>1140014</v>
      </c>
      <c r="E52" s="166">
        <v>0</v>
      </c>
      <c r="F52" s="166">
        <v>0</v>
      </c>
      <c r="G52" s="265">
        <f t="shared" si="5"/>
        <v>1140014</v>
      </c>
    </row>
    <row r="53" spans="1:7" x14ac:dyDescent="0.25">
      <c r="A53" s="122" t="s">
        <v>564</v>
      </c>
      <c r="B53" s="166">
        <v>49663761.009999998</v>
      </c>
      <c r="C53" s="166">
        <v>-158210.04999999999</v>
      </c>
      <c r="D53" s="265">
        <f t="shared" si="4"/>
        <v>49505550.960000001</v>
      </c>
      <c r="E53" s="166">
        <v>29903478.219999999</v>
      </c>
      <c r="F53" s="166">
        <v>29731560.16</v>
      </c>
      <c r="G53" s="265">
        <f t="shared" si="5"/>
        <v>19602072.740000002</v>
      </c>
    </row>
    <row r="54" spans="1:7" x14ac:dyDescent="0.25">
      <c r="A54" s="122" t="s">
        <v>565</v>
      </c>
      <c r="B54" s="166">
        <v>200000</v>
      </c>
      <c r="C54" s="166">
        <v>32100</v>
      </c>
      <c r="D54" s="265">
        <f t="shared" si="4"/>
        <v>232100</v>
      </c>
      <c r="E54" s="166">
        <v>223646.19</v>
      </c>
      <c r="F54" s="166">
        <v>223646.19</v>
      </c>
      <c r="G54" s="265">
        <f t="shared" si="5"/>
        <v>8453.8099999999977</v>
      </c>
    </row>
    <row r="55" spans="1:7" x14ac:dyDescent="0.25">
      <c r="A55" s="122" t="s">
        <v>566</v>
      </c>
      <c r="B55" s="166">
        <v>1784071</v>
      </c>
      <c r="C55" s="166">
        <v>22799.19</v>
      </c>
      <c r="D55" s="265">
        <f t="shared" si="4"/>
        <v>1806870.19</v>
      </c>
      <c r="E55" s="166">
        <v>1136443.44</v>
      </c>
      <c r="F55" s="166">
        <v>1120580.54</v>
      </c>
      <c r="G55" s="265">
        <f t="shared" si="5"/>
        <v>670426.75</v>
      </c>
    </row>
    <row r="56" spans="1:7" x14ac:dyDescent="0.25">
      <c r="A56" s="122" t="s">
        <v>568</v>
      </c>
      <c r="B56" s="166">
        <v>0</v>
      </c>
      <c r="C56" s="166">
        <v>300000</v>
      </c>
      <c r="D56" s="265">
        <f t="shared" si="4"/>
        <v>300000</v>
      </c>
      <c r="E56" s="166">
        <v>292900</v>
      </c>
      <c r="F56" s="166">
        <v>292900</v>
      </c>
      <c r="G56" s="265">
        <f t="shared" si="5"/>
        <v>7100</v>
      </c>
    </row>
    <row r="57" spans="1:7" x14ac:dyDescent="0.25">
      <c r="A57" s="120" t="s">
        <v>151</v>
      </c>
      <c r="B57" s="165"/>
      <c r="C57" s="165"/>
      <c r="D57" s="164"/>
      <c r="E57" s="164"/>
      <c r="F57" s="164"/>
      <c r="G57" s="164"/>
    </row>
    <row r="58" spans="1:7" x14ac:dyDescent="0.25">
      <c r="A58" s="118" t="s">
        <v>379</v>
      </c>
      <c r="B58" s="163">
        <f>B9+B46</f>
        <v>298657678.38999999</v>
      </c>
      <c r="C58" s="163">
        <f t="shared" ref="C58:G58" si="6">C9+C46</f>
        <v>102475591.41</v>
      </c>
      <c r="D58" s="163">
        <f t="shared" si="6"/>
        <v>401133269.79999995</v>
      </c>
      <c r="E58" s="163">
        <f t="shared" si="6"/>
        <v>200709886.69</v>
      </c>
      <c r="F58" s="163">
        <f t="shared" si="6"/>
        <v>199331973.32999998</v>
      </c>
      <c r="G58" s="163">
        <f t="shared" si="6"/>
        <v>200423383.10999995</v>
      </c>
    </row>
    <row r="59" spans="1:7" x14ac:dyDescent="0.25">
      <c r="A59" s="119"/>
      <c r="B59" s="121"/>
      <c r="C59" s="121"/>
      <c r="D59" s="121"/>
      <c r="E59" s="121"/>
      <c r="F59" s="121"/>
      <c r="G59" s="121"/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E18:F19 B9:G9 B28:C29 B18:C19 E28:F29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78"/>
  <sheetViews>
    <sheetView showGridLines="0" topLeftCell="A15" zoomScale="75" zoomScaleNormal="75" workbookViewId="0">
      <selection activeCell="C55" sqref="C55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304" t="s">
        <v>384</v>
      </c>
      <c r="B1" s="305"/>
      <c r="C1" s="305"/>
      <c r="D1" s="305"/>
      <c r="E1" s="305"/>
      <c r="F1" s="305"/>
      <c r="G1" s="305"/>
    </row>
    <row r="2" spans="1:7" x14ac:dyDescent="0.25">
      <c r="A2" s="69" t="str">
        <f>'Formato 1'!A2</f>
        <v xml:space="preserve"> Municipio de Uriangato Gto.</v>
      </c>
      <c r="B2" s="70"/>
      <c r="C2" s="70"/>
      <c r="D2" s="70"/>
      <c r="E2" s="70"/>
      <c r="F2" s="70"/>
      <c r="G2" s="71"/>
    </row>
    <row r="3" spans="1:7" x14ac:dyDescent="0.25">
      <c r="A3" s="72" t="s">
        <v>297</v>
      </c>
      <c r="B3" s="73"/>
      <c r="C3" s="73"/>
      <c r="D3" s="73"/>
      <c r="E3" s="73"/>
      <c r="F3" s="73"/>
      <c r="G3" s="74"/>
    </row>
    <row r="4" spans="1:7" x14ac:dyDescent="0.25">
      <c r="A4" s="72" t="s">
        <v>385</v>
      </c>
      <c r="B4" s="73"/>
      <c r="C4" s="73"/>
      <c r="D4" s="73"/>
      <c r="E4" s="73"/>
      <c r="F4" s="73"/>
      <c r="G4" s="74"/>
    </row>
    <row r="5" spans="1:7" x14ac:dyDescent="0.25">
      <c r="A5" s="72" t="str">
        <f>'Formato 3'!A4</f>
        <v>Del 1 de enero al 30 de septiembre de 2026</v>
      </c>
      <c r="B5" s="73"/>
      <c r="C5" s="73"/>
      <c r="D5" s="73"/>
      <c r="E5" s="73"/>
      <c r="F5" s="73"/>
      <c r="G5" s="74"/>
    </row>
    <row r="6" spans="1:7" x14ac:dyDescent="0.25">
      <c r="A6" s="75" t="s">
        <v>2</v>
      </c>
      <c r="B6" s="76"/>
      <c r="C6" s="76"/>
      <c r="D6" s="76"/>
      <c r="E6" s="76"/>
      <c r="F6" s="76"/>
      <c r="G6" s="77"/>
    </row>
    <row r="7" spans="1:7" ht="15.75" customHeight="1" x14ac:dyDescent="0.25">
      <c r="A7" s="296" t="s">
        <v>5</v>
      </c>
      <c r="B7" s="288" t="s">
        <v>299</v>
      </c>
      <c r="C7" s="289"/>
      <c r="D7" s="289"/>
      <c r="E7" s="289"/>
      <c r="F7" s="290"/>
      <c r="G7" s="300" t="s">
        <v>300</v>
      </c>
    </row>
    <row r="8" spans="1:7" ht="30" x14ac:dyDescent="0.25">
      <c r="A8" s="297"/>
      <c r="B8" s="18" t="s">
        <v>205</v>
      </c>
      <c r="C8" s="7" t="s">
        <v>386</v>
      </c>
      <c r="D8" s="18" t="s">
        <v>302</v>
      </c>
      <c r="E8" s="18" t="s">
        <v>190</v>
      </c>
      <c r="F8" s="23" t="s">
        <v>206</v>
      </c>
      <c r="G8" s="299"/>
    </row>
    <row r="9" spans="1:7" ht="16.5" customHeight="1" x14ac:dyDescent="0.25">
      <c r="A9" s="19" t="s">
        <v>387</v>
      </c>
      <c r="B9" s="176">
        <f>B10+B19+B27+B37</f>
        <v>215283249.18000001</v>
      </c>
      <c r="C9" s="176">
        <f t="shared" ref="C9:G9" si="0">C10+C19+C27+C37</f>
        <v>70364605.790000007</v>
      </c>
      <c r="D9" s="176">
        <f t="shared" si="0"/>
        <v>285647854.96999997</v>
      </c>
      <c r="E9" s="176">
        <f t="shared" si="0"/>
        <v>152411479.80999997</v>
      </c>
      <c r="F9" s="176">
        <f t="shared" si="0"/>
        <v>151241507.41</v>
      </c>
      <c r="G9" s="176">
        <f t="shared" si="0"/>
        <v>133236375.16</v>
      </c>
    </row>
    <row r="10" spans="1:7" ht="15" customHeight="1" x14ac:dyDescent="0.25">
      <c r="A10" s="38" t="s">
        <v>388</v>
      </c>
      <c r="B10" s="268">
        <f>SUM(B11:B18)</f>
        <v>127082000.52</v>
      </c>
      <c r="C10" s="268">
        <f t="shared" ref="C10:G10" si="1">SUM(C11:C18)</f>
        <v>15341471.999999998</v>
      </c>
      <c r="D10" s="268">
        <f t="shared" si="1"/>
        <v>142423472.51999998</v>
      </c>
      <c r="E10" s="268">
        <f t="shared" si="1"/>
        <v>71214647.459999993</v>
      </c>
      <c r="F10" s="268">
        <f t="shared" si="1"/>
        <v>70445641.689999998</v>
      </c>
      <c r="G10" s="268">
        <f t="shared" si="1"/>
        <v>71208825.060000002</v>
      </c>
    </row>
    <row r="11" spans="1:7" x14ac:dyDescent="0.25">
      <c r="A11" s="44" t="s">
        <v>389</v>
      </c>
      <c r="B11" s="178">
        <v>32133895.989999998</v>
      </c>
      <c r="C11" s="178">
        <v>12350578.92</v>
      </c>
      <c r="D11" s="268">
        <f>B11+C11</f>
        <v>44484474.909999996</v>
      </c>
      <c r="E11" s="178">
        <v>17693083.879999999</v>
      </c>
      <c r="F11" s="178">
        <v>17317742.02</v>
      </c>
      <c r="G11" s="268">
        <f>D11-E11</f>
        <v>26791391.029999997</v>
      </c>
    </row>
    <row r="12" spans="1:7" x14ac:dyDescent="0.25">
      <c r="A12" s="44" t="s">
        <v>390</v>
      </c>
      <c r="B12" s="178">
        <v>540254.94999999995</v>
      </c>
      <c r="C12" s="178">
        <v>-16961.810000000001</v>
      </c>
      <c r="D12" s="268">
        <f t="shared" ref="D12:D36" si="2">B12+C12</f>
        <v>523293.13999999996</v>
      </c>
      <c r="E12" s="178">
        <v>322922.49</v>
      </c>
      <c r="F12" s="178">
        <v>322340.12</v>
      </c>
      <c r="G12" s="268">
        <f t="shared" ref="G12:G41" si="3">D12-E12</f>
        <v>200370.64999999997</v>
      </c>
    </row>
    <row r="13" spans="1:7" x14ac:dyDescent="0.25">
      <c r="A13" s="44" t="s">
        <v>391</v>
      </c>
      <c r="B13" s="178">
        <v>19797355.640000001</v>
      </c>
      <c r="C13" s="178">
        <v>3215588.92</v>
      </c>
      <c r="D13" s="268">
        <f t="shared" si="2"/>
        <v>23012944.560000002</v>
      </c>
      <c r="E13" s="178">
        <v>11531505.85</v>
      </c>
      <c r="F13" s="178">
        <v>11508827.109999999</v>
      </c>
      <c r="G13" s="268">
        <f t="shared" si="3"/>
        <v>11481438.710000003</v>
      </c>
    </row>
    <row r="14" spans="1:7" x14ac:dyDescent="0.25">
      <c r="A14" s="44" t="s">
        <v>392</v>
      </c>
      <c r="B14" s="267">
        <v>0</v>
      </c>
      <c r="C14" s="267">
        <v>0</v>
      </c>
      <c r="D14" s="268">
        <f t="shared" si="2"/>
        <v>0</v>
      </c>
      <c r="E14" s="267">
        <v>0</v>
      </c>
      <c r="F14" s="267">
        <v>0</v>
      </c>
      <c r="G14" s="268">
        <f t="shared" si="3"/>
        <v>0</v>
      </c>
    </row>
    <row r="15" spans="1:7" x14ac:dyDescent="0.25">
      <c r="A15" s="44" t="s">
        <v>393</v>
      </c>
      <c r="B15" s="178">
        <v>5905003.46</v>
      </c>
      <c r="C15" s="178">
        <v>90000</v>
      </c>
      <c r="D15" s="268">
        <f t="shared" si="2"/>
        <v>5995003.46</v>
      </c>
      <c r="E15" s="178">
        <v>3513964.48</v>
      </c>
      <c r="F15" s="178">
        <v>3506726</v>
      </c>
      <c r="G15" s="268">
        <f t="shared" si="3"/>
        <v>2481038.98</v>
      </c>
    </row>
    <row r="16" spans="1:7" x14ac:dyDescent="0.25">
      <c r="A16" s="44" t="s">
        <v>394</v>
      </c>
      <c r="B16" s="267">
        <v>0</v>
      </c>
      <c r="C16" s="267">
        <v>0</v>
      </c>
      <c r="D16" s="268">
        <f t="shared" si="2"/>
        <v>0</v>
      </c>
      <c r="E16" s="267">
        <v>0</v>
      </c>
      <c r="F16" s="267">
        <v>0</v>
      </c>
      <c r="G16" s="268">
        <f t="shared" si="3"/>
        <v>0</v>
      </c>
    </row>
    <row r="17" spans="1:7" x14ac:dyDescent="0.25">
      <c r="A17" s="44" t="s">
        <v>395</v>
      </c>
      <c r="B17" s="178">
        <v>22525650.780000001</v>
      </c>
      <c r="C17" s="178">
        <v>-292457.71000000002</v>
      </c>
      <c r="D17" s="268">
        <f t="shared" si="2"/>
        <v>22233193.07</v>
      </c>
      <c r="E17" s="178">
        <v>12475880.310000001</v>
      </c>
      <c r="F17" s="178">
        <v>12256599.73</v>
      </c>
      <c r="G17" s="268">
        <f t="shared" si="3"/>
        <v>9757312.7599999998</v>
      </c>
    </row>
    <row r="18" spans="1:7" x14ac:dyDescent="0.25">
      <c r="A18" s="44" t="s">
        <v>396</v>
      </c>
      <c r="B18" s="178">
        <v>46179839.700000003</v>
      </c>
      <c r="C18" s="178">
        <v>-5276.32</v>
      </c>
      <c r="D18" s="268">
        <f t="shared" si="2"/>
        <v>46174563.380000003</v>
      </c>
      <c r="E18" s="178">
        <v>25677290.449999999</v>
      </c>
      <c r="F18" s="178">
        <v>25533406.710000001</v>
      </c>
      <c r="G18" s="268">
        <f t="shared" si="3"/>
        <v>20497272.930000003</v>
      </c>
    </row>
    <row r="19" spans="1:7" x14ac:dyDescent="0.25">
      <c r="A19" s="38" t="s">
        <v>397</v>
      </c>
      <c r="B19" s="268">
        <f>SUM(B20:B26)</f>
        <v>76462301.820000008</v>
      </c>
      <c r="C19" s="268">
        <f t="shared" ref="C19:G19" si="4">SUM(C20:C26)</f>
        <v>51594414.240000002</v>
      </c>
      <c r="D19" s="268">
        <f t="shared" si="4"/>
        <v>128056716.06000002</v>
      </c>
      <c r="E19" s="268">
        <f t="shared" si="4"/>
        <v>74392472.620000005</v>
      </c>
      <c r="F19" s="268">
        <f t="shared" si="4"/>
        <v>74110034.710000008</v>
      </c>
      <c r="G19" s="268">
        <f t="shared" si="4"/>
        <v>53664243.440000005</v>
      </c>
    </row>
    <row r="20" spans="1:7" x14ac:dyDescent="0.25">
      <c r="A20" s="44" t="s">
        <v>398</v>
      </c>
      <c r="B20" s="178">
        <v>9581147.8699999992</v>
      </c>
      <c r="C20" s="178">
        <v>3646178.99</v>
      </c>
      <c r="D20" s="268">
        <f t="shared" si="2"/>
        <v>13227326.859999999</v>
      </c>
      <c r="E20" s="178">
        <v>6467907.6299999999</v>
      </c>
      <c r="F20" s="178">
        <v>6303180.1500000004</v>
      </c>
      <c r="G20" s="268">
        <f t="shared" si="3"/>
        <v>6759419.2299999995</v>
      </c>
    </row>
    <row r="21" spans="1:7" x14ac:dyDescent="0.25">
      <c r="A21" s="44" t="s">
        <v>399</v>
      </c>
      <c r="B21" s="178">
        <v>36654161.460000001</v>
      </c>
      <c r="C21" s="178">
        <v>44348735.25</v>
      </c>
      <c r="D21" s="268">
        <f t="shared" si="2"/>
        <v>81002896.710000008</v>
      </c>
      <c r="E21" s="178">
        <v>45704472.439999998</v>
      </c>
      <c r="F21" s="178">
        <v>45591738.590000004</v>
      </c>
      <c r="G21" s="268">
        <f t="shared" si="3"/>
        <v>35298424.270000011</v>
      </c>
    </row>
    <row r="22" spans="1:7" x14ac:dyDescent="0.25">
      <c r="A22" s="44" t="s">
        <v>400</v>
      </c>
      <c r="B22" s="267">
        <v>0</v>
      </c>
      <c r="C22" s="267">
        <v>0</v>
      </c>
      <c r="D22" s="268">
        <f t="shared" si="2"/>
        <v>0</v>
      </c>
      <c r="E22" s="267">
        <v>0</v>
      </c>
      <c r="F22" s="267">
        <v>0</v>
      </c>
      <c r="G22" s="268">
        <f t="shared" si="3"/>
        <v>0</v>
      </c>
    </row>
    <row r="23" spans="1:7" x14ac:dyDescent="0.25">
      <c r="A23" s="44" t="s">
        <v>401</v>
      </c>
      <c r="B23" s="178">
        <v>10899966.09</v>
      </c>
      <c r="C23" s="178">
        <v>626500</v>
      </c>
      <c r="D23" s="268">
        <f t="shared" si="2"/>
        <v>11526466.09</v>
      </c>
      <c r="E23" s="178">
        <v>8670803.4800000004</v>
      </c>
      <c r="F23" s="178">
        <v>8670803.4800000004</v>
      </c>
      <c r="G23" s="268">
        <f t="shared" si="3"/>
        <v>2855662.6099999994</v>
      </c>
    </row>
    <row r="24" spans="1:7" x14ac:dyDescent="0.25">
      <c r="A24" s="44" t="s">
        <v>402</v>
      </c>
      <c r="B24" s="178">
        <v>5838344.7300000004</v>
      </c>
      <c r="C24" s="178">
        <v>0</v>
      </c>
      <c r="D24" s="268">
        <f t="shared" si="2"/>
        <v>5838344.7300000004</v>
      </c>
      <c r="E24" s="178">
        <v>3588774.65</v>
      </c>
      <c r="F24" s="178">
        <v>3587006.85</v>
      </c>
      <c r="G24" s="268">
        <f t="shared" si="3"/>
        <v>2249570.0800000005</v>
      </c>
    </row>
    <row r="25" spans="1:7" x14ac:dyDescent="0.25">
      <c r="A25" s="44" t="s">
        <v>403</v>
      </c>
      <c r="B25" s="178">
        <v>11793130.83</v>
      </c>
      <c r="C25" s="178">
        <v>3004000</v>
      </c>
      <c r="D25" s="268">
        <f t="shared" si="2"/>
        <v>14797130.83</v>
      </c>
      <c r="E25" s="178">
        <v>9368943.6899999995</v>
      </c>
      <c r="F25" s="178">
        <v>9366760.3499999996</v>
      </c>
      <c r="G25" s="268">
        <f t="shared" si="3"/>
        <v>5428187.1400000006</v>
      </c>
    </row>
    <row r="26" spans="1:7" x14ac:dyDescent="0.25">
      <c r="A26" s="44" t="s">
        <v>404</v>
      </c>
      <c r="B26" s="178">
        <v>1695550.84</v>
      </c>
      <c r="C26" s="178">
        <v>-31000</v>
      </c>
      <c r="D26" s="268">
        <f t="shared" si="2"/>
        <v>1664550.84</v>
      </c>
      <c r="E26" s="178">
        <v>591570.73</v>
      </c>
      <c r="F26" s="178">
        <v>590545.29</v>
      </c>
      <c r="G26" s="268">
        <f t="shared" si="3"/>
        <v>1072980.1100000001</v>
      </c>
    </row>
    <row r="27" spans="1:7" x14ac:dyDescent="0.25">
      <c r="A27" s="38" t="s">
        <v>405</v>
      </c>
      <c r="B27" s="268">
        <f>SUM(B28:B36)</f>
        <v>11738946.84</v>
      </c>
      <c r="C27" s="268">
        <f t="shared" ref="C27:G27" si="5">SUM(C28:C36)</f>
        <v>3428719.55</v>
      </c>
      <c r="D27" s="268">
        <f t="shared" si="5"/>
        <v>15167666.390000001</v>
      </c>
      <c r="E27" s="268">
        <f t="shared" si="5"/>
        <v>6804359.7300000004</v>
      </c>
      <c r="F27" s="268">
        <f t="shared" si="5"/>
        <v>6685831.0099999998</v>
      </c>
      <c r="G27" s="268">
        <f t="shared" si="5"/>
        <v>8363306.6600000001</v>
      </c>
    </row>
    <row r="28" spans="1:7" x14ac:dyDescent="0.25">
      <c r="A28" s="45" t="s">
        <v>406</v>
      </c>
      <c r="B28" s="178">
        <v>5312501.45</v>
      </c>
      <c r="C28" s="178">
        <v>24719.55</v>
      </c>
      <c r="D28" s="268">
        <f t="shared" si="2"/>
        <v>5337221</v>
      </c>
      <c r="E28" s="178">
        <v>1661424.43</v>
      </c>
      <c r="F28" s="178">
        <v>1650131.43</v>
      </c>
      <c r="G28" s="268">
        <f t="shared" si="3"/>
        <v>3675796.5700000003</v>
      </c>
    </row>
    <row r="29" spans="1:7" x14ac:dyDescent="0.25">
      <c r="A29" s="44" t="s">
        <v>407</v>
      </c>
      <c r="B29" s="178">
        <v>0</v>
      </c>
      <c r="C29" s="178">
        <v>1631000</v>
      </c>
      <c r="D29" s="268">
        <f t="shared" si="2"/>
        <v>1631000</v>
      </c>
      <c r="E29" s="178">
        <v>1359905</v>
      </c>
      <c r="F29" s="178">
        <v>1312865</v>
      </c>
      <c r="G29" s="268">
        <f t="shared" si="3"/>
        <v>271095</v>
      </c>
    </row>
    <row r="30" spans="1:7" x14ac:dyDescent="0.25">
      <c r="A30" s="44" t="s">
        <v>408</v>
      </c>
      <c r="B30" s="267">
        <v>0</v>
      </c>
      <c r="C30" s="267">
        <v>0</v>
      </c>
      <c r="D30" s="268">
        <f t="shared" si="2"/>
        <v>0</v>
      </c>
      <c r="E30" s="267">
        <v>0</v>
      </c>
      <c r="F30" s="267">
        <v>0</v>
      </c>
      <c r="G30" s="268">
        <f t="shared" si="3"/>
        <v>0</v>
      </c>
    </row>
    <row r="31" spans="1:7" x14ac:dyDescent="0.25">
      <c r="A31" s="44" t="s">
        <v>409</v>
      </c>
      <c r="B31" s="267">
        <v>0</v>
      </c>
      <c r="C31" s="267">
        <v>0</v>
      </c>
      <c r="D31" s="268">
        <f t="shared" si="2"/>
        <v>0</v>
      </c>
      <c r="E31" s="267">
        <v>0</v>
      </c>
      <c r="F31" s="267">
        <v>0</v>
      </c>
      <c r="G31" s="268">
        <f t="shared" si="3"/>
        <v>0</v>
      </c>
    </row>
    <row r="32" spans="1:7" x14ac:dyDescent="0.25">
      <c r="A32" s="44" t="s">
        <v>410</v>
      </c>
      <c r="B32" s="267">
        <v>0</v>
      </c>
      <c r="C32" s="267">
        <v>0</v>
      </c>
      <c r="D32" s="268">
        <f t="shared" si="2"/>
        <v>0</v>
      </c>
      <c r="E32" s="267">
        <v>0</v>
      </c>
      <c r="F32" s="267">
        <v>0</v>
      </c>
      <c r="G32" s="268">
        <f t="shared" si="3"/>
        <v>0</v>
      </c>
    </row>
    <row r="33" spans="1:7" ht="14.45" customHeight="1" x14ac:dyDescent="0.25">
      <c r="A33" s="44" t="s">
        <v>411</v>
      </c>
      <c r="B33" s="178">
        <v>2687498.74</v>
      </c>
      <c r="C33" s="178">
        <v>0</v>
      </c>
      <c r="D33" s="268">
        <f t="shared" si="2"/>
        <v>2687498.74</v>
      </c>
      <c r="E33" s="178">
        <v>1491742.7</v>
      </c>
      <c r="F33" s="178">
        <v>1481896.14</v>
      </c>
      <c r="G33" s="268">
        <f t="shared" si="3"/>
        <v>1195756.0400000003</v>
      </c>
    </row>
    <row r="34" spans="1:7" ht="14.45" customHeight="1" x14ac:dyDescent="0.25">
      <c r="A34" s="44" t="s">
        <v>412</v>
      </c>
      <c r="B34" s="178">
        <v>2246128.38</v>
      </c>
      <c r="C34" s="178">
        <v>443000</v>
      </c>
      <c r="D34" s="268">
        <f t="shared" si="2"/>
        <v>2689128.38</v>
      </c>
      <c r="E34" s="178">
        <v>801899</v>
      </c>
      <c r="F34" s="178">
        <v>753615</v>
      </c>
      <c r="G34" s="268">
        <f t="shared" si="3"/>
        <v>1887229.38</v>
      </c>
    </row>
    <row r="35" spans="1:7" ht="14.45" customHeight="1" x14ac:dyDescent="0.25">
      <c r="A35" s="44" t="s">
        <v>413</v>
      </c>
      <c r="B35" s="178">
        <v>1492818.27</v>
      </c>
      <c r="C35" s="178">
        <v>1330000</v>
      </c>
      <c r="D35" s="268">
        <f t="shared" si="2"/>
        <v>2822818.27</v>
      </c>
      <c r="E35" s="178">
        <v>1489388.6</v>
      </c>
      <c r="F35" s="178">
        <v>1487323.44</v>
      </c>
      <c r="G35" s="268">
        <f t="shared" si="3"/>
        <v>1333429.67</v>
      </c>
    </row>
    <row r="36" spans="1:7" ht="14.45" customHeight="1" x14ac:dyDescent="0.25">
      <c r="A36" s="44" t="s">
        <v>414</v>
      </c>
      <c r="B36" s="267">
        <v>0</v>
      </c>
      <c r="C36" s="267">
        <v>0</v>
      </c>
      <c r="D36" s="268">
        <f t="shared" si="2"/>
        <v>0</v>
      </c>
      <c r="E36" s="267">
        <v>0</v>
      </c>
      <c r="F36" s="267">
        <v>0</v>
      </c>
      <c r="G36" s="268">
        <f t="shared" si="3"/>
        <v>0</v>
      </c>
    </row>
    <row r="37" spans="1:7" ht="14.45" customHeight="1" x14ac:dyDescent="0.25">
      <c r="A37" s="39" t="s">
        <v>415</v>
      </c>
      <c r="B37" s="268">
        <v>0</v>
      </c>
      <c r="C37" s="268">
        <v>0</v>
      </c>
      <c r="D37" s="268">
        <v>0</v>
      </c>
      <c r="E37" s="268">
        <v>0</v>
      </c>
      <c r="F37" s="268">
        <v>0</v>
      </c>
      <c r="G37" s="268">
        <f t="shared" si="3"/>
        <v>0</v>
      </c>
    </row>
    <row r="38" spans="1:7" x14ac:dyDescent="0.25">
      <c r="A38" s="45" t="s">
        <v>416</v>
      </c>
      <c r="B38" s="268">
        <v>0</v>
      </c>
      <c r="C38" s="268">
        <v>0</v>
      </c>
      <c r="D38" s="268">
        <v>0</v>
      </c>
      <c r="E38" s="268">
        <v>0</v>
      </c>
      <c r="F38" s="268">
        <v>0</v>
      </c>
      <c r="G38" s="268">
        <f t="shared" si="3"/>
        <v>0</v>
      </c>
    </row>
    <row r="39" spans="1:7" ht="30" x14ac:dyDescent="0.25">
      <c r="A39" s="45" t="s">
        <v>417</v>
      </c>
      <c r="B39" s="268">
        <v>0</v>
      </c>
      <c r="C39" s="268">
        <v>0</v>
      </c>
      <c r="D39" s="268">
        <v>0</v>
      </c>
      <c r="E39" s="268">
        <v>0</v>
      </c>
      <c r="F39" s="268">
        <v>0</v>
      </c>
      <c r="G39" s="268">
        <f t="shared" si="3"/>
        <v>0</v>
      </c>
    </row>
    <row r="40" spans="1:7" x14ac:dyDescent="0.25">
      <c r="A40" s="45" t="s">
        <v>418</v>
      </c>
      <c r="B40" s="268">
        <v>0</v>
      </c>
      <c r="C40" s="268">
        <v>0</v>
      </c>
      <c r="D40" s="268">
        <v>0</v>
      </c>
      <c r="E40" s="268">
        <v>0</v>
      </c>
      <c r="F40" s="268">
        <v>0</v>
      </c>
      <c r="G40" s="268">
        <f t="shared" si="3"/>
        <v>0</v>
      </c>
    </row>
    <row r="41" spans="1:7" x14ac:dyDescent="0.25">
      <c r="A41" s="45" t="s">
        <v>419</v>
      </c>
      <c r="B41" s="268">
        <v>0</v>
      </c>
      <c r="C41" s="268">
        <v>0</v>
      </c>
      <c r="D41" s="268">
        <v>0</v>
      </c>
      <c r="E41" s="268">
        <v>0</v>
      </c>
      <c r="F41" s="268">
        <v>0</v>
      </c>
      <c r="G41" s="268">
        <f t="shared" si="3"/>
        <v>0</v>
      </c>
    </row>
    <row r="42" spans="1:7" x14ac:dyDescent="0.25">
      <c r="A42" s="45"/>
      <c r="B42" s="135"/>
      <c r="C42" s="135"/>
      <c r="D42" s="135"/>
      <c r="E42" s="135"/>
      <c r="F42" s="135"/>
      <c r="G42" s="135"/>
    </row>
    <row r="43" spans="1:7" x14ac:dyDescent="0.25">
      <c r="A43" s="3" t="s">
        <v>420</v>
      </c>
      <c r="B43" s="269">
        <f>B44+B53+B61+B71</f>
        <v>83374429.209999993</v>
      </c>
      <c r="C43" s="269">
        <f t="shared" ref="C43:G43" si="6">C44+C53+C61+C71</f>
        <v>32110985.620000001</v>
      </c>
      <c r="D43" s="269">
        <f t="shared" si="6"/>
        <v>115485414.83</v>
      </c>
      <c r="E43" s="269">
        <f t="shared" si="6"/>
        <v>48298406.880000003</v>
      </c>
      <c r="F43" s="269">
        <f t="shared" si="6"/>
        <v>48090465.920000002</v>
      </c>
      <c r="G43" s="269">
        <f t="shared" si="6"/>
        <v>67187007.950000003</v>
      </c>
    </row>
    <row r="44" spans="1:7" x14ac:dyDescent="0.25">
      <c r="A44" s="38" t="s">
        <v>388</v>
      </c>
      <c r="B44" s="268">
        <f>SUM(B45:B52)</f>
        <v>52327832.009999998</v>
      </c>
      <c r="C44" s="268">
        <f t="shared" ref="C44:G44" si="7">SUM(C45:C52)</f>
        <v>-103310.86</v>
      </c>
      <c r="D44" s="268">
        <f t="shared" si="7"/>
        <v>52224521.149999999</v>
      </c>
      <c r="E44" s="268">
        <f t="shared" si="7"/>
        <v>31311917.790000003</v>
      </c>
      <c r="F44" s="268">
        <f t="shared" si="7"/>
        <v>31124136.830000002</v>
      </c>
      <c r="G44" s="268">
        <f t="shared" si="7"/>
        <v>20912603.359999996</v>
      </c>
    </row>
    <row r="45" spans="1:7" x14ac:dyDescent="0.25">
      <c r="A45" s="45" t="s">
        <v>389</v>
      </c>
      <c r="B45" s="267">
        <v>0</v>
      </c>
      <c r="C45" s="267">
        <v>0</v>
      </c>
      <c r="D45" s="268">
        <f t="shared" ref="D45:D70" si="8">B45+C45</f>
        <v>0</v>
      </c>
      <c r="E45" s="267">
        <v>0</v>
      </c>
      <c r="F45" s="267">
        <v>0</v>
      </c>
      <c r="G45" s="268">
        <f t="shared" ref="G45:G71" si="9">D45-E45</f>
        <v>0</v>
      </c>
    </row>
    <row r="46" spans="1:7" x14ac:dyDescent="0.25">
      <c r="A46" s="45" t="s">
        <v>390</v>
      </c>
      <c r="B46" s="267">
        <v>0</v>
      </c>
      <c r="C46" s="267">
        <v>0</v>
      </c>
      <c r="D46" s="268">
        <f t="shared" si="8"/>
        <v>0</v>
      </c>
      <c r="E46" s="267">
        <v>0</v>
      </c>
      <c r="F46" s="267">
        <v>0</v>
      </c>
      <c r="G46" s="268">
        <f t="shared" si="9"/>
        <v>0</v>
      </c>
    </row>
    <row r="47" spans="1:7" x14ac:dyDescent="0.25">
      <c r="A47" s="45" t="s">
        <v>391</v>
      </c>
      <c r="B47" s="178">
        <v>680000</v>
      </c>
      <c r="C47" s="178">
        <v>0</v>
      </c>
      <c r="D47" s="268">
        <f t="shared" si="8"/>
        <v>680000</v>
      </c>
      <c r="E47" s="178">
        <v>48349.94</v>
      </c>
      <c r="F47" s="178">
        <v>48349.94</v>
      </c>
      <c r="G47" s="268">
        <f t="shared" si="9"/>
        <v>631650.06000000006</v>
      </c>
    </row>
    <row r="48" spans="1:7" x14ac:dyDescent="0.25">
      <c r="A48" s="45" t="s">
        <v>392</v>
      </c>
      <c r="B48" s="267">
        <v>0</v>
      </c>
      <c r="C48" s="267">
        <v>0</v>
      </c>
      <c r="D48" s="268">
        <f t="shared" si="8"/>
        <v>0</v>
      </c>
      <c r="E48" s="267">
        <v>0</v>
      </c>
      <c r="F48" s="267">
        <v>0</v>
      </c>
      <c r="G48" s="268">
        <f t="shared" si="9"/>
        <v>0</v>
      </c>
    </row>
    <row r="49" spans="1:7" x14ac:dyDescent="0.25">
      <c r="A49" s="45" t="s">
        <v>393</v>
      </c>
      <c r="B49" s="267">
        <v>0</v>
      </c>
      <c r="C49" s="267">
        <v>0</v>
      </c>
      <c r="D49" s="268">
        <f t="shared" si="8"/>
        <v>0</v>
      </c>
      <c r="E49" s="267">
        <v>0</v>
      </c>
      <c r="F49" s="267">
        <v>0</v>
      </c>
      <c r="G49" s="268">
        <f t="shared" si="9"/>
        <v>0</v>
      </c>
    </row>
    <row r="50" spans="1:7" x14ac:dyDescent="0.25">
      <c r="A50" s="45" t="s">
        <v>394</v>
      </c>
      <c r="B50" s="267">
        <v>0</v>
      </c>
      <c r="C50" s="267">
        <v>0</v>
      </c>
      <c r="D50" s="268">
        <f t="shared" si="8"/>
        <v>0</v>
      </c>
      <c r="E50" s="267">
        <v>0</v>
      </c>
      <c r="F50" s="267">
        <v>0</v>
      </c>
      <c r="G50" s="268">
        <f t="shared" si="9"/>
        <v>0</v>
      </c>
    </row>
    <row r="51" spans="1:7" x14ac:dyDescent="0.25">
      <c r="A51" s="45" t="s">
        <v>395</v>
      </c>
      <c r="B51" s="178">
        <v>51647832.009999998</v>
      </c>
      <c r="C51" s="178">
        <v>-103310.86</v>
      </c>
      <c r="D51" s="268">
        <f t="shared" si="8"/>
        <v>51544521.149999999</v>
      </c>
      <c r="E51" s="178">
        <v>31263567.850000001</v>
      </c>
      <c r="F51" s="178">
        <v>31075786.890000001</v>
      </c>
      <c r="G51" s="268">
        <f t="shared" si="9"/>
        <v>20280953.299999997</v>
      </c>
    </row>
    <row r="52" spans="1:7" x14ac:dyDescent="0.25">
      <c r="A52" s="45" t="s">
        <v>396</v>
      </c>
      <c r="B52" s="267">
        <v>0</v>
      </c>
      <c r="C52" s="267">
        <v>0</v>
      </c>
      <c r="D52" s="268">
        <f t="shared" si="8"/>
        <v>0</v>
      </c>
      <c r="E52" s="267">
        <v>0</v>
      </c>
      <c r="F52" s="267">
        <v>0</v>
      </c>
      <c r="G52" s="268">
        <f t="shared" si="9"/>
        <v>0</v>
      </c>
    </row>
    <row r="53" spans="1:7" x14ac:dyDescent="0.25">
      <c r="A53" s="38" t="s">
        <v>397</v>
      </c>
      <c r="B53" s="268">
        <f>SUM(B54:B60)</f>
        <v>31046597.199999999</v>
      </c>
      <c r="C53" s="268">
        <f t="shared" ref="C53:G53" si="10">SUM(C54:C60)</f>
        <v>28840646.48</v>
      </c>
      <c r="D53" s="268">
        <f t="shared" si="10"/>
        <v>59887243.68</v>
      </c>
      <c r="E53" s="268">
        <f t="shared" si="10"/>
        <v>16005544.09</v>
      </c>
      <c r="F53" s="268">
        <f t="shared" si="10"/>
        <v>16005544.09</v>
      </c>
      <c r="G53" s="268">
        <f t="shared" si="10"/>
        <v>43881699.590000004</v>
      </c>
    </row>
    <row r="54" spans="1:7" x14ac:dyDescent="0.25">
      <c r="A54" s="45" t="s">
        <v>398</v>
      </c>
      <c r="B54" s="267">
        <v>0</v>
      </c>
      <c r="C54" s="267">
        <v>0</v>
      </c>
      <c r="D54" s="268">
        <f t="shared" si="8"/>
        <v>0</v>
      </c>
      <c r="E54" s="267">
        <v>0</v>
      </c>
      <c r="F54" s="267">
        <v>0</v>
      </c>
      <c r="G54" s="268">
        <f t="shared" si="9"/>
        <v>0</v>
      </c>
    </row>
    <row r="55" spans="1:7" x14ac:dyDescent="0.25">
      <c r="A55" s="45" t="s">
        <v>399</v>
      </c>
      <c r="B55" s="178">
        <v>31046597.199999999</v>
      </c>
      <c r="C55" s="178">
        <v>28540646.48</v>
      </c>
      <c r="D55" s="268">
        <f t="shared" si="8"/>
        <v>59587243.68</v>
      </c>
      <c r="E55" s="178">
        <v>15712644.09</v>
      </c>
      <c r="F55" s="178">
        <v>15712644.09</v>
      </c>
      <c r="G55" s="268">
        <f t="shared" si="9"/>
        <v>43874599.590000004</v>
      </c>
    </row>
    <row r="56" spans="1:7" x14ac:dyDescent="0.25">
      <c r="A56" s="45" t="s">
        <v>400</v>
      </c>
      <c r="B56" s="267">
        <v>0</v>
      </c>
      <c r="C56" s="267">
        <v>0</v>
      </c>
      <c r="D56" s="268">
        <f t="shared" si="8"/>
        <v>0</v>
      </c>
      <c r="E56" s="267">
        <v>0</v>
      </c>
      <c r="F56" s="267">
        <v>0</v>
      </c>
      <c r="G56" s="268">
        <f t="shared" si="9"/>
        <v>0</v>
      </c>
    </row>
    <row r="57" spans="1:7" x14ac:dyDescent="0.25">
      <c r="A57" s="46" t="s">
        <v>401</v>
      </c>
      <c r="B57" s="267">
        <v>0</v>
      </c>
      <c r="C57" s="267">
        <v>0</v>
      </c>
      <c r="D57" s="268">
        <f t="shared" si="8"/>
        <v>0</v>
      </c>
      <c r="E57" s="267">
        <v>0</v>
      </c>
      <c r="F57" s="267">
        <v>0</v>
      </c>
      <c r="G57" s="268">
        <f t="shared" si="9"/>
        <v>0</v>
      </c>
    </row>
    <row r="58" spans="1:7" x14ac:dyDescent="0.25">
      <c r="A58" s="45" t="s">
        <v>402</v>
      </c>
      <c r="B58" s="267">
        <v>0</v>
      </c>
      <c r="C58" s="267">
        <v>0</v>
      </c>
      <c r="D58" s="268">
        <f t="shared" si="8"/>
        <v>0</v>
      </c>
      <c r="E58" s="267">
        <v>0</v>
      </c>
      <c r="F58" s="267">
        <v>0</v>
      </c>
      <c r="G58" s="268">
        <f t="shared" si="9"/>
        <v>0</v>
      </c>
    </row>
    <row r="59" spans="1:7" x14ac:dyDescent="0.25">
      <c r="A59" s="45" t="s">
        <v>403</v>
      </c>
      <c r="B59" s="178">
        <v>0</v>
      </c>
      <c r="C59" s="178">
        <v>300000</v>
      </c>
      <c r="D59" s="268">
        <f t="shared" si="8"/>
        <v>300000</v>
      </c>
      <c r="E59" s="178">
        <v>292900</v>
      </c>
      <c r="F59" s="178">
        <v>292900</v>
      </c>
      <c r="G59" s="268">
        <f t="shared" si="9"/>
        <v>7100</v>
      </c>
    </row>
    <row r="60" spans="1:7" x14ac:dyDescent="0.25">
      <c r="A60" s="45" t="s">
        <v>404</v>
      </c>
      <c r="B60" s="267">
        <v>0</v>
      </c>
      <c r="C60" s="267">
        <v>0</v>
      </c>
      <c r="D60" s="268">
        <f t="shared" si="8"/>
        <v>0</v>
      </c>
      <c r="E60" s="267">
        <v>0</v>
      </c>
      <c r="F60" s="267">
        <v>0</v>
      </c>
      <c r="G60" s="268">
        <f t="shared" si="9"/>
        <v>0</v>
      </c>
    </row>
    <row r="61" spans="1:7" x14ac:dyDescent="0.25">
      <c r="A61" s="38" t="s">
        <v>405</v>
      </c>
      <c r="B61" s="268">
        <f>SUM(B62:B70)</f>
        <v>0</v>
      </c>
      <c r="C61" s="268">
        <f t="shared" ref="C61:G61" si="11">SUM(C62:C70)</f>
        <v>3373650</v>
      </c>
      <c r="D61" s="268">
        <f t="shared" si="11"/>
        <v>3373650</v>
      </c>
      <c r="E61" s="268">
        <f t="shared" si="11"/>
        <v>980945</v>
      </c>
      <c r="F61" s="268">
        <f t="shared" si="11"/>
        <v>960785</v>
      </c>
      <c r="G61" s="268">
        <f t="shared" si="11"/>
        <v>2392705</v>
      </c>
    </row>
    <row r="62" spans="1:7" x14ac:dyDescent="0.25">
      <c r="A62" s="45" t="s">
        <v>406</v>
      </c>
      <c r="B62" s="267">
        <v>0</v>
      </c>
      <c r="C62" s="267">
        <v>0</v>
      </c>
      <c r="D62" s="268">
        <f t="shared" si="8"/>
        <v>0</v>
      </c>
      <c r="E62" s="267">
        <v>0</v>
      </c>
      <c r="F62" s="267">
        <v>0</v>
      </c>
      <c r="G62" s="268">
        <f t="shared" si="9"/>
        <v>0</v>
      </c>
    </row>
    <row r="63" spans="1:7" x14ac:dyDescent="0.25">
      <c r="A63" s="45" t="s">
        <v>407</v>
      </c>
      <c r="B63" s="178">
        <v>0</v>
      </c>
      <c r="C63" s="178">
        <v>1099000</v>
      </c>
      <c r="D63" s="268">
        <f t="shared" si="8"/>
        <v>1099000</v>
      </c>
      <c r="E63" s="178">
        <v>980945</v>
      </c>
      <c r="F63" s="178">
        <v>960785</v>
      </c>
      <c r="G63" s="268">
        <f t="shared" si="9"/>
        <v>118055</v>
      </c>
    </row>
    <row r="64" spans="1:7" x14ac:dyDescent="0.25">
      <c r="A64" s="45" t="s">
        <v>408</v>
      </c>
      <c r="B64" s="267">
        <v>0</v>
      </c>
      <c r="C64" s="267">
        <v>0</v>
      </c>
      <c r="D64" s="268">
        <f t="shared" si="8"/>
        <v>0</v>
      </c>
      <c r="E64" s="267">
        <v>0</v>
      </c>
      <c r="F64" s="267">
        <v>0</v>
      </c>
      <c r="G64" s="268">
        <f t="shared" si="9"/>
        <v>0</v>
      </c>
    </row>
    <row r="65" spans="1:7" x14ac:dyDescent="0.25">
      <c r="A65" s="45" t="s">
        <v>409</v>
      </c>
      <c r="B65" s="267">
        <v>0</v>
      </c>
      <c r="C65" s="267">
        <v>0</v>
      </c>
      <c r="D65" s="268">
        <f t="shared" si="8"/>
        <v>0</v>
      </c>
      <c r="E65" s="267">
        <v>0</v>
      </c>
      <c r="F65" s="267">
        <v>0</v>
      </c>
      <c r="G65" s="268">
        <f t="shared" si="9"/>
        <v>0</v>
      </c>
    </row>
    <row r="66" spans="1:7" x14ac:dyDescent="0.25">
      <c r="A66" s="45" t="s">
        <v>410</v>
      </c>
      <c r="B66" s="267">
        <v>0</v>
      </c>
      <c r="C66" s="267">
        <v>0</v>
      </c>
      <c r="D66" s="268">
        <f t="shared" si="8"/>
        <v>0</v>
      </c>
      <c r="E66" s="267">
        <v>0</v>
      </c>
      <c r="F66" s="267">
        <v>0</v>
      </c>
      <c r="G66" s="268">
        <f t="shared" si="9"/>
        <v>0</v>
      </c>
    </row>
    <row r="67" spans="1:7" x14ac:dyDescent="0.25">
      <c r="A67" s="45" t="s">
        <v>411</v>
      </c>
      <c r="B67" s="267">
        <v>0</v>
      </c>
      <c r="C67" s="267">
        <v>0</v>
      </c>
      <c r="D67" s="268">
        <f t="shared" si="8"/>
        <v>0</v>
      </c>
      <c r="E67" s="267">
        <v>0</v>
      </c>
      <c r="F67" s="267">
        <v>0</v>
      </c>
      <c r="G67" s="268">
        <f t="shared" si="9"/>
        <v>0</v>
      </c>
    </row>
    <row r="68" spans="1:7" x14ac:dyDescent="0.25">
      <c r="A68" s="45" t="s">
        <v>412</v>
      </c>
      <c r="B68" s="178">
        <v>0</v>
      </c>
      <c r="C68" s="178">
        <v>2274650</v>
      </c>
      <c r="D68" s="268">
        <f t="shared" si="8"/>
        <v>2274650</v>
      </c>
      <c r="E68" s="178">
        <v>0</v>
      </c>
      <c r="F68" s="178">
        <v>0</v>
      </c>
      <c r="G68" s="268">
        <f t="shared" si="9"/>
        <v>2274650</v>
      </c>
    </row>
    <row r="69" spans="1:7" x14ac:dyDescent="0.25">
      <c r="A69" s="45" t="s">
        <v>413</v>
      </c>
      <c r="B69" s="267">
        <v>0</v>
      </c>
      <c r="C69" s="267">
        <v>0</v>
      </c>
      <c r="D69" s="268">
        <f t="shared" si="8"/>
        <v>0</v>
      </c>
      <c r="E69" s="267">
        <v>0</v>
      </c>
      <c r="F69" s="267">
        <v>0</v>
      </c>
      <c r="G69" s="268">
        <f t="shared" si="9"/>
        <v>0</v>
      </c>
    </row>
    <row r="70" spans="1:7" x14ac:dyDescent="0.25">
      <c r="A70" s="45" t="s">
        <v>414</v>
      </c>
      <c r="B70" s="267">
        <v>0</v>
      </c>
      <c r="C70" s="267">
        <v>0</v>
      </c>
      <c r="D70" s="268">
        <f t="shared" si="8"/>
        <v>0</v>
      </c>
      <c r="E70" s="267">
        <v>0</v>
      </c>
      <c r="F70" s="267">
        <v>0</v>
      </c>
      <c r="G70" s="268">
        <f t="shared" si="9"/>
        <v>0</v>
      </c>
    </row>
    <row r="71" spans="1:7" x14ac:dyDescent="0.25">
      <c r="A71" s="39" t="s">
        <v>415</v>
      </c>
      <c r="B71" s="268">
        <v>0</v>
      </c>
      <c r="C71" s="268">
        <v>0</v>
      </c>
      <c r="D71" s="268">
        <v>0</v>
      </c>
      <c r="E71" s="191">
        <v>0</v>
      </c>
      <c r="F71" s="268">
        <v>0</v>
      </c>
      <c r="G71" s="268">
        <f t="shared" si="9"/>
        <v>0</v>
      </c>
    </row>
    <row r="72" spans="1:7" x14ac:dyDescent="0.25">
      <c r="A72" s="45" t="s">
        <v>416</v>
      </c>
      <c r="B72" s="268">
        <v>0</v>
      </c>
      <c r="C72" s="268">
        <v>0</v>
      </c>
      <c r="D72" s="268">
        <v>0</v>
      </c>
      <c r="E72" s="267">
        <v>0</v>
      </c>
      <c r="F72" s="268">
        <v>0</v>
      </c>
      <c r="G72" s="268">
        <v>0</v>
      </c>
    </row>
    <row r="73" spans="1:7" ht="30" x14ac:dyDescent="0.25">
      <c r="A73" s="45" t="s">
        <v>417</v>
      </c>
      <c r="B73" s="268">
        <v>0</v>
      </c>
      <c r="C73" s="268">
        <v>0</v>
      </c>
      <c r="D73" s="268">
        <v>0</v>
      </c>
      <c r="E73" s="267">
        <v>0</v>
      </c>
      <c r="F73" s="268">
        <v>0</v>
      </c>
      <c r="G73" s="268">
        <v>0</v>
      </c>
    </row>
    <row r="74" spans="1:7" x14ac:dyDescent="0.25">
      <c r="A74" s="45" t="s">
        <v>418</v>
      </c>
      <c r="B74" s="268">
        <v>0</v>
      </c>
      <c r="C74" s="268">
        <v>0</v>
      </c>
      <c r="D74" s="268">
        <v>0</v>
      </c>
      <c r="E74" s="267">
        <v>0</v>
      </c>
      <c r="F74" s="268">
        <v>0</v>
      </c>
      <c r="G74" s="268">
        <v>0</v>
      </c>
    </row>
    <row r="75" spans="1:7" x14ac:dyDescent="0.25">
      <c r="A75" s="45" t="s">
        <v>419</v>
      </c>
      <c r="B75" s="268">
        <v>0</v>
      </c>
      <c r="C75" s="268">
        <v>0</v>
      </c>
      <c r="D75" s="268">
        <v>0</v>
      </c>
      <c r="E75" s="267">
        <v>0</v>
      </c>
      <c r="F75" s="268">
        <v>0</v>
      </c>
      <c r="G75" s="268">
        <v>0</v>
      </c>
    </row>
    <row r="76" spans="1:7" x14ac:dyDescent="0.25">
      <c r="A76" s="28"/>
      <c r="B76" s="132"/>
      <c r="C76" s="132"/>
      <c r="D76" s="132"/>
      <c r="E76" s="132"/>
      <c r="F76" s="132"/>
      <c r="G76" s="132"/>
    </row>
    <row r="77" spans="1:7" x14ac:dyDescent="0.25">
      <c r="A77" s="3" t="s">
        <v>379</v>
      </c>
      <c r="B77" s="269">
        <f>B9+B43</f>
        <v>298657678.38999999</v>
      </c>
      <c r="C77" s="269">
        <f t="shared" ref="C77:G77" si="12">C9+C43</f>
        <v>102475591.41000001</v>
      </c>
      <c r="D77" s="269">
        <f t="shared" si="12"/>
        <v>401133269.79999995</v>
      </c>
      <c r="E77" s="269">
        <f t="shared" si="12"/>
        <v>200709886.68999997</v>
      </c>
      <c r="F77" s="269">
        <f t="shared" si="12"/>
        <v>199331973.32999998</v>
      </c>
      <c r="G77" s="269">
        <f t="shared" si="12"/>
        <v>200423383.11000001</v>
      </c>
    </row>
    <row r="78" spans="1:7" x14ac:dyDescent="0.25">
      <c r="A78" s="37"/>
      <c r="B78" s="47"/>
      <c r="C78" s="47"/>
      <c r="D78" s="47"/>
      <c r="E78" s="47"/>
      <c r="F78" s="47"/>
      <c r="G78" s="47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37:G37 B53:G53 B9:B10 C28:G36 B76:G77 B19:G19 C20:G26 C72:G75 B43:B44 G62:G71 B61:G61 C54:G60 C9:G18 B27:G27 C38:G41 C43:G52 C62:F70 B71:F71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34"/>
  <sheetViews>
    <sheetView showGridLines="0" zoomScale="75" zoomScaleNormal="75" workbookViewId="0">
      <selection activeCell="C22" sqref="C22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33.6" customHeight="1" x14ac:dyDescent="0.25">
      <c r="A1" s="301" t="s">
        <v>421</v>
      </c>
      <c r="B1" s="283"/>
      <c r="C1" s="283"/>
      <c r="D1" s="283"/>
      <c r="E1" s="283"/>
      <c r="F1" s="283"/>
      <c r="G1" s="284"/>
    </row>
    <row r="2" spans="1:7" x14ac:dyDescent="0.25">
      <c r="A2" s="69" t="str">
        <f>'Formato 1'!A2</f>
        <v xml:space="preserve"> Municipio de Uriangato Gto.</v>
      </c>
      <c r="B2" s="70"/>
      <c r="C2" s="70"/>
      <c r="D2" s="70"/>
      <c r="E2" s="70"/>
      <c r="F2" s="70"/>
      <c r="G2" s="71"/>
    </row>
    <row r="3" spans="1:7" x14ac:dyDescent="0.25">
      <c r="A3" s="72" t="s">
        <v>297</v>
      </c>
      <c r="B3" s="73"/>
      <c r="C3" s="73"/>
      <c r="D3" s="73"/>
      <c r="E3" s="73"/>
      <c r="F3" s="73"/>
      <c r="G3" s="74"/>
    </row>
    <row r="4" spans="1:7" x14ac:dyDescent="0.25">
      <c r="A4" s="72" t="s">
        <v>422</v>
      </c>
      <c r="B4" s="73"/>
      <c r="C4" s="73"/>
      <c r="D4" s="73"/>
      <c r="E4" s="73"/>
      <c r="F4" s="73"/>
      <c r="G4" s="74"/>
    </row>
    <row r="5" spans="1:7" x14ac:dyDescent="0.25">
      <c r="A5" s="72" t="str">
        <f>'Formato 3'!A4</f>
        <v>Del 1 de enero al 30 de septiembre de 2026</v>
      </c>
      <c r="B5" s="73"/>
      <c r="C5" s="73"/>
      <c r="D5" s="73"/>
      <c r="E5" s="73"/>
      <c r="F5" s="73"/>
      <c r="G5" s="74"/>
    </row>
    <row r="6" spans="1:7" x14ac:dyDescent="0.25">
      <c r="A6" s="75" t="s">
        <v>2</v>
      </c>
      <c r="B6" s="76"/>
      <c r="C6" s="76"/>
      <c r="D6" s="76"/>
      <c r="E6" s="76"/>
      <c r="F6" s="76"/>
      <c r="G6" s="77"/>
    </row>
    <row r="7" spans="1:7" x14ac:dyDescent="0.25">
      <c r="A7" s="296" t="s">
        <v>5</v>
      </c>
      <c r="B7" s="299" t="s">
        <v>299</v>
      </c>
      <c r="C7" s="299"/>
      <c r="D7" s="299"/>
      <c r="E7" s="299"/>
      <c r="F7" s="299"/>
      <c r="G7" s="299" t="s">
        <v>300</v>
      </c>
    </row>
    <row r="8" spans="1:7" ht="30" x14ac:dyDescent="0.25">
      <c r="A8" s="297"/>
      <c r="B8" s="7" t="s">
        <v>205</v>
      </c>
      <c r="C8" s="24" t="s">
        <v>386</v>
      </c>
      <c r="D8" s="24" t="s">
        <v>232</v>
      </c>
      <c r="E8" s="24" t="s">
        <v>190</v>
      </c>
      <c r="F8" s="24" t="s">
        <v>206</v>
      </c>
      <c r="G8" s="306"/>
    </row>
    <row r="9" spans="1:7" ht="15.75" customHeight="1" x14ac:dyDescent="0.25">
      <c r="A9" s="19" t="s">
        <v>423</v>
      </c>
      <c r="B9" s="168">
        <f>B10+B11+B12+B15+B16+B19</f>
        <v>92032947.480000004</v>
      </c>
      <c r="C9" s="168">
        <f t="shared" ref="C9:G9" si="0">C10+C11+C12+C15+C16+C19</f>
        <v>270390.59000000003</v>
      </c>
      <c r="D9" s="168">
        <f t="shared" si="0"/>
        <v>92303338.070000008</v>
      </c>
      <c r="E9" s="168">
        <f t="shared" si="0"/>
        <v>54112747.789999999</v>
      </c>
      <c r="F9" s="168">
        <f t="shared" si="0"/>
        <v>54112747.789999999</v>
      </c>
      <c r="G9" s="168">
        <f t="shared" si="0"/>
        <v>38190590.280000009</v>
      </c>
    </row>
    <row r="10" spans="1:7" x14ac:dyDescent="0.25">
      <c r="A10" s="38" t="s">
        <v>424</v>
      </c>
      <c r="B10" s="270">
        <v>92032947.480000004</v>
      </c>
      <c r="C10" s="270">
        <v>270390.59000000003</v>
      </c>
      <c r="D10" s="167">
        <f>B10+C10</f>
        <v>92303338.070000008</v>
      </c>
      <c r="E10" s="272">
        <v>54112747.789999999</v>
      </c>
      <c r="F10" s="272">
        <v>54112747.789999999</v>
      </c>
      <c r="G10" s="169">
        <f>D10-E10</f>
        <v>38190590.280000009</v>
      </c>
    </row>
    <row r="11" spans="1:7" ht="15.75" customHeight="1" x14ac:dyDescent="0.25">
      <c r="A11" s="38" t="s">
        <v>425</v>
      </c>
      <c r="B11" s="169">
        <v>0</v>
      </c>
      <c r="C11" s="169">
        <v>0</v>
      </c>
      <c r="D11" s="169">
        <v>0</v>
      </c>
      <c r="E11" s="169">
        <v>0</v>
      </c>
      <c r="F11" s="169">
        <v>0</v>
      </c>
      <c r="G11" s="169">
        <v>0</v>
      </c>
    </row>
    <row r="12" spans="1:7" x14ac:dyDescent="0.25">
      <c r="A12" s="38" t="s">
        <v>426</v>
      </c>
      <c r="B12" s="169">
        <v>0</v>
      </c>
      <c r="C12" s="169">
        <v>0</v>
      </c>
      <c r="D12" s="169">
        <v>0</v>
      </c>
      <c r="E12" s="169">
        <v>0</v>
      </c>
      <c r="F12" s="169">
        <v>0</v>
      </c>
      <c r="G12" s="169">
        <v>0</v>
      </c>
    </row>
    <row r="13" spans="1:7" x14ac:dyDescent="0.25">
      <c r="A13" s="44" t="s">
        <v>427</v>
      </c>
      <c r="B13" s="169">
        <v>0</v>
      </c>
      <c r="C13" s="169">
        <v>0</v>
      </c>
      <c r="D13" s="169">
        <v>0</v>
      </c>
      <c r="E13" s="169">
        <v>0</v>
      </c>
      <c r="F13" s="169">
        <v>0</v>
      </c>
      <c r="G13" s="169">
        <v>0</v>
      </c>
    </row>
    <row r="14" spans="1:7" x14ac:dyDescent="0.25">
      <c r="A14" s="44" t="s">
        <v>428</v>
      </c>
      <c r="B14" s="169">
        <v>0</v>
      </c>
      <c r="C14" s="169">
        <v>0</v>
      </c>
      <c r="D14" s="169">
        <v>0</v>
      </c>
      <c r="E14" s="169">
        <v>0</v>
      </c>
      <c r="F14" s="169">
        <v>0</v>
      </c>
      <c r="G14" s="169">
        <v>0</v>
      </c>
    </row>
    <row r="15" spans="1:7" x14ac:dyDescent="0.25">
      <c r="A15" s="38" t="s">
        <v>429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</row>
    <row r="16" spans="1:7" ht="30" x14ac:dyDescent="0.25">
      <c r="A16" s="39" t="s">
        <v>430</v>
      </c>
      <c r="B16" s="169">
        <v>0</v>
      </c>
      <c r="C16" s="169">
        <v>0</v>
      </c>
      <c r="D16" s="169">
        <v>0</v>
      </c>
      <c r="E16" s="169">
        <v>0</v>
      </c>
      <c r="F16" s="169">
        <v>0</v>
      </c>
      <c r="G16" s="169">
        <v>0</v>
      </c>
    </row>
    <row r="17" spans="1:7" x14ac:dyDescent="0.25">
      <c r="A17" s="44" t="s">
        <v>431</v>
      </c>
      <c r="B17" s="169">
        <v>0</v>
      </c>
      <c r="C17" s="169">
        <v>0</v>
      </c>
      <c r="D17" s="169">
        <v>0</v>
      </c>
      <c r="E17" s="169">
        <v>0</v>
      </c>
      <c r="F17" s="169">
        <v>0</v>
      </c>
      <c r="G17" s="169">
        <v>0</v>
      </c>
    </row>
    <row r="18" spans="1:7" x14ac:dyDescent="0.25">
      <c r="A18" s="44" t="s">
        <v>432</v>
      </c>
      <c r="B18" s="169">
        <v>0</v>
      </c>
      <c r="C18" s="169">
        <v>0</v>
      </c>
      <c r="D18" s="169">
        <v>0</v>
      </c>
      <c r="E18" s="169">
        <v>0</v>
      </c>
      <c r="F18" s="169">
        <v>0</v>
      </c>
      <c r="G18" s="169">
        <v>0</v>
      </c>
    </row>
    <row r="19" spans="1:7" x14ac:dyDescent="0.25">
      <c r="A19" s="38" t="s">
        <v>433</v>
      </c>
      <c r="B19" s="169">
        <v>0</v>
      </c>
      <c r="C19" s="169">
        <v>0</v>
      </c>
      <c r="D19" s="169">
        <v>0</v>
      </c>
      <c r="E19" s="169">
        <v>0</v>
      </c>
      <c r="F19" s="169">
        <v>0</v>
      </c>
      <c r="G19" s="169">
        <v>0</v>
      </c>
    </row>
    <row r="20" spans="1:7" x14ac:dyDescent="0.25">
      <c r="A20" s="28"/>
      <c r="B20" s="170"/>
      <c r="C20" s="170"/>
      <c r="D20" s="170"/>
      <c r="E20" s="170"/>
      <c r="F20" s="170"/>
      <c r="G20" s="170"/>
    </row>
    <row r="21" spans="1:7" x14ac:dyDescent="0.25">
      <c r="A21" s="25" t="s">
        <v>434</v>
      </c>
      <c r="B21" s="168">
        <f>B22+B23+B24+B27+B28+B31</f>
        <v>48814389.280000001</v>
      </c>
      <c r="C21" s="168">
        <f t="shared" ref="C21:G21" si="1">C22+C23+C24+C27+C28+C31</f>
        <v>-2968406.03</v>
      </c>
      <c r="D21" s="168">
        <f t="shared" si="1"/>
        <v>45845983.25</v>
      </c>
      <c r="E21" s="168">
        <f t="shared" si="1"/>
        <v>28552855.5</v>
      </c>
      <c r="F21" s="168">
        <f t="shared" si="1"/>
        <v>28552855.5</v>
      </c>
      <c r="G21" s="168">
        <f t="shared" si="1"/>
        <v>17293127.75</v>
      </c>
    </row>
    <row r="22" spans="1:7" x14ac:dyDescent="0.25">
      <c r="A22" s="38" t="s">
        <v>424</v>
      </c>
      <c r="B22" s="271">
        <v>48814389.280000001</v>
      </c>
      <c r="C22" s="271">
        <v>-2968406.03</v>
      </c>
      <c r="D22" s="167">
        <f>B22+C22</f>
        <v>45845983.25</v>
      </c>
      <c r="E22" s="273">
        <v>28552855.5</v>
      </c>
      <c r="F22" s="273">
        <v>28552855.5</v>
      </c>
      <c r="G22" s="169">
        <f>D22-E22</f>
        <v>17293127.75</v>
      </c>
    </row>
    <row r="23" spans="1:7" x14ac:dyDescent="0.25">
      <c r="A23" s="38" t="s">
        <v>425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</row>
    <row r="24" spans="1:7" x14ac:dyDescent="0.25">
      <c r="A24" s="38" t="s">
        <v>426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169">
        <v>0</v>
      </c>
    </row>
    <row r="25" spans="1:7" x14ac:dyDescent="0.25">
      <c r="A25" s="44" t="s">
        <v>427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69">
        <v>0</v>
      </c>
    </row>
    <row r="26" spans="1:7" x14ac:dyDescent="0.25">
      <c r="A26" s="44" t="s">
        <v>428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</row>
    <row r="27" spans="1:7" x14ac:dyDescent="0.25">
      <c r="A27" s="38" t="s">
        <v>429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</row>
    <row r="28" spans="1:7" ht="30" x14ac:dyDescent="0.25">
      <c r="A28" s="39" t="s">
        <v>430</v>
      </c>
      <c r="B28" s="169">
        <v>0</v>
      </c>
      <c r="C28" s="169">
        <v>0</v>
      </c>
      <c r="D28" s="169">
        <v>0</v>
      </c>
      <c r="E28" s="169">
        <v>0</v>
      </c>
      <c r="F28" s="169">
        <v>0</v>
      </c>
      <c r="G28" s="169">
        <v>0</v>
      </c>
    </row>
    <row r="29" spans="1:7" x14ac:dyDescent="0.25">
      <c r="A29" s="44" t="s">
        <v>431</v>
      </c>
      <c r="B29" s="169">
        <v>0</v>
      </c>
      <c r="C29" s="169">
        <v>0</v>
      </c>
      <c r="D29" s="169">
        <v>0</v>
      </c>
      <c r="E29" s="169">
        <v>0</v>
      </c>
      <c r="F29" s="169">
        <v>0</v>
      </c>
      <c r="G29" s="169">
        <v>0</v>
      </c>
    </row>
    <row r="30" spans="1:7" x14ac:dyDescent="0.25">
      <c r="A30" s="44" t="s">
        <v>432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</row>
    <row r="31" spans="1:7" x14ac:dyDescent="0.25">
      <c r="A31" s="38" t="s">
        <v>433</v>
      </c>
      <c r="B31" s="169">
        <v>0</v>
      </c>
      <c r="C31" s="169">
        <v>0</v>
      </c>
      <c r="D31" s="169">
        <v>0</v>
      </c>
      <c r="E31" s="169">
        <v>0</v>
      </c>
      <c r="F31" s="169">
        <v>0</v>
      </c>
      <c r="G31" s="169">
        <v>0</v>
      </c>
    </row>
    <row r="32" spans="1:7" x14ac:dyDescent="0.25">
      <c r="A32" s="28"/>
      <c r="B32" s="170"/>
      <c r="C32" s="170"/>
      <c r="D32" s="170"/>
      <c r="E32" s="170"/>
      <c r="F32" s="170"/>
      <c r="G32" s="170"/>
    </row>
    <row r="33" spans="1:7" ht="14.45" customHeight="1" x14ac:dyDescent="0.25">
      <c r="A33" s="3" t="s">
        <v>435</v>
      </c>
      <c r="B33" s="168">
        <f>B9+B21</f>
        <v>140847336.75999999</v>
      </c>
      <c r="C33" s="168">
        <f t="shared" ref="C33:G33" si="2">C9+C21</f>
        <v>-2698015.44</v>
      </c>
      <c r="D33" s="168">
        <f t="shared" si="2"/>
        <v>138149321.31999999</v>
      </c>
      <c r="E33" s="168">
        <f t="shared" si="2"/>
        <v>82665603.289999992</v>
      </c>
      <c r="F33" s="168">
        <f t="shared" si="2"/>
        <v>82665603.289999992</v>
      </c>
      <c r="G33" s="168">
        <f t="shared" si="2"/>
        <v>55483718.030000009</v>
      </c>
    </row>
    <row r="34" spans="1:7" ht="14.45" customHeight="1" x14ac:dyDescent="0.25">
      <c r="A34" s="37"/>
      <c r="B34" s="171"/>
      <c r="C34" s="171"/>
      <c r="D34" s="171"/>
      <c r="E34" s="171"/>
      <c r="F34" s="171"/>
      <c r="G34" s="171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23:F33 B9:F9 B11:F21 G9:G33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37"/>
  <sheetViews>
    <sheetView showGridLines="0" zoomScale="75" zoomScaleNormal="75" workbookViewId="0">
      <selection activeCell="G16" sqref="G16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301" t="s">
        <v>436</v>
      </c>
      <c r="B1" s="283"/>
      <c r="C1" s="283"/>
      <c r="D1" s="283"/>
      <c r="E1" s="283"/>
      <c r="F1" s="283"/>
      <c r="G1" s="284"/>
    </row>
    <row r="2" spans="1:7" x14ac:dyDescent="0.25">
      <c r="A2" s="291" t="str">
        <f>'Formato 1'!A2</f>
        <v xml:space="preserve"> Municipio de Uriangato Gto.</v>
      </c>
      <c r="B2" s="292"/>
      <c r="C2" s="292"/>
      <c r="D2" s="292"/>
      <c r="E2" s="292"/>
      <c r="F2" s="292"/>
      <c r="G2" s="293"/>
    </row>
    <row r="3" spans="1:7" x14ac:dyDescent="0.25">
      <c r="A3" s="285" t="s">
        <v>437</v>
      </c>
      <c r="B3" s="295"/>
      <c r="C3" s="295"/>
      <c r="D3" s="295"/>
      <c r="E3" s="295"/>
      <c r="F3" s="295"/>
      <c r="G3" s="287"/>
    </row>
    <row r="4" spans="1:7" x14ac:dyDescent="0.25">
      <c r="A4" s="285" t="s">
        <v>2</v>
      </c>
      <c r="B4" s="295"/>
      <c r="C4" s="295"/>
      <c r="D4" s="295"/>
      <c r="E4" s="295"/>
      <c r="F4" s="295"/>
      <c r="G4" s="287"/>
    </row>
    <row r="5" spans="1:7" x14ac:dyDescent="0.25">
      <c r="A5" s="288" t="s">
        <v>438</v>
      </c>
      <c r="B5" s="289"/>
      <c r="C5" s="289"/>
      <c r="D5" s="289"/>
      <c r="E5" s="289"/>
      <c r="F5" s="289"/>
      <c r="G5" s="290"/>
    </row>
    <row r="6" spans="1:7" x14ac:dyDescent="0.25">
      <c r="A6" s="78" t="s">
        <v>5</v>
      </c>
      <c r="B6" s="7">
        <v>2026</v>
      </c>
      <c r="C6" s="24">
        <f>B6+1</f>
        <v>2027</v>
      </c>
      <c r="D6" s="24">
        <f t="shared" ref="D6:G6" si="0">C6+1</f>
        <v>2028</v>
      </c>
      <c r="E6" s="24">
        <f t="shared" si="0"/>
        <v>2029</v>
      </c>
      <c r="F6" s="24">
        <f t="shared" si="0"/>
        <v>2030</v>
      </c>
      <c r="G6" s="24">
        <f t="shared" si="0"/>
        <v>2031</v>
      </c>
    </row>
    <row r="7" spans="1:7" ht="15.75" customHeight="1" x14ac:dyDescent="0.25">
      <c r="A7" s="19" t="s">
        <v>439</v>
      </c>
      <c r="B7" s="168">
        <v>0</v>
      </c>
      <c r="C7" s="168">
        <v>0</v>
      </c>
      <c r="D7" s="168">
        <f>SUM(D8:D19)</f>
        <v>270335155</v>
      </c>
      <c r="E7" s="168">
        <f>SUM(E8:E19)</f>
        <v>269891251</v>
      </c>
      <c r="F7" s="168">
        <f>SUM(F8:F19)</f>
        <v>231012330</v>
      </c>
      <c r="G7" s="168">
        <f>SUM(G8:G19)</f>
        <v>230325073.64000002</v>
      </c>
    </row>
    <row r="8" spans="1:7" x14ac:dyDescent="0.25">
      <c r="A8" s="38" t="s">
        <v>440</v>
      </c>
      <c r="B8" s="167">
        <v>0</v>
      </c>
      <c r="C8" s="167">
        <v>0</v>
      </c>
      <c r="D8" s="167">
        <v>27053007</v>
      </c>
      <c r="E8" s="167">
        <v>28458557</v>
      </c>
      <c r="F8" s="167">
        <v>30714136</v>
      </c>
      <c r="G8" s="167">
        <v>29468919.289999999</v>
      </c>
    </row>
    <row r="9" spans="1:7" ht="15.75" customHeight="1" x14ac:dyDescent="0.25">
      <c r="A9" s="38" t="s">
        <v>441</v>
      </c>
      <c r="B9" s="167">
        <v>0</v>
      </c>
      <c r="C9" s="167">
        <v>0</v>
      </c>
      <c r="D9" s="167">
        <v>0</v>
      </c>
      <c r="E9" s="167">
        <v>0</v>
      </c>
      <c r="F9" s="167">
        <v>0</v>
      </c>
      <c r="G9" s="167">
        <v>0</v>
      </c>
    </row>
    <row r="10" spans="1:7" x14ac:dyDescent="0.25">
      <c r="A10" s="38" t="s">
        <v>442</v>
      </c>
      <c r="B10" s="167">
        <v>0</v>
      </c>
      <c r="C10" s="167">
        <v>0</v>
      </c>
      <c r="D10" s="167">
        <v>1037064</v>
      </c>
      <c r="E10" s="167">
        <v>627828</v>
      </c>
      <c r="F10" s="167">
        <v>1283373</v>
      </c>
      <c r="G10" s="167">
        <v>738965.69</v>
      </c>
    </row>
    <row r="11" spans="1:7" x14ac:dyDescent="0.25">
      <c r="A11" s="38" t="s">
        <v>443</v>
      </c>
      <c r="B11" s="167">
        <v>0</v>
      </c>
      <c r="C11" s="167">
        <v>0</v>
      </c>
      <c r="D11" s="167">
        <v>21944754</v>
      </c>
      <c r="E11" s="167">
        <v>23834567</v>
      </c>
      <c r="F11" s="167">
        <v>24894599</v>
      </c>
      <c r="G11" s="167">
        <v>23241470.620000001</v>
      </c>
    </row>
    <row r="12" spans="1:7" x14ac:dyDescent="0.25">
      <c r="A12" s="38" t="s">
        <v>444</v>
      </c>
      <c r="B12" s="167">
        <v>0</v>
      </c>
      <c r="C12" s="167">
        <v>0</v>
      </c>
      <c r="D12" s="167">
        <v>7464875</v>
      </c>
      <c r="E12" s="167">
        <v>6399713</v>
      </c>
      <c r="F12" s="167">
        <v>3671319</v>
      </c>
      <c r="G12" s="167">
        <v>3010541.47</v>
      </c>
    </row>
    <row r="13" spans="1:7" x14ac:dyDescent="0.25">
      <c r="A13" s="38" t="s">
        <v>445</v>
      </c>
      <c r="B13" s="167">
        <v>0</v>
      </c>
      <c r="C13" s="167">
        <v>0</v>
      </c>
      <c r="D13" s="167">
        <v>2556365</v>
      </c>
      <c r="E13" s="167">
        <v>2430218</v>
      </c>
      <c r="F13" s="167">
        <v>3093660</v>
      </c>
      <c r="G13" s="167">
        <v>1852246.45</v>
      </c>
    </row>
    <row r="14" spans="1:7" x14ac:dyDescent="0.25">
      <c r="A14" s="39" t="s">
        <v>446</v>
      </c>
      <c r="B14" s="167">
        <v>0</v>
      </c>
      <c r="C14" s="167">
        <v>0</v>
      </c>
      <c r="D14" s="167">
        <v>0</v>
      </c>
      <c r="E14" s="167">
        <v>0</v>
      </c>
      <c r="F14" s="167">
        <v>0</v>
      </c>
      <c r="G14" s="167">
        <v>0</v>
      </c>
    </row>
    <row r="15" spans="1:7" x14ac:dyDescent="0.25">
      <c r="A15" s="38" t="s">
        <v>447</v>
      </c>
      <c r="B15" s="167">
        <v>0</v>
      </c>
      <c r="C15" s="167">
        <v>0</v>
      </c>
      <c r="D15" s="167">
        <v>145866343</v>
      </c>
      <c r="E15" s="167">
        <v>150750366</v>
      </c>
      <c r="F15" s="167">
        <v>156068974</v>
      </c>
      <c r="G15" s="167">
        <v>168872214</v>
      </c>
    </row>
    <row r="16" spans="1:7" x14ac:dyDescent="0.25">
      <c r="A16" s="38" t="s">
        <v>448</v>
      </c>
      <c r="B16" s="167">
        <v>0</v>
      </c>
      <c r="C16" s="167">
        <v>0</v>
      </c>
      <c r="D16" s="167">
        <v>2628348</v>
      </c>
      <c r="E16" s="167">
        <v>2341152</v>
      </c>
      <c r="F16" s="167">
        <v>2841805</v>
      </c>
      <c r="G16" s="167">
        <v>3140716.12</v>
      </c>
    </row>
    <row r="17" spans="1:7" x14ac:dyDescent="0.25">
      <c r="A17" s="38" t="s">
        <v>449</v>
      </c>
      <c r="B17" s="167">
        <v>0</v>
      </c>
      <c r="C17" s="167">
        <v>0</v>
      </c>
      <c r="D17" s="167">
        <v>61784399</v>
      </c>
      <c r="E17" s="167">
        <v>55048850</v>
      </c>
      <c r="F17" s="167">
        <v>8444464</v>
      </c>
      <c r="G17" s="167">
        <v>0</v>
      </c>
    </row>
    <row r="18" spans="1:7" x14ac:dyDescent="0.25">
      <c r="A18" s="38" t="s">
        <v>450</v>
      </c>
      <c r="B18" s="167">
        <v>0</v>
      </c>
      <c r="C18" s="167">
        <v>0</v>
      </c>
      <c r="D18" s="167">
        <v>0</v>
      </c>
      <c r="E18" s="167">
        <v>0</v>
      </c>
      <c r="F18" s="167">
        <v>0</v>
      </c>
      <c r="G18" s="167">
        <v>0</v>
      </c>
    </row>
    <row r="19" spans="1:7" x14ac:dyDescent="0.25">
      <c r="A19" s="54" t="s">
        <v>451</v>
      </c>
      <c r="B19" s="167">
        <v>0</v>
      </c>
      <c r="C19" s="167">
        <v>0</v>
      </c>
      <c r="D19" s="167">
        <v>0</v>
      </c>
      <c r="E19" s="167">
        <v>0</v>
      </c>
      <c r="F19" s="167">
        <v>0</v>
      </c>
      <c r="G19" s="167">
        <v>0</v>
      </c>
    </row>
    <row r="20" spans="1:7" x14ac:dyDescent="0.25">
      <c r="A20" s="38" t="s">
        <v>452</v>
      </c>
      <c r="B20" s="167"/>
      <c r="C20" s="167"/>
      <c r="D20" s="167"/>
      <c r="E20" s="167"/>
      <c r="F20" s="167"/>
      <c r="G20" s="167"/>
    </row>
    <row r="21" spans="1:7" x14ac:dyDescent="0.25">
      <c r="A21" s="3" t="s">
        <v>453</v>
      </c>
      <c r="B21" s="168">
        <v>0</v>
      </c>
      <c r="C21" s="168">
        <v>0</v>
      </c>
      <c r="D21" s="168">
        <f>SUM(D22:D26)</f>
        <v>81963937</v>
      </c>
      <c r="E21" s="168">
        <f t="shared" ref="E21:G21" si="1">SUM(E22:E26)</f>
        <v>80993051</v>
      </c>
      <c r="F21" s="168">
        <f t="shared" si="1"/>
        <v>81435857</v>
      </c>
      <c r="G21" s="168">
        <f t="shared" si="1"/>
        <v>88617748.209999993</v>
      </c>
    </row>
    <row r="22" spans="1:7" x14ac:dyDescent="0.25">
      <c r="A22" s="38" t="s">
        <v>454</v>
      </c>
      <c r="B22" s="169">
        <v>0</v>
      </c>
      <c r="C22" s="169">
        <v>0</v>
      </c>
      <c r="D22" s="169">
        <v>81963937</v>
      </c>
      <c r="E22" s="169">
        <v>80993051</v>
      </c>
      <c r="F22" s="169">
        <v>81435857</v>
      </c>
      <c r="G22" s="169">
        <v>88617748.209999993</v>
      </c>
    </row>
    <row r="23" spans="1:7" x14ac:dyDescent="0.25">
      <c r="A23" s="38" t="s">
        <v>455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</row>
    <row r="24" spans="1:7" x14ac:dyDescent="0.25">
      <c r="A24" s="38" t="s">
        <v>456</v>
      </c>
      <c r="B24" s="169">
        <v>0</v>
      </c>
      <c r="C24" s="169">
        <v>0</v>
      </c>
      <c r="D24" s="169">
        <v>0</v>
      </c>
      <c r="E24" s="169">
        <v>0</v>
      </c>
      <c r="F24" s="169">
        <v>0</v>
      </c>
      <c r="G24" s="169">
        <v>0</v>
      </c>
    </row>
    <row r="25" spans="1:7" ht="30" x14ac:dyDescent="0.25">
      <c r="A25" s="39" t="s">
        <v>457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69">
        <v>0</v>
      </c>
    </row>
    <row r="26" spans="1:7" x14ac:dyDescent="0.25">
      <c r="A26" s="39" t="s">
        <v>458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</row>
    <row r="27" spans="1:7" x14ac:dyDescent="0.25">
      <c r="A27" s="44" t="s">
        <v>452</v>
      </c>
      <c r="B27" s="169"/>
      <c r="C27" s="169"/>
      <c r="D27" s="169"/>
      <c r="E27" s="169"/>
      <c r="F27" s="169"/>
      <c r="G27" s="169"/>
    </row>
    <row r="28" spans="1:7" x14ac:dyDescent="0.25">
      <c r="A28" s="3" t="s">
        <v>459</v>
      </c>
      <c r="B28" s="168">
        <v>0</v>
      </c>
      <c r="C28" s="168">
        <v>0</v>
      </c>
      <c r="D28" s="168">
        <v>0</v>
      </c>
      <c r="E28" s="168">
        <v>0</v>
      </c>
      <c r="F28" s="168">
        <v>0</v>
      </c>
      <c r="G28" s="168">
        <v>0</v>
      </c>
    </row>
    <row r="29" spans="1:7" x14ac:dyDescent="0.25">
      <c r="A29" s="38" t="s">
        <v>460</v>
      </c>
      <c r="B29" s="169">
        <v>0</v>
      </c>
      <c r="C29" s="169">
        <v>0</v>
      </c>
      <c r="D29" s="169">
        <v>0</v>
      </c>
      <c r="E29" s="169">
        <v>0</v>
      </c>
      <c r="F29" s="169">
        <v>0</v>
      </c>
      <c r="G29" s="169">
        <v>0</v>
      </c>
    </row>
    <row r="30" spans="1:7" x14ac:dyDescent="0.25">
      <c r="A30" s="28" t="s">
        <v>452</v>
      </c>
      <c r="B30" s="170"/>
      <c r="C30" s="170"/>
      <c r="D30" s="170"/>
      <c r="E30" s="170"/>
      <c r="F30" s="170"/>
      <c r="G30" s="170"/>
    </row>
    <row r="31" spans="1:7" ht="14.45" customHeight="1" x14ac:dyDescent="0.25">
      <c r="A31" s="3" t="s">
        <v>461</v>
      </c>
      <c r="B31" s="168">
        <v>0</v>
      </c>
      <c r="C31" s="168">
        <v>0</v>
      </c>
      <c r="D31" s="168">
        <f>D21+D7</f>
        <v>352299092</v>
      </c>
      <c r="E31" s="168">
        <f t="shared" ref="E31:G31" si="2">E21+E7</f>
        <v>350884302</v>
      </c>
      <c r="F31" s="168">
        <f t="shared" si="2"/>
        <v>312448187</v>
      </c>
      <c r="G31" s="168">
        <f t="shared" si="2"/>
        <v>318942821.85000002</v>
      </c>
    </row>
    <row r="32" spans="1:7" ht="14.45" customHeight="1" x14ac:dyDescent="0.25">
      <c r="A32" s="28"/>
      <c r="B32" s="172"/>
      <c r="C32" s="172"/>
      <c r="D32" s="172"/>
      <c r="E32" s="172"/>
      <c r="F32" s="172"/>
      <c r="G32" s="172"/>
    </row>
    <row r="33" spans="1:7" x14ac:dyDescent="0.25">
      <c r="A33" s="83" t="s">
        <v>292</v>
      </c>
      <c r="B33" s="135"/>
      <c r="C33" s="135"/>
      <c r="D33" s="135"/>
      <c r="E33" s="135"/>
      <c r="F33" s="135"/>
      <c r="G33" s="135"/>
    </row>
    <row r="34" spans="1:7" ht="30" x14ac:dyDescent="0.25">
      <c r="A34" s="81" t="s">
        <v>462</v>
      </c>
      <c r="B34" s="135">
        <v>0</v>
      </c>
      <c r="C34" s="135">
        <v>0</v>
      </c>
      <c r="D34" s="135">
        <v>0</v>
      </c>
      <c r="E34" s="135">
        <v>0</v>
      </c>
      <c r="F34" s="135">
        <v>0</v>
      </c>
      <c r="G34" s="135">
        <v>0</v>
      </c>
    </row>
    <row r="35" spans="1:7" ht="30" x14ac:dyDescent="0.25">
      <c r="A35" s="81" t="s">
        <v>294</v>
      </c>
      <c r="B35" s="135">
        <v>0</v>
      </c>
      <c r="C35" s="135">
        <v>0</v>
      </c>
      <c r="D35" s="135">
        <v>0</v>
      </c>
      <c r="E35" s="135">
        <v>0</v>
      </c>
      <c r="F35" s="135">
        <v>0</v>
      </c>
      <c r="G35" s="135">
        <v>0</v>
      </c>
    </row>
    <row r="36" spans="1:7" x14ac:dyDescent="0.25">
      <c r="A36" s="83" t="s">
        <v>463</v>
      </c>
      <c r="B36" s="138">
        <v>0</v>
      </c>
      <c r="C36" s="138">
        <v>0</v>
      </c>
      <c r="D36" s="138">
        <v>0</v>
      </c>
      <c r="E36" s="138">
        <v>0</v>
      </c>
      <c r="F36" s="138">
        <v>0</v>
      </c>
      <c r="G36" s="138">
        <v>0</v>
      </c>
    </row>
    <row r="37" spans="1:7" x14ac:dyDescent="0.25">
      <c r="A37" s="36"/>
      <c r="B37" s="139"/>
      <c r="C37" s="139"/>
      <c r="D37" s="139"/>
      <c r="E37" s="139"/>
      <c r="F37" s="139"/>
      <c r="G37" s="139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52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30"/>
  <sheetViews>
    <sheetView showGridLines="0" zoomScale="75" zoomScaleNormal="75" workbookViewId="0">
      <selection activeCell="B10" sqref="B10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301" t="s">
        <v>464</v>
      </c>
      <c r="B1" s="283"/>
      <c r="C1" s="283"/>
      <c r="D1" s="283"/>
      <c r="E1" s="283"/>
      <c r="F1" s="283"/>
      <c r="G1" s="284"/>
    </row>
    <row r="2" spans="1:7" x14ac:dyDescent="0.25">
      <c r="A2" s="291" t="str">
        <f>'Formato 1'!A2</f>
        <v xml:space="preserve"> Municipio de Uriangato Gto.</v>
      </c>
      <c r="B2" s="292"/>
      <c r="C2" s="292"/>
      <c r="D2" s="292"/>
      <c r="E2" s="292"/>
      <c r="F2" s="292"/>
      <c r="G2" s="293"/>
    </row>
    <row r="3" spans="1:7" x14ac:dyDescent="0.25">
      <c r="A3" s="285" t="s">
        <v>465</v>
      </c>
      <c r="B3" s="295"/>
      <c r="C3" s="295"/>
      <c r="D3" s="295"/>
      <c r="E3" s="295"/>
      <c r="F3" s="295"/>
      <c r="G3" s="287"/>
    </row>
    <row r="4" spans="1:7" x14ac:dyDescent="0.25">
      <c r="A4" s="285" t="s">
        <v>2</v>
      </c>
      <c r="B4" s="295"/>
      <c r="C4" s="295"/>
      <c r="D4" s="295"/>
      <c r="E4" s="295"/>
      <c r="F4" s="295"/>
      <c r="G4" s="287"/>
    </row>
    <row r="5" spans="1:7" x14ac:dyDescent="0.25">
      <c r="A5" s="288" t="s">
        <v>438</v>
      </c>
      <c r="B5" s="289"/>
      <c r="C5" s="289"/>
      <c r="D5" s="289"/>
      <c r="E5" s="289"/>
      <c r="F5" s="289"/>
      <c r="G5" s="290"/>
    </row>
    <row r="6" spans="1:7" x14ac:dyDescent="0.25">
      <c r="A6" s="78" t="s">
        <v>5</v>
      </c>
      <c r="B6" s="7">
        <v>2026</v>
      </c>
      <c r="C6" s="24">
        <f>B6+1</f>
        <v>2027</v>
      </c>
      <c r="D6" s="24">
        <f t="shared" ref="D6:G6" si="0">C6+1</f>
        <v>2028</v>
      </c>
      <c r="E6" s="24">
        <f t="shared" si="0"/>
        <v>2029</v>
      </c>
      <c r="F6" s="24">
        <f t="shared" si="0"/>
        <v>2030</v>
      </c>
      <c r="G6" s="24">
        <f t="shared" si="0"/>
        <v>2031</v>
      </c>
    </row>
    <row r="7" spans="1:7" ht="15.75" customHeight="1" x14ac:dyDescent="0.25">
      <c r="A7" s="19" t="s">
        <v>466</v>
      </c>
      <c r="B7" s="168">
        <f>SUM(B8:B16)</f>
        <v>222016973.66999999</v>
      </c>
      <c r="C7" s="168">
        <v>0</v>
      </c>
      <c r="D7" s="168">
        <v>0</v>
      </c>
      <c r="E7" s="168">
        <v>0</v>
      </c>
      <c r="F7" s="168">
        <v>0</v>
      </c>
      <c r="G7" s="168">
        <v>0</v>
      </c>
    </row>
    <row r="8" spans="1:7" x14ac:dyDescent="0.25">
      <c r="A8" s="38" t="s">
        <v>467</v>
      </c>
      <c r="B8" s="167">
        <v>88453001</v>
      </c>
      <c r="C8" s="167">
        <v>0</v>
      </c>
      <c r="D8" s="167">
        <v>0</v>
      </c>
      <c r="E8" s="167">
        <v>0</v>
      </c>
      <c r="F8" s="167">
        <v>0</v>
      </c>
      <c r="G8" s="167">
        <v>0</v>
      </c>
    </row>
    <row r="9" spans="1:7" ht="15.75" customHeight="1" x14ac:dyDescent="0.25">
      <c r="A9" s="38" t="s">
        <v>468</v>
      </c>
      <c r="B9" s="167">
        <v>19905430.059999999</v>
      </c>
      <c r="C9" s="167">
        <v>0</v>
      </c>
      <c r="D9" s="167">
        <v>0</v>
      </c>
      <c r="E9" s="167">
        <v>0</v>
      </c>
      <c r="F9" s="167">
        <v>0</v>
      </c>
      <c r="G9" s="167">
        <v>0</v>
      </c>
    </row>
    <row r="10" spans="1:7" x14ac:dyDescent="0.25">
      <c r="A10" s="38" t="s">
        <v>469</v>
      </c>
      <c r="B10" s="167">
        <v>56072335.509999998</v>
      </c>
      <c r="C10" s="167">
        <v>0</v>
      </c>
      <c r="D10" s="167">
        <v>0</v>
      </c>
      <c r="E10" s="167">
        <v>0</v>
      </c>
      <c r="F10" s="167">
        <v>0</v>
      </c>
      <c r="G10" s="167">
        <v>0</v>
      </c>
    </row>
    <row r="11" spans="1:7" x14ac:dyDescent="0.25">
      <c r="A11" s="38" t="s">
        <v>470</v>
      </c>
      <c r="B11" s="167">
        <v>40820109.369999997</v>
      </c>
      <c r="C11" s="167">
        <v>0</v>
      </c>
      <c r="D11" s="167">
        <v>0</v>
      </c>
      <c r="E11" s="167">
        <v>0</v>
      </c>
      <c r="F11" s="167">
        <v>0</v>
      </c>
      <c r="G11" s="167">
        <v>0</v>
      </c>
    </row>
    <row r="12" spans="1:7" x14ac:dyDescent="0.25">
      <c r="A12" s="38" t="s">
        <v>471</v>
      </c>
      <c r="B12" s="167">
        <v>3225737.76</v>
      </c>
      <c r="C12" s="167">
        <v>0</v>
      </c>
      <c r="D12" s="167">
        <v>0</v>
      </c>
      <c r="E12" s="167">
        <v>0</v>
      </c>
      <c r="F12" s="167">
        <v>0</v>
      </c>
      <c r="G12" s="167">
        <v>0</v>
      </c>
    </row>
    <row r="13" spans="1:7" x14ac:dyDescent="0.25">
      <c r="A13" s="38" t="s">
        <v>472</v>
      </c>
      <c r="B13" s="167">
        <v>13540359.970000001</v>
      </c>
      <c r="C13" s="167">
        <v>0</v>
      </c>
      <c r="D13" s="167">
        <v>0</v>
      </c>
      <c r="E13" s="167">
        <v>0</v>
      </c>
      <c r="F13" s="167">
        <v>0</v>
      </c>
      <c r="G13" s="167">
        <v>0</v>
      </c>
    </row>
    <row r="14" spans="1:7" x14ac:dyDescent="0.25">
      <c r="A14" s="39" t="s">
        <v>473</v>
      </c>
      <c r="B14" s="167">
        <v>0</v>
      </c>
      <c r="C14" s="167">
        <v>0</v>
      </c>
      <c r="D14" s="167">
        <v>0</v>
      </c>
      <c r="E14" s="167">
        <v>0</v>
      </c>
      <c r="F14" s="167">
        <v>0</v>
      </c>
      <c r="G14" s="167">
        <v>0</v>
      </c>
    </row>
    <row r="15" spans="1:7" x14ac:dyDescent="0.25">
      <c r="A15" s="38" t="s">
        <v>474</v>
      </c>
      <c r="B15" s="167">
        <v>0</v>
      </c>
      <c r="C15" s="167">
        <v>0</v>
      </c>
      <c r="D15" s="167">
        <v>0</v>
      </c>
      <c r="E15" s="167">
        <v>0</v>
      </c>
      <c r="F15" s="167">
        <v>0</v>
      </c>
      <c r="G15" s="167">
        <v>0</v>
      </c>
    </row>
    <row r="16" spans="1:7" x14ac:dyDescent="0.25">
      <c r="A16" s="38" t="s">
        <v>475</v>
      </c>
      <c r="B16" s="167">
        <v>0</v>
      </c>
      <c r="C16" s="167">
        <v>0</v>
      </c>
      <c r="D16" s="167">
        <v>0</v>
      </c>
      <c r="E16" s="167">
        <v>0</v>
      </c>
      <c r="F16" s="167">
        <v>0</v>
      </c>
      <c r="G16" s="167">
        <v>0</v>
      </c>
    </row>
    <row r="17" spans="1:7" x14ac:dyDescent="0.25">
      <c r="A17" s="38"/>
      <c r="B17" s="167"/>
      <c r="C17" s="167"/>
      <c r="D17" s="167"/>
      <c r="E17" s="167"/>
      <c r="F17" s="167"/>
      <c r="G17" s="167"/>
    </row>
    <row r="18" spans="1:7" x14ac:dyDescent="0.25">
      <c r="A18" s="3" t="s">
        <v>476</v>
      </c>
      <c r="B18" s="168">
        <f>SUM(B19:B27)</f>
        <v>87285464.039999992</v>
      </c>
      <c r="C18" s="168">
        <v>0</v>
      </c>
      <c r="D18" s="168">
        <v>0</v>
      </c>
      <c r="E18" s="168">
        <v>0</v>
      </c>
      <c r="F18" s="168">
        <v>0</v>
      </c>
      <c r="G18" s="168">
        <v>0</v>
      </c>
    </row>
    <row r="19" spans="1:7" x14ac:dyDescent="0.25">
      <c r="A19" s="38" t="s">
        <v>467</v>
      </c>
      <c r="B19" s="169">
        <v>46877288.609999999</v>
      </c>
      <c r="C19" s="169">
        <v>0</v>
      </c>
      <c r="D19" s="169">
        <v>0</v>
      </c>
      <c r="E19" s="169">
        <v>0</v>
      </c>
      <c r="F19" s="169">
        <v>0</v>
      </c>
      <c r="G19" s="169">
        <v>0</v>
      </c>
    </row>
    <row r="20" spans="1:7" x14ac:dyDescent="0.25">
      <c r="A20" s="38" t="s">
        <v>468</v>
      </c>
      <c r="B20" s="169">
        <v>2120000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</row>
    <row r="21" spans="1:7" x14ac:dyDescent="0.25">
      <c r="A21" s="38" t="s">
        <v>469</v>
      </c>
      <c r="B21" s="169">
        <v>300442.73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</row>
    <row r="22" spans="1:7" x14ac:dyDescent="0.25">
      <c r="A22" s="38" t="s">
        <v>470</v>
      </c>
      <c r="B22" s="169">
        <v>1122457.79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</row>
    <row r="23" spans="1:7" x14ac:dyDescent="0.25">
      <c r="A23" s="39" t="s">
        <v>471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</row>
    <row r="24" spans="1:7" x14ac:dyDescent="0.25">
      <c r="A24" s="39" t="s">
        <v>472</v>
      </c>
      <c r="B24" s="169">
        <v>36865274.909999996</v>
      </c>
      <c r="C24" s="169">
        <v>0</v>
      </c>
      <c r="D24" s="169">
        <v>0</v>
      </c>
      <c r="E24" s="169">
        <v>0</v>
      </c>
      <c r="F24" s="169">
        <v>0</v>
      </c>
      <c r="G24" s="169">
        <v>0</v>
      </c>
    </row>
    <row r="25" spans="1:7" x14ac:dyDescent="0.25">
      <c r="A25" s="39" t="s">
        <v>473</v>
      </c>
      <c r="B25" s="169">
        <v>0</v>
      </c>
      <c r="C25" s="169">
        <v>0</v>
      </c>
      <c r="D25" s="169">
        <v>0</v>
      </c>
      <c r="E25" s="169">
        <v>0</v>
      </c>
      <c r="F25" s="169">
        <v>0</v>
      </c>
      <c r="G25" s="169">
        <v>0</v>
      </c>
    </row>
    <row r="26" spans="1:7" x14ac:dyDescent="0.25">
      <c r="A26" s="39" t="s">
        <v>477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</row>
    <row r="27" spans="1:7" x14ac:dyDescent="0.25">
      <c r="A27" s="39" t="s">
        <v>475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</row>
    <row r="28" spans="1:7" x14ac:dyDescent="0.25">
      <c r="A28" s="28" t="s">
        <v>452</v>
      </c>
      <c r="B28" s="170"/>
      <c r="C28" s="170"/>
      <c r="D28" s="170"/>
      <c r="E28" s="170"/>
      <c r="F28" s="170"/>
      <c r="G28" s="170"/>
    </row>
    <row r="29" spans="1:7" ht="14.45" customHeight="1" x14ac:dyDescent="0.25">
      <c r="A29" s="3" t="s">
        <v>478</v>
      </c>
      <c r="B29" s="168">
        <f>B18+B7</f>
        <v>309302437.70999998</v>
      </c>
      <c r="C29" s="168">
        <v>0</v>
      </c>
      <c r="D29" s="168">
        <v>0</v>
      </c>
      <c r="E29" s="168">
        <v>0</v>
      </c>
      <c r="F29" s="168">
        <v>0</v>
      </c>
      <c r="G29" s="168">
        <v>0</v>
      </c>
    </row>
    <row r="30" spans="1:7" x14ac:dyDescent="0.25">
      <c r="A30" s="36"/>
      <c r="B30" s="139"/>
      <c r="C30" s="139"/>
      <c r="D30" s="139"/>
      <c r="E30" s="139"/>
      <c r="F30" s="139"/>
      <c r="G30" s="139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1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39"/>
  <sheetViews>
    <sheetView showGridLines="0" zoomScale="80" zoomScaleNormal="80" workbookViewId="0">
      <selection activeCell="G11" sqref="G11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301" t="s">
        <v>479</v>
      </c>
      <c r="B1" s="283"/>
      <c r="C1" s="283"/>
      <c r="D1" s="283"/>
      <c r="E1" s="283"/>
      <c r="F1" s="283"/>
      <c r="G1" s="284"/>
    </row>
    <row r="2" spans="1:7" x14ac:dyDescent="0.25">
      <c r="A2" s="291" t="str">
        <f>'Formato 1'!A2</f>
        <v xml:space="preserve"> Municipio de Uriangato Gto.</v>
      </c>
      <c r="B2" s="292"/>
      <c r="C2" s="292"/>
      <c r="D2" s="292"/>
      <c r="E2" s="292"/>
      <c r="F2" s="292"/>
      <c r="G2" s="293"/>
    </row>
    <row r="3" spans="1:7" x14ac:dyDescent="0.25">
      <c r="A3" s="285" t="s">
        <v>480</v>
      </c>
      <c r="B3" s="295"/>
      <c r="C3" s="295"/>
      <c r="D3" s="295"/>
      <c r="E3" s="295"/>
      <c r="F3" s="295"/>
      <c r="G3" s="287"/>
    </row>
    <row r="4" spans="1:7" x14ac:dyDescent="0.25">
      <c r="A4" s="285" t="s">
        <v>2</v>
      </c>
      <c r="B4" s="295"/>
      <c r="C4" s="295"/>
      <c r="D4" s="295"/>
      <c r="E4" s="295"/>
      <c r="F4" s="295"/>
      <c r="G4" s="287"/>
    </row>
    <row r="5" spans="1:7" x14ac:dyDescent="0.25">
      <c r="A5" s="78" t="s">
        <v>5</v>
      </c>
      <c r="B5" s="278">
        <v>2021</v>
      </c>
      <c r="C5" s="278">
        <v>2022</v>
      </c>
      <c r="D5" s="278">
        <v>2023</v>
      </c>
      <c r="E5" s="278">
        <v>2024</v>
      </c>
      <c r="F5" s="278">
        <v>2025</v>
      </c>
      <c r="G5" s="279">
        <v>2026</v>
      </c>
    </row>
    <row r="6" spans="1:7" ht="15.75" customHeight="1" x14ac:dyDescent="0.25">
      <c r="A6" s="19" t="s">
        <v>481</v>
      </c>
      <c r="B6" s="168">
        <v>0</v>
      </c>
      <c r="C6" s="168">
        <v>0</v>
      </c>
      <c r="D6" s="168">
        <f>SUM(D7:D18)</f>
        <v>270335155.75999999</v>
      </c>
      <c r="E6" s="168">
        <f t="shared" ref="E6:G6" si="0">SUM(E7:E18)</f>
        <v>269891251.31</v>
      </c>
      <c r="F6" s="168">
        <f t="shared" si="0"/>
        <v>246319332.59</v>
      </c>
      <c r="G6" s="168">
        <f t="shared" si="0"/>
        <v>244822670.93000001</v>
      </c>
    </row>
    <row r="7" spans="1:7" x14ac:dyDescent="0.25">
      <c r="A7" s="38" t="s">
        <v>440</v>
      </c>
      <c r="B7" s="281">
        <v>0</v>
      </c>
      <c r="C7" s="281">
        <v>0</v>
      </c>
      <c r="D7" s="281">
        <v>27053007.23</v>
      </c>
      <c r="E7" s="281">
        <v>28458556.890000001</v>
      </c>
      <c r="F7" s="281">
        <v>29825349.309999999</v>
      </c>
      <c r="G7" s="281">
        <v>32493301.460000001</v>
      </c>
    </row>
    <row r="8" spans="1:7" ht="15.75" customHeight="1" x14ac:dyDescent="0.25">
      <c r="A8" s="38" t="s">
        <v>441</v>
      </c>
      <c r="B8" s="281">
        <v>0</v>
      </c>
      <c r="C8" s="281">
        <v>0</v>
      </c>
      <c r="D8" s="281">
        <v>0</v>
      </c>
      <c r="E8" s="281">
        <v>0</v>
      </c>
      <c r="F8" s="281">
        <v>0</v>
      </c>
      <c r="G8" s="281">
        <v>0</v>
      </c>
    </row>
    <row r="9" spans="1:7" x14ac:dyDescent="0.25">
      <c r="A9" s="38" t="s">
        <v>442</v>
      </c>
      <c r="B9" s="281">
        <v>0</v>
      </c>
      <c r="C9" s="281">
        <v>0</v>
      </c>
      <c r="D9" s="281">
        <v>1037063.94</v>
      </c>
      <c r="E9" s="281">
        <v>627827.93000000005</v>
      </c>
      <c r="F9" s="281">
        <v>1554909.73</v>
      </c>
      <c r="G9" s="281">
        <v>836275.42</v>
      </c>
    </row>
    <row r="10" spans="1:7" x14ac:dyDescent="0.25">
      <c r="A10" s="38" t="s">
        <v>443</v>
      </c>
      <c r="B10" s="281">
        <v>0</v>
      </c>
      <c r="C10" s="281">
        <v>0</v>
      </c>
      <c r="D10" s="281">
        <v>21944754.449999999</v>
      </c>
      <c r="E10" s="281">
        <v>23834567.199999999</v>
      </c>
      <c r="F10" s="281">
        <v>25764575.68</v>
      </c>
      <c r="G10" s="281">
        <v>24952886.239999998</v>
      </c>
    </row>
    <row r="11" spans="1:7" x14ac:dyDescent="0.25">
      <c r="A11" s="38" t="s">
        <v>444</v>
      </c>
      <c r="B11" s="281">
        <v>0</v>
      </c>
      <c r="C11" s="281">
        <v>0</v>
      </c>
      <c r="D11" s="281">
        <v>7464875.0300000003</v>
      </c>
      <c r="E11" s="281">
        <v>6399712.6200000001</v>
      </c>
      <c r="F11" s="281">
        <v>4137126.28</v>
      </c>
      <c r="G11" s="281">
        <v>3050799.92</v>
      </c>
    </row>
    <row r="12" spans="1:7" x14ac:dyDescent="0.25">
      <c r="A12" s="38" t="s">
        <v>445</v>
      </c>
      <c r="B12" s="281">
        <v>0</v>
      </c>
      <c r="C12" s="281">
        <v>0</v>
      </c>
      <c r="D12" s="281">
        <v>2556364.5</v>
      </c>
      <c r="E12" s="281">
        <v>2430218.06</v>
      </c>
      <c r="F12" s="281">
        <v>3871215.42</v>
      </c>
      <c r="G12" s="281">
        <v>2895109.16</v>
      </c>
    </row>
    <row r="13" spans="1:7" x14ac:dyDescent="0.25">
      <c r="A13" s="39" t="s">
        <v>446</v>
      </c>
      <c r="B13" s="281">
        <v>0</v>
      </c>
      <c r="C13" s="281">
        <v>0</v>
      </c>
      <c r="D13" s="281">
        <v>0</v>
      </c>
      <c r="E13" s="281">
        <v>0</v>
      </c>
      <c r="F13" s="281">
        <v>0</v>
      </c>
      <c r="G13" s="281">
        <v>0</v>
      </c>
    </row>
    <row r="14" spans="1:7" x14ac:dyDescent="0.25">
      <c r="A14" s="38" t="s">
        <v>447</v>
      </c>
      <c r="B14" s="281">
        <v>0</v>
      </c>
      <c r="C14" s="281">
        <v>0</v>
      </c>
      <c r="D14" s="281">
        <v>145866343.37</v>
      </c>
      <c r="E14" s="281">
        <v>150750366.34</v>
      </c>
      <c r="F14" s="281">
        <v>157046842.43000001</v>
      </c>
      <c r="G14" s="281">
        <v>171461558.49000001</v>
      </c>
    </row>
    <row r="15" spans="1:7" x14ac:dyDescent="0.25">
      <c r="A15" s="38" t="s">
        <v>448</v>
      </c>
      <c r="B15" s="281">
        <v>0</v>
      </c>
      <c r="C15" s="281">
        <v>0</v>
      </c>
      <c r="D15" s="281">
        <v>2628348.09</v>
      </c>
      <c r="E15" s="281">
        <v>2341152.25</v>
      </c>
      <c r="F15" s="281">
        <v>2114649.64</v>
      </c>
      <c r="G15" s="281">
        <v>3303426.99</v>
      </c>
    </row>
    <row r="16" spans="1:7" x14ac:dyDescent="0.25">
      <c r="A16" s="38" t="s">
        <v>449</v>
      </c>
      <c r="B16" s="281">
        <v>0</v>
      </c>
      <c r="C16" s="281">
        <v>0</v>
      </c>
      <c r="D16" s="281">
        <v>61784399.149999999</v>
      </c>
      <c r="E16" s="281">
        <v>55048850.020000003</v>
      </c>
      <c r="F16" s="281">
        <v>22004664.100000001</v>
      </c>
      <c r="G16" s="281">
        <v>5829313.25</v>
      </c>
    </row>
    <row r="17" spans="1:7" x14ac:dyDescent="0.25">
      <c r="A17" s="38" t="s">
        <v>450</v>
      </c>
      <c r="B17" s="281">
        <v>0</v>
      </c>
      <c r="C17" s="281">
        <v>0</v>
      </c>
      <c r="D17" s="281">
        <v>0</v>
      </c>
      <c r="E17" s="281">
        <v>0</v>
      </c>
      <c r="F17" s="281">
        <v>0</v>
      </c>
      <c r="G17" s="281">
        <v>0</v>
      </c>
    </row>
    <row r="18" spans="1:7" x14ac:dyDescent="0.25">
      <c r="A18" s="54" t="s">
        <v>451</v>
      </c>
      <c r="B18" s="280">
        <v>0</v>
      </c>
      <c r="C18" s="280">
        <v>0</v>
      </c>
      <c r="D18" s="280">
        <v>0</v>
      </c>
      <c r="E18" s="280">
        <v>0</v>
      </c>
      <c r="F18" s="280">
        <v>0</v>
      </c>
      <c r="G18" s="280">
        <v>0</v>
      </c>
    </row>
    <row r="19" spans="1:7" x14ac:dyDescent="0.25">
      <c r="A19" s="38"/>
      <c r="B19" s="167"/>
      <c r="C19" s="167"/>
      <c r="D19" s="167"/>
      <c r="E19" s="167"/>
      <c r="F19" s="167"/>
      <c r="G19" s="167"/>
    </row>
    <row r="20" spans="1:7" x14ac:dyDescent="0.25">
      <c r="A20" s="3" t="s">
        <v>482</v>
      </c>
      <c r="B20" s="168">
        <v>0</v>
      </c>
      <c r="C20" s="168">
        <v>0</v>
      </c>
      <c r="D20" s="168">
        <f>SUM(D21:D25)</f>
        <v>81963936.640000001</v>
      </c>
      <c r="E20" s="168">
        <f t="shared" ref="E20:G20" si="1">SUM(E21:E25)</f>
        <v>80993050.939999998</v>
      </c>
      <c r="F20" s="168">
        <f t="shared" si="1"/>
        <v>83311966.670000002</v>
      </c>
      <c r="G20" s="168">
        <f t="shared" si="1"/>
        <v>91952100.299999997</v>
      </c>
    </row>
    <row r="21" spans="1:7" x14ac:dyDescent="0.25">
      <c r="A21" s="38" t="s">
        <v>454</v>
      </c>
      <c r="B21" s="281">
        <v>0</v>
      </c>
      <c r="C21" s="281">
        <v>0</v>
      </c>
      <c r="D21" s="281">
        <v>81963936.640000001</v>
      </c>
      <c r="E21" s="281">
        <v>80993050.939999998</v>
      </c>
      <c r="F21" s="281">
        <v>83311966.670000002</v>
      </c>
      <c r="G21" s="281">
        <v>91952100.299999997</v>
      </c>
    </row>
    <row r="22" spans="1:7" x14ac:dyDescent="0.25">
      <c r="A22" s="38" t="s">
        <v>455</v>
      </c>
      <c r="B22" s="281">
        <v>0</v>
      </c>
      <c r="C22" s="281">
        <v>0</v>
      </c>
      <c r="D22" s="281">
        <v>0</v>
      </c>
      <c r="E22" s="281">
        <v>0</v>
      </c>
      <c r="F22" s="281">
        <v>0</v>
      </c>
      <c r="G22" s="281">
        <v>0</v>
      </c>
    </row>
    <row r="23" spans="1:7" x14ac:dyDescent="0.25">
      <c r="A23" s="38" t="s">
        <v>456</v>
      </c>
      <c r="B23" s="281">
        <v>0</v>
      </c>
      <c r="C23" s="281">
        <v>0</v>
      </c>
      <c r="D23" s="281">
        <v>0</v>
      </c>
      <c r="E23" s="281">
        <v>0</v>
      </c>
      <c r="F23" s="281">
        <v>0</v>
      </c>
      <c r="G23" s="281">
        <v>0</v>
      </c>
    </row>
    <row r="24" spans="1:7" ht="30" x14ac:dyDescent="0.25">
      <c r="A24" s="39" t="s">
        <v>457</v>
      </c>
      <c r="B24" s="281">
        <v>0</v>
      </c>
      <c r="C24" s="281">
        <v>0</v>
      </c>
      <c r="D24" s="281">
        <v>0</v>
      </c>
      <c r="E24" s="281">
        <v>0</v>
      </c>
      <c r="F24" s="281">
        <v>0</v>
      </c>
      <c r="G24" s="281">
        <v>0</v>
      </c>
    </row>
    <row r="25" spans="1:7" x14ac:dyDescent="0.25">
      <c r="A25" s="39" t="s">
        <v>458</v>
      </c>
      <c r="B25" s="281">
        <v>0</v>
      </c>
      <c r="C25" s="281">
        <v>0</v>
      </c>
      <c r="D25" s="281">
        <v>0</v>
      </c>
      <c r="E25" s="281">
        <v>0</v>
      </c>
      <c r="F25" s="281">
        <v>0</v>
      </c>
      <c r="G25" s="281">
        <v>0</v>
      </c>
    </row>
    <row r="26" spans="1:7" x14ac:dyDescent="0.25">
      <c r="A26" s="44"/>
      <c r="B26" s="169"/>
      <c r="C26" s="169"/>
      <c r="D26" s="169"/>
      <c r="E26" s="169"/>
      <c r="F26" s="169"/>
      <c r="G26" s="169"/>
    </row>
    <row r="27" spans="1:7" x14ac:dyDescent="0.25">
      <c r="A27" s="3" t="s">
        <v>483</v>
      </c>
      <c r="B27" s="168">
        <v>0</v>
      </c>
      <c r="C27" s="168">
        <v>0</v>
      </c>
      <c r="D27" s="168">
        <v>0</v>
      </c>
      <c r="E27" s="168">
        <v>0</v>
      </c>
      <c r="F27" s="168">
        <v>0</v>
      </c>
      <c r="G27" s="168">
        <v>0</v>
      </c>
    </row>
    <row r="28" spans="1:7" x14ac:dyDescent="0.25">
      <c r="A28" s="38" t="s">
        <v>290</v>
      </c>
      <c r="B28" s="169">
        <v>0</v>
      </c>
      <c r="C28" s="169">
        <v>0</v>
      </c>
      <c r="D28" s="169">
        <v>0</v>
      </c>
      <c r="E28" s="169">
        <v>0</v>
      </c>
      <c r="F28" s="169">
        <v>0</v>
      </c>
      <c r="G28" s="169">
        <v>0</v>
      </c>
    </row>
    <row r="29" spans="1:7" x14ac:dyDescent="0.25">
      <c r="A29" s="28"/>
      <c r="B29" s="170"/>
      <c r="C29" s="170"/>
      <c r="D29" s="170"/>
      <c r="E29" s="170"/>
      <c r="F29" s="170"/>
      <c r="G29" s="170"/>
    </row>
    <row r="30" spans="1:7" ht="14.45" customHeight="1" x14ac:dyDescent="0.25">
      <c r="A30" s="3" t="s">
        <v>484</v>
      </c>
      <c r="B30" s="168">
        <v>0</v>
      </c>
      <c r="C30" s="168">
        <v>0</v>
      </c>
      <c r="D30" s="168">
        <f>D6+D20+D27</f>
        <v>352299092.39999998</v>
      </c>
      <c r="E30" s="168">
        <f t="shared" ref="E30:G30" si="2">E6+E20+E27</f>
        <v>350884302.25</v>
      </c>
      <c r="F30" s="168">
        <f t="shared" si="2"/>
        <v>329631299.25999999</v>
      </c>
      <c r="G30" s="168">
        <f t="shared" si="2"/>
        <v>336774771.23000002</v>
      </c>
    </row>
    <row r="31" spans="1:7" ht="14.45" customHeight="1" x14ac:dyDescent="0.25">
      <c r="A31" s="28"/>
      <c r="B31" s="172"/>
      <c r="C31" s="172"/>
      <c r="D31" s="172"/>
      <c r="E31" s="172"/>
      <c r="F31" s="172"/>
      <c r="G31" s="172"/>
    </row>
    <row r="32" spans="1:7" x14ac:dyDescent="0.25">
      <c r="A32" s="83" t="s">
        <v>292</v>
      </c>
      <c r="B32" s="135"/>
      <c r="C32" s="135"/>
      <c r="D32" s="135"/>
      <c r="E32" s="135"/>
      <c r="F32" s="135"/>
      <c r="G32" s="135"/>
    </row>
    <row r="33" spans="1:7" ht="30" x14ac:dyDescent="0.25">
      <c r="A33" s="81" t="s">
        <v>462</v>
      </c>
      <c r="B33" s="135">
        <v>0</v>
      </c>
      <c r="C33" s="135">
        <v>0</v>
      </c>
      <c r="D33" s="135">
        <v>0</v>
      </c>
      <c r="E33" s="135">
        <v>0</v>
      </c>
      <c r="F33" s="135">
        <v>0</v>
      </c>
      <c r="G33" s="135">
        <v>0</v>
      </c>
    </row>
    <row r="34" spans="1:7" ht="30" x14ac:dyDescent="0.25">
      <c r="A34" s="81" t="s">
        <v>294</v>
      </c>
      <c r="B34" s="135">
        <v>0</v>
      </c>
      <c r="C34" s="135">
        <v>0</v>
      </c>
      <c r="D34" s="135">
        <v>0</v>
      </c>
      <c r="E34" s="135">
        <v>0</v>
      </c>
      <c r="F34" s="135">
        <v>0</v>
      </c>
      <c r="G34" s="135">
        <v>0</v>
      </c>
    </row>
    <row r="35" spans="1:7" x14ac:dyDescent="0.25">
      <c r="A35" s="35" t="s">
        <v>463</v>
      </c>
      <c r="B35" s="135">
        <v>0</v>
      </c>
      <c r="C35" s="135">
        <v>0</v>
      </c>
      <c r="D35" s="135">
        <v>0</v>
      </c>
      <c r="E35" s="135">
        <v>0</v>
      </c>
      <c r="F35" s="135">
        <v>0</v>
      </c>
      <c r="G35" s="135">
        <v>0</v>
      </c>
    </row>
    <row r="36" spans="1:7" x14ac:dyDescent="0.25">
      <c r="A36" s="36"/>
      <c r="B36" s="123"/>
      <c r="C36" s="123"/>
      <c r="D36" s="123"/>
      <c r="E36" s="123"/>
      <c r="F36" s="123"/>
      <c r="G36" s="123"/>
    </row>
    <row r="38" spans="1:7" x14ac:dyDescent="0.25">
      <c r="A38" t="s">
        <v>485</v>
      </c>
    </row>
    <row r="39" spans="1:7" x14ac:dyDescent="0.25">
      <c r="A39" t="s">
        <v>486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32"/>
  <sheetViews>
    <sheetView showGridLines="0" zoomScale="75" zoomScaleNormal="75" workbookViewId="0">
      <selection activeCell="G20" sqref="G20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301" t="s">
        <v>487</v>
      </c>
      <c r="B1" s="283"/>
      <c r="C1" s="283"/>
      <c r="D1" s="283"/>
      <c r="E1" s="283"/>
      <c r="F1" s="283"/>
      <c r="G1" s="284"/>
    </row>
    <row r="2" spans="1:7" x14ac:dyDescent="0.25">
      <c r="A2" s="291" t="str">
        <f>'Formato 1'!A2</f>
        <v xml:space="preserve"> Municipio de Uriangato Gto.</v>
      </c>
      <c r="B2" s="292"/>
      <c r="C2" s="292"/>
      <c r="D2" s="292"/>
      <c r="E2" s="292"/>
      <c r="F2" s="292"/>
      <c r="G2" s="293"/>
    </row>
    <row r="3" spans="1:7" x14ac:dyDescent="0.25">
      <c r="A3" s="285" t="s">
        <v>488</v>
      </c>
      <c r="B3" s="295"/>
      <c r="C3" s="295"/>
      <c r="D3" s="295"/>
      <c r="E3" s="295"/>
      <c r="F3" s="295"/>
      <c r="G3" s="287"/>
    </row>
    <row r="4" spans="1:7" x14ac:dyDescent="0.25">
      <c r="A4" s="285" t="s">
        <v>2</v>
      </c>
      <c r="B4" s="295"/>
      <c r="C4" s="295"/>
      <c r="D4" s="295"/>
      <c r="E4" s="295"/>
      <c r="F4" s="295"/>
      <c r="G4" s="287"/>
    </row>
    <row r="5" spans="1:7" x14ac:dyDescent="0.25">
      <c r="A5" s="78" t="s">
        <v>5</v>
      </c>
      <c r="B5" s="274">
        <v>2021</v>
      </c>
      <c r="C5" s="275">
        <v>2022</v>
      </c>
      <c r="D5" s="275">
        <v>2023</v>
      </c>
      <c r="E5" s="275">
        <v>2024</v>
      </c>
      <c r="F5" s="275">
        <v>2025</v>
      </c>
      <c r="G5" s="276">
        <v>2026</v>
      </c>
    </row>
    <row r="6" spans="1:7" ht="15.75" customHeight="1" x14ac:dyDescent="0.25">
      <c r="A6" s="19" t="s">
        <v>466</v>
      </c>
      <c r="B6" s="168">
        <v>0</v>
      </c>
      <c r="C6" s="168">
        <v>0</v>
      </c>
      <c r="D6" s="168">
        <f>SUM(D7:D15)</f>
        <v>139691783.90000001</v>
      </c>
      <c r="E6" s="168">
        <f t="shared" ref="E6:G6" si="0">SUM(E7:E15)</f>
        <v>291047484.50999999</v>
      </c>
      <c r="F6" s="168">
        <f t="shared" si="0"/>
        <v>211905987.25</v>
      </c>
      <c r="G6" s="168">
        <f t="shared" si="0"/>
        <v>213244616.64000002</v>
      </c>
    </row>
    <row r="7" spans="1:7" x14ac:dyDescent="0.25">
      <c r="A7" s="38" t="s">
        <v>467</v>
      </c>
      <c r="B7" s="167">
        <v>0</v>
      </c>
      <c r="C7" s="167">
        <v>0</v>
      </c>
      <c r="D7" s="277">
        <v>42594168.049999997</v>
      </c>
      <c r="E7" s="277">
        <v>83983647.489999995</v>
      </c>
      <c r="F7" s="277">
        <v>77821122.109999999</v>
      </c>
      <c r="G7" s="277">
        <v>83743023.730000004</v>
      </c>
    </row>
    <row r="8" spans="1:7" ht="15.75" customHeight="1" x14ac:dyDescent="0.25">
      <c r="A8" s="38" t="s">
        <v>468</v>
      </c>
      <c r="B8" s="167">
        <v>0</v>
      </c>
      <c r="C8" s="167">
        <v>0</v>
      </c>
      <c r="D8" s="277">
        <v>12791863.15</v>
      </c>
      <c r="E8" s="277">
        <v>19494314.390000001</v>
      </c>
      <c r="F8" s="277">
        <v>16386528.82</v>
      </c>
      <c r="G8" s="277">
        <v>17576100.579999998</v>
      </c>
    </row>
    <row r="9" spans="1:7" x14ac:dyDescent="0.25">
      <c r="A9" s="38" t="s">
        <v>469</v>
      </c>
      <c r="B9" s="167">
        <v>0</v>
      </c>
      <c r="C9" s="167">
        <v>0</v>
      </c>
      <c r="D9" s="277">
        <v>33001931.670000002</v>
      </c>
      <c r="E9" s="277">
        <v>52535096.340000004</v>
      </c>
      <c r="F9" s="277">
        <v>59911890.659999996</v>
      </c>
      <c r="G9" s="277">
        <v>47117293.689999998</v>
      </c>
    </row>
    <row r="10" spans="1:7" x14ac:dyDescent="0.25">
      <c r="A10" s="38" t="s">
        <v>470</v>
      </c>
      <c r="B10" s="167">
        <v>0</v>
      </c>
      <c r="C10" s="167">
        <v>0</v>
      </c>
      <c r="D10" s="277">
        <v>35179043.689999998</v>
      </c>
      <c r="E10" s="277">
        <v>56680209.789999999</v>
      </c>
      <c r="F10" s="277">
        <v>40069295.490000002</v>
      </c>
      <c r="G10" s="277">
        <v>43027817.659999996</v>
      </c>
    </row>
    <row r="11" spans="1:7" x14ac:dyDescent="0.25">
      <c r="A11" s="38" t="s">
        <v>471</v>
      </c>
      <c r="B11" s="167">
        <v>0</v>
      </c>
      <c r="C11" s="167">
        <v>0</v>
      </c>
      <c r="D11" s="277">
        <v>529891.47</v>
      </c>
      <c r="E11" s="277">
        <v>3650444.33</v>
      </c>
      <c r="F11" s="277">
        <v>991200.48</v>
      </c>
      <c r="G11" s="277">
        <v>1350037.74</v>
      </c>
    </row>
    <row r="12" spans="1:7" x14ac:dyDescent="0.25">
      <c r="A12" s="38" t="s">
        <v>472</v>
      </c>
      <c r="B12" s="167">
        <v>0</v>
      </c>
      <c r="C12" s="167">
        <v>0</v>
      </c>
      <c r="D12" s="277">
        <v>15594885.869999999</v>
      </c>
      <c r="E12" s="277">
        <v>70743528.670000002</v>
      </c>
      <c r="F12" s="277">
        <v>16725949.689999999</v>
      </c>
      <c r="G12" s="277">
        <v>20430343.239999998</v>
      </c>
    </row>
    <row r="13" spans="1:7" x14ac:dyDescent="0.25">
      <c r="A13" s="39" t="s">
        <v>473</v>
      </c>
      <c r="B13" s="167">
        <v>0</v>
      </c>
      <c r="C13" s="167">
        <v>0</v>
      </c>
      <c r="D13" s="277">
        <v>0</v>
      </c>
      <c r="E13" s="277">
        <v>0</v>
      </c>
      <c r="F13" s="277">
        <v>0</v>
      </c>
      <c r="G13" s="277">
        <v>0</v>
      </c>
    </row>
    <row r="14" spans="1:7" x14ac:dyDescent="0.25">
      <c r="A14" s="38" t="s">
        <v>474</v>
      </c>
      <c r="B14" s="167">
        <v>0</v>
      </c>
      <c r="C14" s="167">
        <v>0</v>
      </c>
      <c r="D14" s="277">
        <v>0</v>
      </c>
      <c r="E14" s="277">
        <v>3960243.5</v>
      </c>
      <c r="F14" s="277">
        <v>0</v>
      </c>
      <c r="G14" s="277">
        <v>0</v>
      </c>
    </row>
    <row r="15" spans="1:7" x14ac:dyDescent="0.25">
      <c r="A15" s="38" t="s">
        <v>475</v>
      </c>
      <c r="B15" s="167">
        <v>0</v>
      </c>
      <c r="C15" s="167">
        <v>0</v>
      </c>
      <c r="D15" s="277">
        <v>0</v>
      </c>
      <c r="E15" s="277">
        <v>0</v>
      </c>
      <c r="F15" s="277">
        <v>0</v>
      </c>
      <c r="G15" s="277">
        <v>0</v>
      </c>
    </row>
    <row r="16" spans="1:7" x14ac:dyDescent="0.25">
      <c r="A16" s="38"/>
      <c r="B16" s="167"/>
      <c r="C16" s="167"/>
      <c r="D16" s="167"/>
      <c r="E16" s="167"/>
      <c r="F16" s="167"/>
      <c r="G16" s="167"/>
    </row>
    <row r="17" spans="1:7" x14ac:dyDescent="0.25">
      <c r="A17" s="3" t="s">
        <v>476</v>
      </c>
      <c r="B17" s="168">
        <v>0</v>
      </c>
      <c r="C17" s="168">
        <v>0</v>
      </c>
      <c r="D17" s="168">
        <f>SUM(D18:D26)</f>
        <v>52700046.710000001</v>
      </c>
      <c r="E17" s="168">
        <f t="shared" ref="E17:G17" si="1">SUM(E18:E26)</f>
        <v>156742323.27000001</v>
      </c>
      <c r="F17" s="168">
        <f t="shared" si="1"/>
        <v>94662838.070000008</v>
      </c>
      <c r="G17" s="168">
        <f t="shared" si="1"/>
        <v>65089468.670000002</v>
      </c>
    </row>
    <row r="18" spans="1:7" x14ac:dyDescent="0.25">
      <c r="A18" s="38" t="s">
        <v>467</v>
      </c>
      <c r="B18" s="169">
        <v>0</v>
      </c>
      <c r="C18" s="169">
        <v>0</v>
      </c>
      <c r="D18" s="277">
        <v>22343911.739999998</v>
      </c>
      <c r="E18" s="277">
        <v>40910474.219999999</v>
      </c>
      <c r="F18" s="277">
        <v>40476196.840000004</v>
      </c>
      <c r="G18" s="277">
        <v>44584356.409999996</v>
      </c>
    </row>
    <row r="19" spans="1:7" x14ac:dyDescent="0.25">
      <c r="A19" s="38" t="s">
        <v>468</v>
      </c>
      <c r="B19" s="169">
        <v>0</v>
      </c>
      <c r="C19" s="169">
        <v>0</v>
      </c>
      <c r="D19" s="277">
        <v>3045749.75</v>
      </c>
      <c r="E19" s="277">
        <v>4408243.05</v>
      </c>
      <c r="F19" s="277">
        <v>7592520.8600000003</v>
      </c>
      <c r="G19" s="277">
        <v>2993179.25</v>
      </c>
    </row>
    <row r="20" spans="1:7" x14ac:dyDescent="0.25">
      <c r="A20" s="38" t="s">
        <v>469</v>
      </c>
      <c r="B20" s="169">
        <v>0</v>
      </c>
      <c r="C20" s="169">
        <v>0</v>
      </c>
      <c r="D20" s="277">
        <v>2178788.46</v>
      </c>
      <c r="E20" s="277">
        <v>1309391.2</v>
      </c>
      <c r="F20" s="277">
        <v>7732239.2400000002</v>
      </c>
      <c r="G20" s="277">
        <v>253325.77</v>
      </c>
    </row>
    <row r="21" spans="1:7" x14ac:dyDescent="0.25">
      <c r="A21" s="38" t="s">
        <v>470</v>
      </c>
      <c r="B21" s="169">
        <v>0</v>
      </c>
      <c r="C21" s="169">
        <v>0</v>
      </c>
      <c r="D21" s="277">
        <v>8750188.7799999993</v>
      </c>
      <c r="E21" s="277">
        <v>6006578.1600000001</v>
      </c>
      <c r="F21" s="277">
        <v>1317065.56</v>
      </c>
      <c r="G21" s="277">
        <v>2103402.79</v>
      </c>
    </row>
    <row r="22" spans="1:7" x14ac:dyDescent="0.25">
      <c r="A22" s="39" t="s">
        <v>471</v>
      </c>
      <c r="B22" s="169">
        <v>0</v>
      </c>
      <c r="C22" s="169">
        <v>0</v>
      </c>
      <c r="D22" s="277">
        <v>71489.990000000005</v>
      </c>
      <c r="E22" s="277">
        <v>913372.79</v>
      </c>
      <c r="F22" s="277">
        <v>8901106.9199999999</v>
      </c>
      <c r="G22" s="277">
        <v>292900</v>
      </c>
    </row>
    <row r="23" spans="1:7" x14ac:dyDescent="0.25">
      <c r="A23" s="39" t="s">
        <v>472</v>
      </c>
      <c r="B23" s="169">
        <v>0</v>
      </c>
      <c r="C23" s="169">
        <v>0</v>
      </c>
      <c r="D23" s="277">
        <v>16309917.99</v>
      </c>
      <c r="E23" s="277">
        <v>102966033.39</v>
      </c>
      <c r="F23" s="277">
        <v>28408179.649999999</v>
      </c>
      <c r="G23" s="277">
        <v>14862304.449999999</v>
      </c>
    </row>
    <row r="24" spans="1:7" x14ac:dyDescent="0.25">
      <c r="A24" s="39" t="s">
        <v>473</v>
      </c>
      <c r="B24" s="169">
        <v>0</v>
      </c>
      <c r="C24" s="169">
        <v>0</v>
      </c>
      <c r="D24" s="277">
        <v>0</v>
      </c>
      <c r="E24" s="277">
        <v>0</v>
      </c>
      <c r="F24" s="277">
        <v>0</v>
      </c>
      <c r="G24" s="277">
        <v>0</v>
      </c>
    </row>
    <row r="25" spans="1:7" x14ac:dyDescent="0.25">
      <c r="A25" s="39" t="s">
        <v>477</v>
      </c>
      <c r="B25" s="169">
        <v>0</v>
      </c>
      <c r="C25" s="169">
        <v>0</v>
      </c>
      <c r="D25" s="277">
        <v>0</v>
      </c>
      <c r="E25" s="277">
        <v>228230.46</v>
      </c>
      <c r="F25" s="277">
        <v>235529</v>
      </c>
      <c r="G25" s="277">
        <v>0</v>
      </c>
    </row>
    <row r="26" spans="1:7" x14ac:dyDescent="0.25">
      <c r="A26" s="39" t="s">
        <v>475</v>
      </c>
      <c r="B26" s="169">
        <v>0</v>
      </c>
      <c r="C26" s="169">
        <v>0</v>
      </c>
      <c r="D26" s="277">
        <v>0</v>
      </c>
      <c r="E26" s="277">
        <v>0</v>
      </c>
      <c r="F26" s="277">
        <v>0</v>
      </c>
      <c r="G26" s="277">
        <v>0</v>
      </c>
    </row>
    <row r="27" spans="1:7" x14ac:dyDescent="0.25">
      <c r="A27" s="28" t="s">
        <v>452</v>
      </c>
      <c r="B27" s="170"/>
      <c r="C27" s="170"/>
      <c r="D27" s="170"/>
      <c r="E27" s="170"/>
      <c r="F27" s="170"/>
      <c r="G27" s="170"/>
    </row>
    <row r="28" spans="1:7" ht="14.45" customHeight="1" x14ac:dyDescent="0.25">
      <c r="A28" s="3" t="s">
        <v>478</v>
      </c>
      <c r="B28" s="168">
        <v>0</v>
      </c>
      <c r="C28" s="168">
        <v>0</v>
      </c>
      <c r="D28" s="168">
        <f>D6+D17</f>
        <v>192391830.61000001</v>
      </c>
      <c r="E28" s="168">
        <f t="shared" ref="E28:G28" si="2">E6+E17</f>
        <v>447789807.77999997</v>
      </c>
      <c r="F28" s="168">
        <f t="shared" si="2"/>
        <v>306568825.31999999</v>
      </c>
      <c r="G28" s="168">
        <f t="shared" si="2"/>
        <v>278334085.31</v>
      </c>
    </row>
    <row r="29" spans="1:7" x14ac:dyDescent="0.25">
      <c r="A29" s="36"/>
      <c r="B29" s="115"/>
      <c r="C29" s="115"/>
      <c r="D29" s="115"/>
      <c r="E29" s="115"/>
      <c r="F29" s="115"/>
      <c r="G29" s="115"/>
    </row>
    <row r="31" spans="1:7" x14ac:dyDescent="0.25">
      <c r="A31" t="s">
        <v>489</v>
      </c>
    </row>
    <row r="32" spans="1:7" x14ac:dyDescent="0.25">
      <c r="A32" t="s">
        <v>490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17:G28 B6:G6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67"/>
  <sheetViews>
    <sheetView showGridLines="0" zoomScale="75" zoomScaleNormal="75" workbookViewId="0">
      <selection sqref="A1:F1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x14ac:dyDescent="0.25">
      <c r="A1" s="301" t="s">
        <v>491</v>
      </c>
      <c r="B1" s="283"/>
      <c r="C1" s="283"/>
      <c r="D1" s="283"/>
      <c r="E1" s="283"/>
      <c r="F1" s="283"/>
    </row>
    <row r="2" spans="1:6" x14ac:dyDescent="0.25">
      <c r="A2" s="291" t="str">
        <f>'Formato 1'!A2</f>
        <v xml:space="preserve"> Municipio de Uriangato Gto.</v>
      </c>
      <c r="B2" s="292"/>
      <c r="C2" s="292"/>
      <c r="D2" s="292"/>
      <c r="E2" s="292"/>
      <c r="F2" s="293"/>
    </row>
    <row r="3" spans="1:6" x14ac:dyDescent="0.25">
      <c r="A3" s="285" t="s">
        <v>492</v>
      </c>
      <c r="B3" s="295"/>
      <c r="C3" s="295"/>
      <c r="D3" s="295"/>
      <c r="E3" s="295"/>
      <c r="F3" s="287"/>
    </row>
    <row r="4" spans="1:6" ht="30" x14ac:dyDescent="0.25">
      <c r="A4" s="78" t="s">
        <v>5</v>
      </c>
      <c r="B4" s="7" t="s">
        <v>493</v>
      </c>
      <c r="C4" s="24" t="s">
        <v>494</v>
      </c>
      <c r="D4" s="24" t="s">
        <v>495</v>
      </c>
      <c r="E4" s="24" t="s">
        <v>496</v>
      </c>
      <c r="F4" s="24" t="s">
        <v>497</v>
      </c>
    </row>
    <row r="5" spans="1:6" ht="15.75" customHeight="1" x14ac:dyDescent="0.25">
      <c r="A5" s="82" t="s">
        <v>498</v>
      </c>
      <c r="B5" s="87"/>
      <c r="C5" s="87"/>
      <c r="D5" s="87"/>
      <c r="E5" s="87"/>
      <c r="F5" s="87"/>
    </row>
    <row r="6" spans="1:6" ht="30" x14ac:dyDescent="0.25">
      <c r="A6" s="85" t="s">
        <v>499</v>
      </c>
      <c r="B6" s="84"/>
      <c r="C6" s="84"/>
      <c r="D6" s="84"/>
      <c r="E6" s="84"/>
      <c r="F6" s="84"/>
    </row>
    <row r="7" spans="1:6" ht="15.75" customHeight="1" x14ac:dyDescent="0.25">
      <c r="A7" s="85" t="s">
        <v>500</v>
      </c>
      <c r="B7" s="84"/>
      <c r="C7" s="84"/>
      <c r="D7" s="84"/>
      <c r="E7" s="84"/>
      <c r="F7" s="84"/>
    </row>
    <row r="8" spans="1:6" x14ac:dyDescent="0.25">
      <c r="A8" s="86"/>
      <c r="B8" s="84"/>
      <c r="C8" s="84"/>
      <c r="D8" s="84"/>
      <c r="E8" s="84"/>
      <c r="F8" s="84"/>
    </row>
    <row r="9" spans="1:6" x14ac:dyDescent="0.25">
      <c r="A9" s="91" t="s">
        <v>501</v>
      </c>
      <c r="B9" s="84"/>
      <c r="C9" s="84"/>
      <c r="D9" s="84"/>
      <c r="E9" s="84"/>
      <c r="F9" s="84"/>
    </row>
    <row r="10" spans="1:6" x14ac:dyDescent="0.25">
      <c r="A10" s="85" t="s">
        <v>502</v>
      </c>
      <c r="B10" s="94"/>
      <c r="C10" s="94"/>
      <c r="D10" s="94"/>
      <c r="E10" s="94"/>
      <c r="F10" s="94"/>
    </row>
    <row r="11" spans="1:6" x14ac:dyDescent="0.25">
      <c r="A11" s="42" t="s">
        <v>503</v>
      </c>
      <c r="B11" s="94"/>
      <c r="C11" s="94"/>
      <c r="D11" s="94"/>
      <c r="E11" s="94"/>
      <c r="F11" s="94"/>
    </row>
    <row r="12" spans="1:6" x14ac:dyDescent="0.25">
      <c r="A12" s="42" t="s">
        <v>504</v>
      </c>
      <c r="B12" s="94"/>
      <c r="C12" s="94"/>
      <c r="D12" s="94"/>
      <c r="E12" s="94"/>
      <c r="F12" s="94"/>
    </row>
    <row r="13" spans="1:6" x14ac:dyDescent="0.25">
      <c r="A13" s="42" t="s">
        <v>505</v>
      </c>
      <c r="B13" s="94"/>
      <c r="C13" s="94"/>
      <c r="D13" s="94"/>
      <c r="E13" s="94"/>
      <c r="F13" s="94"/>
    </row>
    <row r="14" spans="1:6" x14ac:dyDescent="0.25">
      <c r="A14" s="85" t="s">
        <v>506</v>
      </c>
      <c r="B14" s="94"/>
      <c r="C14" s="94"/>
      <c r="D14" s="94"/>
      <c r="E14" s="94"/>
      <c r="F14" s="94"/>
    </row>
    <row r="15" spans="1:6" x14ac:dyDescent="0.25">
      <c r="A15" s="42" t="s">
        <v>503</v>
      </c>
      <c r="B15" s="94"/>
      <c r="C15" s="94"/>
      <c r="D15" s="94"/>
      <c r="E15" s="94"/>
      <c r="F15" s="94"/>
    </row>
    <row r="16" spans="1:6" x14ac:dyDescent="0.25">
      <c r="A16" s="42" t="s">
        <v>504</v>
      </c>
      <c r="B16" s="95"/>
      <c r="C16" s="95"/>
      <c r="D16" s="95"/>
      <c r="E16" s="95"/>
      <c r="F16" s="95"/>
    </row>
    <row r="17" spans="1:6" x14ac:dyDescent="0.25">
      <c r="A17" s="42" t="s">
        <v>505</v>
      </c>
      <c r="B17" s="96"/>
      <c r="C17" s="96"/>
      <c r="D17" s="96"/>
      <c r="E17" s="96"/>
      <c r="F17" s="96"/>
    </row>
    <row r="18" spans="1:6" x14ac:dyDescent="0.25">
      <c r="A18" s="85" t="s">
        <v>507</v>
      </c>
      <c r="B18" s="96"/>
      <c r="C18" s="96"/>
      <c r="D18" s="96"/>
      <c r="E18" s="96"/>
      <c r="F18" s="96"/>
    </row>
    <row r="19" spans="1:6" x14ac:dyDescent="0.25">
      <c r="A19" s="85" t="s">
        <v>508</v>
      </c>
      <c r="B19" s="96"/>
      <c r="C19" s="96"/>
      <c r="D19" s="96"/>
      <c r="E19" s="96"/>
      <c r="F19" s="96"/>
    </row>
    <row r="20" spans="1:6" x14ac:dyDescent="0.25">
      <c r="A20" s="85" t="s">
        <v>509</v>
      </c>
      <c r="B20" s="97"/>
      <c r="C20" s="97"/>
      <c r="D20" s="97"/>
      <c r="E20" s="97"/>
      <c r="F20" s="97"/>
    </row>
    <row r="21" spans="1:6" x14ac:dyDescent="0.25">
      <c r="A21" s="85" t="s">
        <v>510</v>
      </c>
      <c r="B21" s="97"/>
      <c r="C21" s="97"/>
      <c r="D21" s="97"/>
      <c r="E21" s="97"/>
      <c r="F21" s="97"/>
    </row>
    <row r="22" spans="1:6" x14ac:dyDescent="0.25">
      <c r="A22" s="85" t="s">
        <v>511</v>
      </c>
      <c r="B22" s="97"/>
      <c r="C22" s="97"/>
      <c r="D22" s="97"/>
      <c r="E22" s="97"/>
      <c r="F22" s="97"/>
    </row>
    <row r="23" spans="1:6" x14ac:dyDescent="0.25">
      <c r="A23" s="85" t="s">
        <v>512</v>
      </c>
      <c r="B23" s="97"/>
      <c r="C23" s="97"/>
      <c r="D23" s="97"/>
      <c r="E23" s="97"/>
      <c r="F23" s="97"/>
    </row>
    <row r="24" spans="1:6" x14ac:dyDescent="0.25">
      <c r="A24" s="85" t="s">
        <v>513</v>
      </c>
      <c r="B24" s="89"/>
      <c r="C24" s="89"/>
      <c r="D24" s="89"/>
      <c r="E24" s="89"/>
      <c r="F24" s="89"/>
    </row>
    <row r="25" spans="1:6" x14ac:dyDescent="0.25">
      <c r="A25" s="85" t="s">
        <v>514</v>
      </c>
      <c r="B25" s="89"/>
      <c r="C25" s="89"/>
      <c r="D25" s="89"/>
      <c r="E25" s="89"/>
      <c r="F25" s="89"/>
    </row>
    <row r="26" spans="1:6" x14ac:dyDescent="0.25">
      <c r="A26" s="86"/>
      <c r="B26" s="90"/>
      <c r="C26" s="90"/>
      <c r="D26" s="90"/>
      <c r="E26" s="90"/>
      <c r="F26" s="90"/>
    </row>
    <row r="27" spans="1:6" ht="14.45" customHeight="1" x14ac:dyDescent="0.25">
      <c r="A27" s="91" t="s">
        <v>515</v>
      </c>
      <c r="B27" s="88"/>
      <c r="C27" s="88"/>
      <c r="D27" s="88"/>
      <c r="E27" s="88"/>
      <c r="F27" s="88"/>
    </row>
    <row r="28" spans="1:6" x14ac:dyDescent="0.25">
      <c r="A28" s="85" t="s">
        <v>516</v>
      </c>
      <c r="B28" s="53"/>
      <c r="C28" s="53"/>
      <c r="D28" s="53"/>
      <c r="E28" s="53"/>
      <c r="F28" s="53"/>
    </row>
    <row r="29" spans="1:6" x14ac:dyDescent="0.25">
      <c r="A29" s="81"/>
      <c r="B29" s="35"/>
      <c r="C29" s="35"/>
      <c r="D29" s="35"/>
      <c r="E29" s="35"/>
      <c r="F29" s="35"/>
    </row>
    <row r="30" spans="1:6" x14ac:dyDescent="0.25">
      <c r="A30" s="92" t="s">
        <v>517</v>
      </c>
      <c r="B30" s="35"/>
      <c r="C30" s="35"/>
      <c r="D30" s="35"/>
      <c r="E30" s="35"/>
      <c r="F30" s="35"/>
    </row>
    <row r="31" spans="1:6" x14ac:dyDescent="0.25">
      <c r="A31" s="93" t="s">
        <v>502</v>
      </c>
      <c r="B31" s="53"/>
      <c r="C31" s="53"/>
      <c r="D31" s="53"/>
      <c r="E31" s="53"/>
      <c r="F31" s="53"/>
    </row>
    <row r="32" spans="1:6" x14ac:dyDescent="0.25">
      <c r="A32" s="93" t="s">
        <v>506</v>
      </c>
      <c r="B32" s="53"/>
      <c r="C32" s="53"/>
      <c r="D32" s="53"/>
      <c r="E32" s="53"/>
      <c r="F32" s="53"/>
    </row>
    <row r="33" spans="1:6" x14ac:dyDescent="0.25">
      <c r="A33" s="93" t="s">
        <v>518</v>
      </c>
      <c r="B33" s="53"/>
      <c r="C33" s="53"/>
      <c r="D33" s="53"/>
      <c r="E33" s="53"/>
      <c r="F33" s="53"/>
    </row>
    <row r="34" spans="1:6" x14ac:dyDescent="0.25">
      <c r="A34" s="81"/>
      <c r="B34" s="35"/>
      <c r="C34" s="35"/>
      <c r="D34" s="35"/>
      <c r="E34" s="35"/>
      <c r="F34" s="35"/>
    </row>
    <row r="35" spans="1:6" x14ac:dyDescent="0.25">
      <c r="A35" s="92" t="s">
        <v>519</v>
      </c>
      <c r="B35" s="35"/>
      <c r="C35" s="35"/>
      <c r="D35" s="35"/>
      <c r="E35" s="35"/>
      <c r="F35" s="35"/>
    </row>
    <row r="36" spans="1:6" x14ac:dyDescent="0.25">
      <c r="A36" s="93" t="s">
        <v>520</v>
      </c>
      <c r="B36" s="35"/>
      <c r="C36" s="35"/>
      <c r="D36" s="35"/>
      <c r="E36" s="35"/>
      <c r="F36" s="35"/>
    </row>
    <row r="37" spans="1:6" x14ac:dyDescent="0.25">
      <c r="A37" s="93" t="s">
        <v>521</v>
      </c>
      <c r="B37" s="35"/>
      <c r="C37" s="35"/>
      <c r="D37" s="35"/>
      <c r="E37" s="35"/>
      <c r="F37" s="35"/>
    </row>
    <row r="38" spans="1:6" x14ac:dyDescent="0.25">
      <c r="A38" s="93" t="s">
        <v>522</v>
      </c>
      <c r="B38" s="35"/>
      <c r="C38" s="35"/>
      <c r="D38" s="35"/>
      <c r="E38" s="35"/>
      <c r="F38" s="35"/>
    </row>
    <row r="39" spans="1:6" x14ac:dyDescent="0.25">
      <c r="A39" s="81"/>
      <c r="B39" s="35"/>
      <c r="C39" s="35"/>
      <c r="D39" s="35"/>
      <c r="E39" s="35"/>
      <c r="F39" s="35"/>
    </row>
    <row r="40" spans="1:6" x14ac:dyDescent="0.25">
      <c r="A40" s="92" t="s">
        <v>523</v>
      </c>
      <c r="B40" s="35"/>
      <c r="C40" s="35"/>
      <c r="D40" s="35"/>
      <c r="E40" s="35"/>
      <c r="F40" s="35"/>
    </row>
    <row r="41" spans="1:6" x14ac:dyDescent="0.25">
      <c r="A41" s="81"/>
      <c r="B41" s="35"/>
      <c r="C41" s="35"/>
      <c r="D41" s="35"/>
      <c r="E41" s="35"/>
      <c r="F41" s="35"/>
    </row>
    <row r="42" spans="1:6" x14ac:dyDescent="0.25">
      <c r="A42" s="92" t="s">
        <v>524</v>
      </c>
      <c r="B42" s="35"/>
      <c r="C42" s="35"/>
      <c r="D42" s="35"/>
      <c r="E42" s="35"/>
      <c r="F42" s="35"/>
    </row>
    <row r="43" spans="1:6" x14ac:dyDescent="0.25">
      <c r="A43" s="93" t="s">
        <v>525</v>
      </c>
      <c r="B43" s="53"/>
      <c r="C43" s="53"/>
      <c r="D43" s="53"/>
      <c r="E43" s="53"/>
      <c r="F43" s="53"/>
    </row>
    <row r="44" spans="1:6" x14ac:dyDescent="0.25">
      <c r="A44" s="93" t="s">
        <v>526</v>
      </c>
      <c r="B44" s="53"/>
      <c r="C44" s="53"/>
      <c r="D44" s="53"/>
      <c r="E44" s="53"/>
      <c r="F44" s="53"/>
    </row>
    <row r="45" spans="1:6" x14ac:dyDescent="0.25">
      <c r="A45" s="93" t="s">
        <v>527</v>
      </c>
      <c r="B45" s="53"/>
      <c r="C45" s="53"/>
      <c r="D45" s="53"/>
      <c r="E45" s="53"/>
      <c r="F45" s="53"/>
    </row>
    <row r="46" spans="1:6" x14ac:dyDescent="0.25">
      <c r="A46" s="81"/>
      <c r="B46" s="35"/>
      <c r="C46" s="35"/>
      <c r="D46" s="35"/>
      <c r="E46" s="35"/>
      <c r="F46" s="35"/>
    </row>
    <row r="47" spans="1:6" ht="30" x14ac:dyDescent="0.25">
      <c r="A47" s="92" t="s">
        <v>528</v>
      </c>
      <c r="B47" s="35"/>
      <c r="C47" s="35"/>
      <c r="D47" s="35"/>
      <c r="E47" s="35"/>
      <c r="F47" s="35"/>
    </row>
    <row r="48" spans="1:6" x14ac:dyDescent="0.25">
      <c r="A48" s="93" t="s">
        <v>526</v>
      </c>
      <c r="B48" s="53"/>
      <c r="C48" s="53"/>
      <c r="D48" s="53"/>
      <c r="E48" s="53"/>
      <c r="F48" s="53"/>
    </row>
    <row r="49" spans="1:6" x14ac:dyDescent="0.25">
      <c r="A49" s="93" t="s">
        <v>527</v>
      </c>
      <c r="B49" s="53"/>
      <c r="C49" s="53"/>
      <c r="D49" s="53"/>
      <c r="E49" s="53"/>
      <c r="F49" s="53"/>
    </row>
    <row r="50" spans="1:6" x14ac:dyDescent="0.25">
      <c r="A50" s="81"/>
      <c r="B50" s="35"/>
      <c r="C50" s="35"/>
      <c r="D50" s="35"/>
      <c r="E50" s="35"/>
      <c r="F50" s="35"/>
    </row>
    <row r="51" spans="1:6" x14ac:dyDescent="0.25">
      <c r="A51" s="92" t="s">
        <v>529</v>
      </c>
      <c r="B51" s="35"/>
      <c r="C51" s="35"/>
      <c r="D51" s="35"/>
      <c r="E51" s="35"/>
      <c r="F51" s="35"/>
    </row>
    <row r="52" spans="1:6" x14ac:dyDescent="0.25">
      <c r="A52" s="93" t="s">
        <v>526</v>
      </c>
      <c r="B52" s="53"/>
      <c r="C52" s="53"/>
      <c r="D52" s="53"/>
      <c r="E52" s="53"/>
      <c r="F52" s="53"/>
    </row>
    <row r="53" spans="1:6" x14ac:dyDescent="0.25">
      <c r="A53" s="93" t="s">
        <v>527</v>
      </c>
      <c r="B53" s="53"/>
      <c r="C53" s="53"/>
      <c r="D53" s="53"/>
      <c r="E53" s="53"/>
      <c r="F53" s="53"/>
    </row>
    <row r="54" spans="1:6" x14ac:dyDescent="0.25">
      <c r="A54" s="93" t="s">
        <v>530</v>
      </c>
      <c r="B54" s="53"/>
      <c r="C54" s="53"/>
      <c r="D54" s="53"/>
      <c r="E54" s="53"/>
      <c r="F54" s="53"/>
    </row>
    <row r="55" spans="1:6" x14ac:dyDescent="0.25">
      <c r="A55" s="81"/>
      <c r="B55" s="35"/>
      <c r="C55" s="35"/>
      <c r="D55" s="35"/>
      <c r="E55" s="35"/>
      <c r="F55" s="35"/>
    </row>
    <row r="56" spans="1:6" x14ac:dyDescent="0.25">
      <c r="A56" s="92" t="s">
        <v>531</v>
      </c>
      <c r="B56" s="35"/>
      <c r="C56" s="35"/>
      <c r="D56" s="35"/>
      <c r="E56" s="35"/>
      <c r="F56" s="35"/>
    </row>
    <row r="57" spans="1:6" x14ac:dyDescent="0.25">
      <c r="A57" s="93" t="s">
        <v>526</v>
      </c>
      <c r="B57" s="53"/>
      <c r="C57" s="53"/>
      <c r="D57" s="53"/>
      <c r="E57" s="53"/>
      <c r="F57" s="53"/>
    </row>
    <row r="58" spans="1:6" x14ac:dyDescent="0.25">
      <c r="A58" s="93" t="s">
        <v>527</v>
      </c>
      <c r="B58" s="53"/>
      <c r="C58" s="53"/>
      <c r="D58" s="53"/>
      <c r="E58" s="53"/>
      <c r="F58" s="53"/>
    </row>
    <row r="59" spans="1:6" x14ac:dyDescent="0.25">
      <c r="A59" s="81"/>
      <c r="B59" s="35"/>
      <c r="C59" s="35"/>
      <c r="D59" s="35"/>
      <c r="E59" s="35"/>
      <c r="F59" s="35"/>
    </row>
    <row r="60" spans="1:6" x14ac:dyDescent="0.25">
      <c r="A60" s="92" t="s">
        <v>532</v>
      </c>
      <c r="B60" s="35"/>
      <c r="C60" s="35"/>
      <c r="D60" s="35"/>
      <c r="E60" s="35"/>
      <c r="F60" s="35"/>
    </row>
    <row r="61" spans="1:6" x14ac:dyDescent="0.25">
      <c r="A61" s="93" t="s">
        <v>533</v>
      </c>
      <c r="B61" s="80"/>
      <c r="C61" s="80"/>
      <c r="D61" s="80"/>
      <c r="E61" s="80"/>
      <c r="F61" s="80"/>
    </row>
    <row r="62" spans="1:6" x14ac:dyDescent="0.25">
      <c r="A62" s="93" t="s">
        <v>534</v>
      </c>
      <c r="B62" s="98"/>
      <c r="C62" s="98"/>
      <c r="D62" s="98"/>
      <c r="E62" s="98"/>
      <c r="F62" s="98"/>
    </row>
    <row r="63" spans="1:6" x14ac:dyDescent="0.25">
      <c r="A63" s="81"/>
      <c r="B63" s="80"/>
      <c r="C63" s="80"/>
      <c r="D63" s="80"/>
      <c r="E63" s="80"/>
      <c r="F63" s="80"/>
    </row>
    <row r="64" spans="1:6" x14ac:dyDescent="0.25">
      <c r="A64" s="92" t="s">
        <v>535</v>
      </c>
      <c r="B64" s="80"/>
      <c r="C64" s="80"/>
      <c r="D64" s="80"/>
      <c r="E64" s="80"/>
      <c r="F64" s="80"/>
    </row>
    <row r="65" spans="1:6" x14ac:dyDescent="0.25">
      <c r="A65" s="93" t="s">
        <v>536</v>
      </c>
      <c r="B65" s="80"/>
      <c r="C65" s="80"/>
      <c r="D65" s="80"/>
      <c r="E65" s="80"/>
      <c r="F65" s="80"/>
    </row>
    <row r="66" spans="1:6" x14ac:dyDescent="0.25">
      <c r="A66" s="93" t="s">
        <v>537</v>
      </c>
      <c r="B66" s="81"/>
      <c r="C66" s="35"/>
      <c r="D66" s="81"/>
      <c r="E66" s="81"/>
      <c r="F66" s="81"/>
    </row>
    <row r="67" spans="1:6" x14ac:dyDescent="0.25">
      <c r="A67" s="36"/>
      <c r="B67" s="36"/>
      <c r="C67" s="36"/>
      <c r="D67" s="36"/>
      <c r="E67" s="36"/>
      <c r="F67" s="36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1C0158-1FAA-45FF-9B01-F6965AAD834D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6aa8a68a-ab09-4ac8-a697-fdce915bc567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'Formato 1'!Área_de_impresión</vt:lpstr>
      <vt:lpstr>'Formato 6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Tesoreria</cp:lastModifiedBy>
  <cp:revision/>
  <dcterms:created xsi:type="dcterms:W3CDTF">2023-03-16T22:14:51Z</dcterms:created>
  <dcterms:modified xsi:type="dcterms:W3CDTF">2026-10-30T19:19:12Z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