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</workbook>
</file>

<file path=xl/calcChain.xml><?xml version="1.0" encoding="utf-8"?>
<calcChain xmlns="http://schemas.openxmlformats.org/spreadsheetml/2006/main">
  <c r="C94" i="60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<sst xmlns="http://schemas.openxmlformats.org/spreadsheetml/2006/main" count="859" uniqueCount="603">
  <si>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</si>
  <si>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</si>
  <si>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</si>
  <si>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</si>
  <si>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</si>
  <si>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</si>
  <si>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</si>
  <si>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</si>
  <si>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</si>
  <si>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</si>
  <si>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</si>
  <si>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</si>
  <si>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</si>
  <si>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</si>
  <si>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</si>
  <si>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</si>
  <si>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</si>
  <si>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</si>
  <si>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</si>
  <si>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</si>
  <si>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</si>
  <si>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</si>
  <si>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</si>
  <si>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</si>
  <si>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</si>
  <si>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</si>
  <si>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</si>
  <si>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</si>
  <si>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</si>
  <si>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</si>
  <si>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</si>
  <si>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</si>
  <si>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</si>
  <si>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</si>
  <si>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</si>
  <si>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</si>
  <si>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</si>
  <si>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</si>
  <si>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</si>
  <si>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</si>
  <si>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</si>
  <si>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</si>
  <si>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</si>
  <si>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</si>
  <si>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</si>
  <si>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</si>
  <si>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</si>
  <si>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</si>
  <si>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</si>
  <si>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</si>
  <si>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</si>
  <si>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</si>
  <si>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</si>
  <si>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</si>
  <si>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</si>
  <si>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</si>
  <si>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</si>
  <si>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</si>
  <si>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</si>
  <si>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</si>
  <si>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</si>
  <si>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</si>
  <si>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</si>
  <si>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</si>
  <si>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</si>
  <si>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</si>
  <si>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</si>
  <si>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</si>
  <si>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</si>
  <si>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</si>
  <si>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</si>
  <si>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</si>
  <si>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</si>
  <si>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</si>
  <si>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</si>
  <si>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</si>
  <si>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</si>
  <si>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</si>
  <si>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</si>
  <si>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</si>
  <si>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</si>
  <si>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</si>
  <si>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</si>
  <si>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</si>
  <si>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</si>
  <si>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</si>
  <si>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</si>
  <si>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</si>
  <si>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</si>
  <si>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</si>
  <si>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</si>
  <si>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</si>
  <si>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</si>
  <si>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</si>
  <si>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</si>
  <si>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</si>
  <si>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</si>
  <si>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</si>
  <si>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</si>
  <si>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</si>
  <si>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</si>
  <si>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</si>
  <si>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</si>
  <si>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</si>
  <si>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</si>
  <si>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</si>
  <si>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</si>
  <si>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</si>
  <si>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</si>
  <si>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</si>
  <si>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</si>
  <si>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</si>
  <si>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</si>
  <si>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</si>
  <si>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</si>
  <si>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</si>
  <si>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</si>
  <si>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</si>
  <si>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</si>
  <si>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</si>
  <si>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</si>
  <si>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</si>
  <si>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</si>
  <si>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</si>
  <si>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</si>
  <si>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</si>
  <si>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</si>
  <si>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</si>
  <si>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</si>
  <si>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</si>
  <si>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</si>
  <si>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</si>
  <si>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</si>
  <si>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</si>
  <si>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</si>
  <si>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</si>
  <si>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</si>
  <si>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</si>
  <si>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</si>
  <si>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</si>
  <si>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</si>
  <si>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</si>
  <si>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</si>
  <si>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</si>
  <si>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</si>
  <si>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</si>
  <si>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</si>
  <si>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</si>
  <si>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</si>
  <si>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</si>
  <si>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</si>
  <si>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</si>
  <si>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</si>
  <si>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</si>
  <si>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</si>
  <si>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</si>
  <si>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</si>
  <si>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</si>
  <si>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</si>
  <si>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</si>
  <si>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</si>
  <si>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</si>
  <si>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</si>
  <si>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</si>
  <si>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</si>
  <si>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</si>
  <si>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</si>
  <si>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</si>
  <si>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</si>
  <si>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</si>
  <si>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</si>
  <si>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</si>
  <si>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</si>
  <si>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</si>
  <si>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</si>
  <si>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</si>
  <si>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</si>
  <si>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</si>
  <si>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</si>
  <si>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</si>
  <si>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</si>
  <si>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</si>
  <si>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</si>
  <si>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</si>
  <si>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</si>
  <si>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</si>
  <si>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</si>
  <si>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</si>
  <si>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</si>
  <si>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</si>
  <si>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</si>
  <si>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</si>
  <si>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</si>
  <si>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</si>
  <si>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</si>
  <si>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</si>
  <si>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</si>
  <si>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</si>
  <si>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</si>
  <si>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</si>
  <si>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</si>
  <si>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</si>
  <si>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</si>
  <si>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</si>
  <si>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</si>
  <si>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</si>
  <si>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</si>
  <si>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</si>
  <si>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</si>
  <si>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</si>
  <si>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</si>
  <si>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</si>
  <si>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</si>
  <si>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</si>
  <si>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</si>
  <si>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</si>
  <si>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</si>
  <si>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</si>
  <si>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</si>
  <si>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</si>
  <si>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</si>
  <si>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</si>
  <si>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</si>
  <si>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</si>
  <si>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</si>
  <si>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</si>
  <si>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</si>
  <si>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</si>
  <si>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</si>
  <si>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</si>
  <si>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</si>
  <si>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</si>
  <si>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</si>
  <si>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</si>
  <si>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</si>
  <si>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</si>
  <si>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</si>
  <si>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</si>
  <si>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</si>
  <si>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</si>
  <si>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</si>
  <si>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</si>
  <si>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</si>
  <si>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</si>
  <si>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</si>
  <si>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</si>
  <si>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</si>
  <si>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</si>
  <si>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</si>
  <si>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</si>
  <si>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</si>
  <si>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</si>
  <si>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</si>
  <si>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</si>
  <si>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</si>
  <si>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</si>
  <si>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</si>
  <si>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</si>
  <si>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</si>
  <si>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</si>
  <si>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</si>
  <si>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</si>
  <si>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</si>
  <si>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</si>
  <si>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</si>
  <si>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</si>
  <si>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</si>
  <si>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</si>
  <si>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</si>
  <si>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</si>
  <si>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</si>
  <si>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</si>
  <si>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</si>
  <si>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</si>
  <si>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</si>
  <si>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</si>
  <si>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</si>
  <si>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</si>
  <si>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</si>
  <si>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</si>
  <si>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</si>
  <si>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</si>
  <si>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</si>
  <si>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</si>
  <si>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</si>
  <si>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</si>
  <si>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</si>
  <si>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</si>
  <si>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</si>
  <si>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</si>
  <si>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</si>
  <si>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</si>
  <si>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</si>
  <si>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</si>
  <si>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</si>
  <si>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</si>
  <si>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</si>
  <si>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</si>
  <si>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</si>
  <si>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</si>
  <si>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</si>
  <si>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</si>
  <si>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</si>
  <si>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</si>
  <si>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</si>
  <si>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</si>
  <si>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</si>
  <si>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</si>
  <si>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</si>
  <si>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</si>
  <si>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</si>
  <si>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</si>
  <si>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</si>
  <si>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</si>
  <si>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</si>
  <si>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</si>
  <si>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</si>
  <si>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</si>
  <si>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</si>
  <si>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</si>
  <si>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</si>
  <si>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</si>
  <si>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</si>
  <si>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</si>
  <si>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</si>
  <si>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</si>
  <si>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</si>
  <si>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</si>
  <si>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</si>
  <si>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</si>
  <si>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</si>
  <si>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</si>
  <si>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</si>
  <si>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</si>
  <si>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</si>
  <si>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</si>
  <si>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</si>
  <si>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</si>
  <si>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</si>
  <si>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</si>
  <si>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</si>
  <si>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</si>
  <si>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</si>
  <si>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</si>
  <si>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</si>
  <si>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</si>
  <si>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</si>
  <si>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</si>
  <si>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</si>
  <si>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</si>
  <si>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</si>
  <si>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</si>
  <si>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</si>
  <si>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</si>
  <si>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</si>
  <si>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</si>
  <si>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</si>
  <si>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</si>
  <si>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</si>
  <si>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</si>
  <si>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</si>
  <si>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</si>
  <si>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</si>
  <si>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</si>
  <si>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</si>
  <si>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</si>
  <si>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</si>
  <si>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</si>
  <si>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</si>
  <si>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</si>
  <si>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</si>
  <si>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</si>
  <si>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</si>
  <si>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</si>
  <si>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</si>
  <si>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</si>
  <si>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</si>
  <si>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</si>
  <si>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</si>
  <si>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</si>
  <si>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</si>
  <si>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</si>
  <si>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</si>
  <si>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</si>
  <si>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</si>
  <si>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</si>
  <si>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</si>
  <si>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</si>
  <si>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</si>
  <si>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</si>
  <si>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</si>
  <si>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</si>
  <si>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</si>
  <si>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</si>
  <si>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</si>
  <si>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</si>
  <si>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</si>
  <si>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</si>
  <si>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</si>
  <si>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</si>
  <si>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</si>
  <si>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</si>
  <si>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</si>
  <si>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</si>
  <si>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</si>
  <si>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</si>
  <si>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</si>
  <si>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</si>
  <si>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</si>
  <si>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</si>
  <si>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</si>
  <si>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</si>
  <si>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</si>
  <si>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</si>
  <si>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</si>
  <si>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</si>
  <si>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</si>
  <si>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</si>
  <si>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</si>
  <si>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</si>
  <si>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</si>
  <si>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</si>
  <si>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</si>
  <si>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</si>
  <si>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</si>
  <si>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</si>
  <si>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</si>
  <si>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</si>
  <si>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</si>
  <si>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</si>
  <si>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</si>
  <si>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</si>
  <si>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</si>
  <si>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</si>
  <si>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</si>
  <si>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</si>
  <si>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</si>
  <si>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</si>
  <si>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</si>
  <si>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</si>
  <si>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</si>
  <si>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</si>
  <si>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</si>
  <si>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</si>
  <si>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</si>
  <si>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</si>
  <si>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</si>
  <si>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</si>
  <si>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</si>
  <si>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</si>
  <si>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</si>
  <si>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</si>
  <si>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</si>
  <si>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</si>
  <si>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</si>
  <si>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</si>
  <si>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</si>
  <si>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</si>
  <si>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</si>
  <si>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</si>
  <si>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</si>
  <si>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</si>
  <si>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</si>
  <si>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</si>
  <si>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</si>
  <si>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</si>
  <si>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</si>
  <si>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</si>
  <si>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</si>
  <si>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</si>
  <si>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</si>
  <si>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</si>
  <si>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</si>
  <si>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</si>
  <si>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</si>
  <si>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</si>
  <si>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</si>
  <si>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</si>
  <si>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</si>
  <si>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</si>
  <si>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</si>
  <si>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</si>
  <si>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</si>
  <si>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</si>
  <si>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</si>
  <si>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</si>
  <si>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</si>
  <si>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</si>
  <si>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</si>
  <si>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</si>
  <si>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</si>
  <si>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</si>
  <si>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</si>
  <si>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</si>
  <si>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</si>
  <si>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</si>
  <si>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</si>
  <si>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</si>
  <si>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</si>
  <si>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</si>
  <si>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</si>
  <si>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</si>
  <si>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</si>
  <si>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</si>
  <si>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</si>
  <si>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</si>
  <si>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</si>
  <si>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</si>
  <si>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</si>
  <si>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</si>
  <si>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</si>
  <si>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</si>
  <si>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</si>
  <si>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</si>
  <si>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</si>
  <si>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</si>
  <si>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</si>
  <si>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</si>
  <si>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</si>
  <si>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</si>
  <si>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</si>
  <si>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</si>
  <si>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</si>
  <si>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</si>
  <si>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</si>
  <si>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</si>
  <si>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</si>
  <si>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</si>
  <si>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</si>
  <si>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</si>
  <si>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</si>
  <si>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</si>
  <si>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</si>
  <si>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</si>
  <si>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</si>
  <si>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</si>
  <si>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</si>
  <si>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</si>
  <si>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</si>
  <si>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</si>
  <si>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</si>
  <si>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</si>
  <si>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</si>
  <si>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</si>
  <si>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</si>
  <si>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</si>
  <si>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</si>
  <si>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</si>
  <si>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</si>
  <si>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</si>
  <si>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</si>
  <si>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</si>
  <si>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</si>
  <si>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</si>
  <si>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</si>
  <si>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</si>
  <si>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</si>
  <si>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</si>
  <si>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</si>
  <si>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</si>
  <si>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</si>
  <si>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</si>
  <si>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</si>
  <si>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</si>
  <si>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</si>
  <si>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</si>
  <si>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</si>
  <si>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</si>
  <si>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</si>
  <si>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</si>
  <si>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</si>
  <si>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</si>
  <si>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</si>
  <si>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</si>
  <si>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</si>
  <si>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</si>
  <si>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</si>
  <si>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</si>
  <si>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</si>
  <si>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</si>
  <si>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</si>
  <si>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</si>
  <si>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</si>
  <si>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</si>
  <si>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</si>
  <si>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</si>
  <si>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</si>
  <si>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</si>
  <si>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</si>
  <si>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</si>
  <si>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</si>
  <si>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</si>
  <si>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</si>
  <si>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</si>
  <si>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</si>
  <si>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</si>
  <si>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</si>
  <si>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</si>
  <si>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</si>
  <si>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</si>
  <si>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Municipal de Agua Potable y Alcantarillado de Uriangato, Gto.</t>
  </si>
  <si>
    <t>Del 1 de Enero al 30 de Junio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</si>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</sst>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-[$€-2]* #,##0.00_-;\-[$€-2]* #,##0.00_-;_-[$€-2]* &quot;-&quot;??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9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3" fontId="5" fillId="0" borderId="0" xfId="10" applyNumberFormat="1" applyFont="1"/>
    <xf numFmtId="4" fontId="5" fillId="0" borderId="0" xfId="10" applyNumberFormat="1" applyFont="1"/>
    <xf numFmtId="43" fontId="5" fillId="0" borderId="0" xfId="18" applyFont="1"/>
  </cellXfs>
  <cellStyles count="34">
    <cellStyle name="Euro" xfId="21"/>
    <cellStyle name="Hipervínculo" xfId="11" builtinId="8"/>
    <cellStyle name="Millares" xfId="18" builtinId="3"/>
    <cellStyle name="Millares 2" xfId="1"/>
    <cellStyle name="Millares 2 2" xfId="15"/>
    <cellStyle name="Millares 2 2 2" xfId="23"/>
    <cellStyle name="Millares 2 3" xfId="16"/>
    <cellStyle name="Millares 2 3 2" xfId="24"/>
    <cellStyle name="Millares 2 4" xfId="33"/>
    <cellStyle name="Millares 2 5" xfId="22"/>
    <cellStyle name="Millares 3" xfId="19"/>
    <cellStyle name="Millares 3 2" xfId="25"/>
    <cellStyle name="Millares 4" xfId="17"/>
    <cellStyle name="Moneda 2" xfId="26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4 2" xfId="28"/>
    <cellStyle name="Normal 4 3" xfId="27"/>
    <cellStyle name="Normal 5" xfId="5"/>
    <cellStyle name="Normal 5 2" xfId="30"/>
    <cellStyle name="Normal 5 3" xfId="29"/>
    <cellStyle name="Normal 56" xfId="6"/>
    <cellStyle name="Normal 6" xfId="31"/>
    <cellStyle name="Normal 6 2" xfId="32"/>
    <cellStyle name="Normal 7" xfId="20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12" activePane="bottomLeft" state="frozen"/>
      <selection activeCell="A14" sqref="A14:B14"/>
      <selection pane="bottomLeft" activeCell="E38" sqref="E38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600</v>
      </c>
      <c r="B1" s="162"/>
      <c r="C1" s="115" t="s">
        <v>494</v>
      </c>
      <c r="D1" s="116">
        <v>2024</v>
      </c>
    </row>
    <row r="2" spans="1:4" ht="16.149999999999999" customHeight="1" x14ac:dyDescent="0.2">
      <c r="A2" s="163" t="s">
        <v>493</v>
      </c>
      <c r="B2" s="164"/>
      <c r="C2" s="10" t="s">
        <v>495</v>
      </c>
      <c r="D2" s="117" t="s">
        <v>500</v>
      </c>
    </row>
    <row r="3" spans="1:4" ht="16.149999999999999" customHeight="1" x14ac:dyDescent="0.2">
      <c r="A3" s="165" t="s">
        <v>601</v>
      </c>
      <c r="B3" s="166"/>
      <c r="C3" s="10" t="s">
        <v>496</v>
      </c>
      <c r="D3" s="118">
        <v>2</v>
      </c>
    </row>
    <row r="4" spans="1:4" ht="16.149999999999999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79" zoomScaleNormal="100" workbookViewId="0">
      <selection activeCell="B122" sqref="B122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4" t="s">
        <v>600</v>
      </c>
      <c r="B1" s="164"/>
      <c r="C1" s="164"/>
      <c r="D1" s="10" t="s">
        <v>497</v>
      </c>
      <c r="E1" s="19">
        <v>2024</v>
      </c>
    </row>
    <row r="2" spans="1:5" s="11" customFormat="1" ht="18.95" customHeight="1" x14ac:dyDescent="0.25">
      <c r="A2" s="164" t="s">
        <v>502</v>
      </c>
      <c r="B2" s="164"/>
      <c r="C2" s="164"/>
      <c r="D2" s="10" t="s">
        <v>498</v>
      </c>
      <c r="E2" s="19" t="s">
        <v>500</v>
      </c>
    </row>
    <row r="3" spans="1:5" s="11" customFormat="1" ht="18.95" customHeight="1" x14ac:dyDescent="0.25">
      <c r="A3" s="164" t="s">
        <v>601</v>
      </c>
      <c r="B3" s="164"/>
      <c r="C3" s="164"/>
      <c r="D3" s="10" t="s">
        <v>499</v>
      </c>
      <c r="E3" s="19">
        <v>2</v>
      </c>
    </row>
    <row r="4" spans="1:5" s="11" customFormat="1" ht="18.95" customHeight="1" x14ac:dyDescent="0.25">
      <c r="A4" s="164" t="s">
        <v>515</v>
      </c>
      <c r="B4" s="164"/>
      <c r="C4" s="164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29061310.800000001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29020654.73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329.31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329.31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29020325.420000002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29020325.420000002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0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0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0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40656.07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40656.07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40656.07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23158057.899999999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23158057.899999999</v>
      </c>
      <c r="D95" s="124">
        <f>C95/$C$94</f>
        <v>1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8089041.879999999</v>
      </c>
      <c r="D96" s="124">
        <f t="shared" ref="D96:D159" si="0">C96/$C$94</f>
        <v>0.3492970746912244</v>
      </c>
      <c r="E96" s="42"/>
    </row>
    <row r="97" spans="1:5" x14ac:dyDescent="0.2">
      <c r="A97" s="44">
        <v>5111</v>
      </c>
      <c r="B97" s="42" t="s">
        <v>279</v>
      </c>
      <c r="C97" s="45">
        <v>5928114.9699999997</v>
      </c>
      <c r="D97" s="46">
        <f t="shared" si="0"/>
        <v>0.25598497920674085</v>
      </c>
      <c r="E97" s="42"/>
    </row>
    <row r="98" spans="1:5" x14ac:dyDescent="0.2">
      <c r="A98" s="44">
        <v>5112</v>
      </c>
      <c r="B98" s="42" t="s">
        <v>280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281</v>
      </c>
      <c r="C99" s="45">
        <v>181996.75</v>
      </c>
      <c r="D99" s="46">
        <f t="shared" si="0"/>
        <v>7.8588951969068184E-3</v>
      </c>
      <c r="E99" s="42"/>
    </row>
    <row r="100" spans="1:5" x14ac:dyDescent="0.2">
      <c r="A100" s="44">
        <v>5114</v>
      </c>
      <c r="B100" s="42" t="s">
        <v>282</v>
      </c>
      <c r="C100" s="45">
        <v>1509643.06</v>
      </c>
      <c r="D100" s="46">
        <f t="shared" si="0"/>
        <v>6.5188672837716677E-2</v>
      </c>
      <c r="E100" s="42"/>
    </row>
    <row r="101" spans="1:5" x14ac:dyDescent="0.2">
      <c r="A101" s="44">
        <v>5115</v>
      </c>
      <c r="B101" s="42" t="s">
        <v>283</v>
      </c>
      <c r="C101" s="45">
        <v>469287.1</v>
      </c>
      <c r="D101" s="46">
        <f t="shared" si="0"/>
        <v>2.0264527449860119E-2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3462984.34</v>
      </c>
      <c r="D103" s="124">
        <f t="shared" si="0"/>
        <v>0.14953690654690002</v>
      </c>
      <c r="E103" s="42"/>
    </row>
    <row r="104" spans="1:5" x14ac:dyDescent="0.2">
      <c r="A104" s="44">
        <v>5121</v>
      </c>
      <c r="B104" s="42" t="s">
        <v>286</v>
      </c>
      <c r="C104" s="45">
        <v>253778.01</v>
      </c>
      <c r="D104" s="46">
        <f t="shared" si="0"/>
        <v>1.0958518676127847E-2</v>
      </c>
      <c r="E104" s="42"/>
    </row>
    <row r="105" spans="1:5" x14ac:dyDescent="0.2">
      <c r="A105" s="44">
        <v>5122</v>
      </c>
      <c r="B105" s="42" t="s">
        <v>287</v>
      </c>
      <c r="C105" s="45">
        <v>0</v>
      </c>
      <c r="D105" s="46">
        <f t="shared" si="0"/>
        <v>0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1546593.64</v>
      </c>
      <c r="D107" s="46">
        <f t="shared" si="0"/>
        <v>6.6784254823026412E-2</v>
      </c>
      <c r="E107" s="42"/>
    </row>
    <row r="108" spans="1:5" x14ac:dyDescent="0.2">
      <c r="A108" s="44">
        <v>5125</v>
      </c>
      <c r="B108" s="42" t="s">
        <v>290</v>
      </c>
      <c r="C108" s="45">
        <v>363172.57</v>
      </c>
      <c r="D108" s="46">
        <f t="shared" si="0"/>
        <v>1.5682341393576014E-2</v>
      </c>
      <c r="E108" s="42"/>
    </row>
    <row r="109" spans="1:5" x14ac:dyDescent="0.2">
      <c r="A109" s="44">
        <v>5126</v>
      </c>
      <c r="B109" s="42" t="s">
        <v>291</v>
      </c>
      <c r="C109" s="45">
        <v>558152</v>
      </c>
      <c r="D109" s="46">
        <f t="shared" si="0"/>
        <v>2.4101848367863353E-2</v>
      </c>
      <c r="E109" s="42"/>
    </row>
    <row r="110" spans="1:5" x14ac:dyDescent="0.2">
      <c r="A110" s="44">
        <v>5127</v>
      </c>
      <c r="B110" s="42" t="s">
        <v>292</v>
      </c>
      <c r="C110" s="45">
        <v>122630.13</v>
      </c>
      <c r="D110" s="46">
        <f t="shared" si="0"/>
        <v>5.2953546678886233E-3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618657.99</v>
      </c>
      <c r="D112" s="46">
        <f t="shared" si="0"/>
        <v>2.6714588618417783E-2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11606031.679999998</v>
      </c>
      <c r="D113" s="124">
        <f t="shared" si="0"/>
        <v>0.5011660187618755</v>
      </c>
      <c r="E113" s="42"/>
    </row>
    <row r="114" spans="1:5" x14ac:dyDescent="0.2">
      <c r="A114" s="44">
        <v>5131</v>
      </c>
      <c r="B114" s="42" t="s">
        <v>296</v>
      </c>
      <c r="C114" s="45">
        <v>7798627.1399999997</v>
      </c>
      <c r="D114" s="46">
        <f t="shared" si="0"/>
        <v>0.33675652654793647</v>
      </c>
      <c r="E114" s="42"/>
    </row>
    <row r="115" spans="1:5" x14ac:dyDescent="0.2">
      <c r="A115" s="44">
        <v>5132</v>
      </c>
      <c r="B115" s="42" t="s">
        <v>297</v>
      </c>
      <c r="C115" s="45">
        <v>19240</v>
      </c>
      <c r="D115" s="46">
        <f t="shared" si="0"/>
        <v>8.3081232817886689E-4</v>
      </c>
      <c r="E115" s="42"/>
    </row>
    <row r="116" spans="1:5" x14ac:dyDescent="0.2">
      <c r="A116" s="44">
        <v>5133</v>
      </c>
      <c r="B116" s="42" t="s">
        <v>298</v>
      </c>
      <c r="C116" s="45">
        <v>324525.2</v>
      </c>
      <c r="D116" s="46">
        <f t="shared" si="0"/>
        <v>1.4013489447230375E-2</v>
      </c>
      <c r="E116" s="42"/>
    </row>
    <row r="117" spans="1:5" x14ac:dyDescent="0.2">
      <c r="A117" s="44">
        <v>5134</v>
      </c>
      <c r="B117" s="42" t="s">
        <v>299</v>
      </c>
      <c r="C117" s="45">
        <v>73018.11</v>
      </c>
      <c r="D117" s="46">
        <f t="shared" si="0"/>
        <v>3.1530325347359982E-3</v>
      </c>
      <c r="E117" s="42"/>
    </row>
    <row r="118" spans="1:5" x14ac:dyDescent="0.2">
      <c r="A118" s="44">
        <v>5135</v>
      </c>
      <c r="B118" s="42" t="s">
        <v>300</v>
      </c>
      <c r="C118" s="45">
        <v>2393659.59</v>
      </c>
      <c r="D118" s="46">
        <f t="shared" si="0"/>
        <v>0.1033618449498738</v>
      </c>
      <c r="E118" s="42"/>
    </row>
    <row r="119" spans="1:5" x14ac:dyDescent="0.2">
      <c r="A119" s="44">
        <v>5136</v>
      </c>
      <c r="B119" s="42" t="s">
        <v>301</v>
      </c>
      <c r="C119" s="45">
        <v>3640.1</v>
      </c>
      <c r="D119" s="46">
        <f t="shared" si="0"/>
        <v>1.5718502888793624E-4</v>
      </c>
      <c r="E119" s="42"/>
    </row>
    <row r="120" spans="1:5" x14ac:dyDescent="0.2">
      <c r="A120" s="44">
        <v>5137</v>
      </c>
      <c r="B120" s="42" t="s">
        <v>302</v>
      </c>
      <c r="C120" s="45">
        <v>8316.5400000000009</v>
      </c>
      <c r="D120" s="46">
        <f t="shared" si="0"/>
        <v>3.591207879310122E-4</v>
      </c>
      <c r="E120" s="42"/>
    </row>
    <row r="121" spans="1:5" x14ac:dyDescent="0.2">
      <c r="A121" s="44">
        <v>5138</v>
      </c>
      <c r="B121" s="42" t="s">
        <v>303</v>
      </c>
      <c r="C121" s="45">
        <v>63700</v>
      </c>
      <c r="D121" s="46">
        <f t="shared" si="0"/>
        <v>2.7506624378894917E-3</v>
      </c>
      <c r="E121" s="42"/>
    </row>
    <row r="122" spans="1:5" x14ac:dyDescent="0.2">
      <c r="A122" s="44">
        <v>5139</v>
      </c>
      <c r="B122" s="42" t="s">
        <v>304</v>
      </c>
      <c r="C122" s="45">
        <v>921305</v>
      </c>
      <c r="D122" s="46">
        <f t="shared" si="0"/>
        <v>3.978334469921159E-2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0</v>
      </c>
      <c r="D123" s="124">
        <f t="shared" si="0"/>
        <v>0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0</v>
      </c>
      <c r="D133" s="124">
        <f t="shared" si="0"/>
        <v>0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0</v>
      </c>
      <c r="D181" s="124">
        <f t="shared" si="1"/>
        <v>0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27" zoomScale="80" zoomScaleNormal="80" workbookViewId="0">
      <selection activeCell="D86" sqref="D86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600</v>
      </c>
      <c r="B1" s="171"/>
      <c r="C1" s="171"/>
      <c r="D1" s="171"/>
      <c r="E1" s="171"/>
      <c r="F1" s="171"/>
      <c r="G1" s="10" t="s">
        <v>497</v>
      </c>
      <c r="H1" s="19">
        <v>2024</v>
      </c>
    </row>
    <row r="2" spans="1:8" s="11" customFormat="1" ht="18.95" customHeight="1" x14ac:dyDescent="0.25">
      <c r="A2" s="170" t="s">
        <v>501</v>
      </c>
      <c r="B2" s="171"/>
      <c r="C2" s="171"/>
      <c r="D2" s="171"/>
      <c r="E2" s="171"/>
      <c r="F2" s="171"/>
      <c r="G2" s="10" t="s">
        <v>498</v>
      </c>
      <c r="H2" s="19" t="s">
        <v>500</v>
      </c>
    </row>
    <row r="3" spans="1:8" s="11" customFormat="1" ht="18.95" customHeight="1" x14ac:dyDescent="0.25">
      <c r="A3" s="170" t="s">
        <v>601</v>
      </c>
      <c r="B3" s="171"/>
      <c r="C3" s="171"/>
      <c r="D3" s="171"/>
      <c r="E3" s="171"/>
      <c r="F3" s="171"/>
      <c r="G3" s="10" t="s">
        <v>499</v>
      </c>
      <c r="H3" s="19">
        <v>2</v>
      </c>
    </row>
    <row r="4" spans="1:8" s="11" customFormat="1" ht="18.95" customHeight="1" x14ac:dyDescent="0.25">
      <c r="A4" s="170" t="s">
        <v>515</v>
      </c>
      <c r="B4" s="171"/>
      <c r="C4" s="171"/>
      <c r="D4" s="171"/>
      <c r="E4" s="171"/>
      <c r="F4" s="171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11731972.41</v>
      </c>
      <c r="D15" s="18">
        <v>11731972.41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103930.89</v>
      </c>
      <c r="D16" s="18">
        <v>84993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26914.39</v>
      </c>
      <c r="D20" s="18">
        <v>26914.39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54000</v>
      </c>
      <c r="D21" s="18">
        <v>54000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6400264.46</v>
      </c>
      <c r="D23" s="18">
        <v>6400264.46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1407643.62</v>
      </c>
    </row>
    <row r="42" spans="1:8" x14ac:dyDescent="0.2">
      <c r="A42" s="16">
        <v>1151</v>
      </c>
      <c r="B42" s="14" t="s">
        <v>144</v>
      </c>
      <c r="C42" s="18">
        <v>1407643.62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21393894.300000001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1607200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1476663.27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16218256.49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696442.04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1395332.5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29421121.16</v>
      </c>
      <c r="D64" s="18">
        <f t="shared" ref="D64:E64" si="0">SUM(D65:D72)</f>
        <v>0</v>
      </c>
      <c r="E64" s="18">
        <f t="shared" si="0"/>
        <v>14191966.710000001</v>
      </c>
    </row>
    <row r="65" spans="1:9" x14ac:dyDescent="0.2">
      <c r="A65" s="16">
        <v>1241</v>
      </c>
      <c r="B65" s="14" t="s">
        <v>157</v>
      </c>
      <c r="C65" s="18">
        <v>4024826.77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58554.73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7912652.5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19950</v>
      </c>
      <c r="D69" s="18">
        <v>0</v>
      </c>
      <c r="E69" s="18">
        <v>14191966.710000001</v>
      </c>
    </row>
    <row r="70" spans="1:9" x14ac:dyDescent="0.2">
      <c r="A70" s="16">
        <v>1246</v>
      </c>
      <c r="B70" s="14" t="s">
        <v>162</v>
      </c>
      <c r="C70" s="18">
        <v>17405137.16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664771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550001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114770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1627765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1627765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47935.87</v>
      </c>
    </row>
    <row r="99" spans="1:8" x14ac:dyDescent="0.2">
      <c r="A99" s="16">
        <v>1191</v>
      </c>
      <c r="B99" s="14" t="s">
        <v>484</v>
      </c>
      <c r="C99" s="18">
        <v>47935.87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5295937.08</v>
      </c>
      <c r="D110" s="18">
        <f>SUM(D111:D119)</f>
        <v>5295937.08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31806.36</v>
      </c>
      <c r="D112" s="18">
        <f t="shared" ref="D112:D119" si="1">C112</f>
        <v>31806.36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585071.68999999994</v>
      </c>
      <c r="D117" s="18">
        <f t="shared" si="1"/>
        <v>585071.68999999994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4679059.03</v>
      </c>
      <c r="D119" s="18">
        <f t="shared" si="1"/>
        <v>4679059.03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6" sqref="C16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2" t="s">
        <v>600</v>
      </c>
      <c r="B1" s="172"/>
      <c r="C1" s="172"/>
      <c r="D1" s="21" t="s">
        <v>497</v>
      </c>
      <c r="E1" s="22">
        <v>2024</v>
      </c>
    </row>
    <row r="2" spans="1:5" ht="18.95" customHeight="1" x14ac:dyDescent="0.2">
      <c r="A2" s="172" t="s">
        <v>503</v>
      </c>
      <c r="B2" s="172"/>
      <c r="C2" s="172"/>
      <c r="D2" s="21" t="s">
        <v>498</v>
      </c>
      <c r="E2" s="22" t="s">
        <v>500</v>
      </c>
    </row>
    <row r="3" spans="1:5" ht="18.95" customHeight="1" x14ac:dyDescent="0.2">
      <c r="A3" s="172" t="s">
        <v>601</v>
      </c>
      <c r="B3" s="172"/>
      <c r="C3" s="172"/>
      <c r="D3" s="21" t="s">
        <v>499</v>
      </c>
      <c r="E3" s="22">
        <v>2</v>
      </c>
    </row>
    <row r="4" spans="1:5" ht="18.95" customHeight="1" x14ac:dyDescent="0.2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6486187.7999999998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5903252.9000000004</v>
      </c>
    </row>
    <row r="16" spans="1:5" x14ac:dyDescent="0.2">
      <c r="A16" s="27">
        <v>3220</v>
      </c>
      <c r="B16" s="23" t="s">
        <v>387</v>
      </c>
      <c r="C16" s="28">
        <v>45811181.509999998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34"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2" t="s">
        <v>600</v>
      </c>
      <c r="B1" s="172"/>
      <c r="C1" s="172"/>
      <c r="D1" s="21" t="s">
        <v>497</v>
      </c>
      <c r="E1" s="22">
        <v>2024</v>
      </c>
    </row>
    <row r="2" spans="1:5" s="29" customFormat="1" ht="18.95" customHeight="1" x14ac:dyDescent="0.25">
      <c r="A2" s="172" t="s">
        <v>504</v>
      </c>
      <c r="B2" s="172"/>
      <c r="C2" s="172"/>
      <c r="D2" s="21" t="s">
        <v>498</v>
      </c>
      <c r="E2" s="22" t="s">
        <v>500</v>
      </c>
    </row>
    <row r="3" spans="1:5" s="29" customFormat="1" ht="18.95" customHeight="1" x14ac:dyDescent="0.25">
      <c r="A3" s="172" t="s">
        <v>601</v>
      </c>
      <c r="B3" s="172"/>
      <c r="C3" s="172"/>
      <c r="D3" s="21" t="s">
        <v>499</v>
      </c>
      <c r="E3" s="22">
        <v>2</v>
      </c>
    </row>
    <row r="4" spans="1:5" s="29" customFormat="1" ht="18.95" customHeight="1" x14ac:dyDescent="0.25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5706224.5099999998</v>
      </c>
      <c r="D10" s="28">
        <v>1866515.91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5706224.5099999998</v>
      </c>
      <c r="D16" s="84">
        <f>SUM(D9:D15)</f>
        <v>1866515.91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1288657.45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1288657.45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1109008.42</v>
      </c>
      <c r="D29" s="84">
        <f>SUM(D30:D37)</f>
        <v>5388958.3100000005</v>
      </c>
    </row>
    <row r="30" spans="1:4" x14ac:dyDescent="0.2">
      <c r="A30" s="27">
        <v>1241</v>
      </c>
      <c r="B30" s="23" t="s">
        <v>157</v>
      </c>
      <c r="C30" s="28">
        <v>83093.62</v>
      </c>
      <c r="D30" s="28">
        <v>1400173.8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99974.14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1025914.8</v>
      </c>
      <c r="D35" s="28">
        <v>3888810.37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1109008.42</v>
      </c>
      <c r="D44" s="84">
        <f>D21+D29+D38</f>
        <v>6677615.7600000007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5903252.9000000004</v>
      </c>
      <c r="D48" s="84">
        <v>5217195.51</v>
      </c>
      <c r="E48" s="156"/>
    </row>
    <row r="49" spans="1:4" x14ac:dyDescent="0.2">
      <c r="A49" s="27"/>
      <c r="B49" s="85" t="s">
        <v>509</v>
      </c>
      <c r="C49" s="84">
        <f>C54+C66+C94+C97+C50</f>
        <v>0</v>
      </c>
      <c r="D49" s="84">
        <f>D54+D66+D94+D97+D50</f>
        <v>3393153.17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0</v>
      </c>
      <c r="D66" s="84">
        <f>D67+D76+D79+D85</f>
        <v>1774080.28</v>
      </c>
    </row>
    <row r="67" spans="1:4" x14ac:dyDescent="0.2">
      <c r="A67" s="27">
        <v>5510</v>
      </c>
      <c r="B67" s="23" t="s">
        <v>357</v>
      </c>
      <c r="C67" s="28">
        <f>SUM(C68:C75)</f>
        <v>0</v>
      </c>
      <c r="D67" s="28">
        <f>SUM(D68:D75)</f>
        <v>1669924.77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62733.52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1601463.25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5728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104155.51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104155.51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1288657.45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1288657.45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1288657.45</v>
      </c>
    </row>
    <row r="97" spans="1:4" x14ac:dyDescent="0.2">
      <c r="A97" s="34">
        <v>2110</v>
      </c>
      <c r="B97" s="88" t="s">
        <v>521</v>
      </c>
      <c r="C97" s="84">
        <f>SUM(C98:C102)</f>
        <v>0</v>
      </c>
      <c r="D97" s="84">
        <f>SUM(D98:D102)</f>
        <v>330415.44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330415.44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96924.85</v>
      </c>
      <c r="D112" s="102">
        <f>+D113+D135</f>
        <v>71403.649999999994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96924.85</v>
      </c>
      <c r="D135" s="84">
        <f>SUM(D136:D144)</f>
        <v>71403.649999999994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96924.85</v>
      </c>
      <c r="D142" s="28">
        <v>71403.649999999994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5806328.0500000007</v>
      </c>
      <c r="D145" s="84">
        <f>D48+D49+D103-D109-D112</f>
        <v>8538945.0299999993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E40" sqref="E40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3" t="s">
        <v>600</v>
      </c>
      <c r="B1" s="174"/>
      <c r="C1" s="175"/>
    </row>
    <row r="2" spans="1:3" s="30" customFormat="1" ht="18" customHeight="1" x14ac:dyDescent="0.25">
      <c r="A2" s="176" t="s">
        <v>505</v>
      </c>
      <c r="B2" s="177"/>
      <c r="C2" s="178"/>
    </row>
    <row r="3" spans="1:3" s="30" customFormat="1" ht="18" customHeight="1" x14ac:dyDescent="0.25">
      <c r="A3" s="176" t="s">
        <v>601</v>
      </c>
      <c r="B3" s="177"/>
      <c r="C3" s="178"/>
    </row>
    <row r="4" spans="1:3" s="32" customFormat="1" ht="18" customHeight="1" x14ac:dyDescent="0.2">
      <c r="A4" s="179" t="s">
        <v>506</v>
      </c>
      <c r="B4" s="180"/>
      <c r="C4" s="181"/>
    </row>
    <row r="5" spans="1:3" s="32" customFormat="1" ht="18" customHeight="1" x14ac:dyDescent="0.2">
      <c r="A5" s="182" t="s">
        <v>405</v>
      </c>
      <c r="B5" s="183"/>
      <c r="C5" s="147">
        <v>2024</v>
      </c>
    </row>
    <row r="6" spans="1:3" x14ac:dyDescent="0.2">
      <c r="A6" s="47" t="s">
        <v>434</v>
      </c>
      <c r="B6" s="47"/>
      <c r="C6" s="92">
        <v>29061310.800000001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29061310.800000001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workbookViewId="0">
      <selection activeCell="F37" sqref="E37:F37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5" width="11.42578125" style="31"/>
    <col min="6" max="6" width="14.7109375" style="31" bestFit="1" customWidth="1"/>
    <col min="7" max="16384" width="11.42578125" style="31"/>
  </cols>
  <sheetData>
    <row r="1" spans="1:5" s="33" customFormat="1" ht="18.95" customHeight="1" x14ac:dyDescent="0.25">
      <c r="A1" s="184" t="s">
        <v>600</v>
      </c>
      <c r="B1" s="185"/>
      <c r="C1" s="186"/>
    </row>
    <row r="2" spans="1:5" s="33" customFormat="1" ht="18.95" customHeight="1" x14ac:dyDescent="0.25">
      <c r="A2" s="187" t="s">
        <v>507</v>
      </c>
      <c r="B2" s="188"/>
      <c r="C2" s="189"/>
    </row>
    <row r="3" spans="1:5" s="33" customFormat="1" ht="18.95" customHeight="1" x14ac:dyDescent="0.25">
      <c r="A3" s="187" t="s">
        <v>601</v>
      </c>
      <c r="B3" s="188"/>
      <c r="C3" s="189"/>
    </row>
    <row r="4" spans="1:5" x14ac:dyDescent="0.2">
      <c r="A4" s="179" t="s">
        <v>506</v>
      </c>
      <c r="B4" s="180"/>
      <c r="C4" s="181"/>
    </row>
    <row r="5" spans="1:5" ht="22.15" customHeight="1" x14ac:dyDescent="0.2">
      <c r="A5" s="190" t="s">
        <v>405</v>
      </c>
      <c r="B5" s="191"/>
      <c r="C5" s="147">
        <v>2024</v>
      </c>
    </row>
    <row r="6" spans="1:5" x14ac:dyDescent="0.2">
      <c r="A6" s="72" t="s">
        <v>447</v>
      </c>
      <c r="B6" s="47"/>
      <c r="C6" s="96">
        <v>24793256.129999999</v>
      </c>
    </row>
    <row r="7" spans="1:5" x14ac:dyDescent="0.2">
      <c r="A7" s="66"/>
      <c r="B7" s="49"/>
      <c r="C7" s="67"/>
    </row>
    <row r="8" spans="1:5" x14ac:dyDescent="0.2">
      <c r="A8" s="57" t="s">
        <v>448</v>
      </c>
      <c r="B8" s="68"/>
      <c r="C8" s="93">
        <f>SUM(C9:C29)</f>
        <v>2405212.3899999997</v>
      </c>
    </row>
    <row r="9" spans="1:5" x14ac:dyDescent="0.2">
      <c r="A9" s="82">
        <v>2.1</v>
      </c>
      <c r="B9" s="73" t="s">
        <v>288</v>
      </c>
      <c r="C9" s="97">
        <v>0</v>
      </c>
      <c r="D9" s="197"/>
      <c r="E9" s="197"/>
    </row>
    <row r="10" spans="1:5" x14ac:dyDescent="0.2">
      <c r="A10" s="82">
        <v>2.2000000000000002</v>
      </c>
      <c r="B10" s="73" t="s">
        <v>285</v>
      </c>
      <c r="C10" s="97">
        <v>1296203.97</v>
      </c>
    </row>
    <row r="11" spans="1:5" x14ac:dyDescent="0.2">
      <c r="A11" s="78">
        <v>2.2999999999999998</v>
      </c>
      <c r="B11" s="65" t="s">
        <v>157</v>
      </c>
      <c r="C11" s="97">
        <v>83093.62</v>
      </c>
    </row>
    <row r="12" spans="1:5" x14ac:dyDescent="0.2">
      <c r="A12" s="78">
        <v>2.4</v>
      </c>
      <c r="B12" s="65" t="s">
        <v>158</v>
      </c>
      <c r="C12" s="97">
        <v>0</v>
      </c>
    </row>
    <row r="13" spans="1:5" x14ac:dyDescent="0.2">
      <c r="A13" s="78">
        <v>2.5</v>
      </c>
      <c r="B13" s="65" t="s">
        <v>159</v>
      </c>
      <c r="C13" s="97">
        <v>0</v>
      </c>
    </row>
    <row r="14" spans="1:5" x14ac:dyDescent="0.2">
      <c r="A14" s="78">
        <v>2.6</v>
      </c>
      <c r="B14" s="65" t="s">
        <v>160</v>
      </c>
      <c r="C14" s="97">
        <v>0</v>
      </c>
    </row>
    <row r="15" spans="1:5" x14ac:dyDescent="0.2">
      <c r="A15" s="78">
        <v>2.7</v>
      </c>
      <c r="B15" s="65" t="s">
        <v>161</v>
      </c>
      <c r="C15" s="97">
        <v>0</v>
      </c>
    </row>
    <row r="16" spans="1:5" x14ac:dyDescent="0.2">
      <c r="A16" s="78">
        <v>2.8</v>
      </c>
      <c r="B16" s="65" t="s">
        <v>162</v>
      </c>
      <c r="C16" s="97">
        <v>1025914.8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770014.16</v>
      </c>
    </row>
    <row r="32" spans="1:3" x14ac:dyDescent="0.2">
      <c r="A32" s="78" t="s">
        <v>469</v>
      </c>
      <c r="B32" s="65" t="s">
        <v>357</v>
      </c>
      <c r="C32" s="97">
        <v>0</v>
      </c>
    </row>
    <row r="33" spans="1:6" x14ac:dyDescent="0.2">
      <c r="A33" s="78" t="s">
        <v>470</v>
      </c>
      <c r="B33" s="65" t="s">
        <v>40</v>
      </c>
      <c r="C33" s="97">
        <v>0</v>
      </c>
    </row>
    <row r="34" spans="1:6" x14ac:dyDescent="0.2">
      <c r="A34" s="78" t="s">
        <v>471</v>
      </c>
      <c r="B34" s="65" t="s">
        <v>367</v>
      </c>
      <c r="C34" s="97">
        <v>0</v>
      </c>
    </row>
    <row r="35" spans="1:6" x14ac:dyDescent="0.2">
      <c r="A35" s="78" t="s">
        <v>472</v>
      </c>
      <c r="B35" s="65" t="s">
        <v>373</v>
      </c>
      <c r="C35" s="97">
        <v>0</v>
      </c>
    </row>
    <row r="36" spans="1:6" x14ac:dyDescent="0.2">
      <c r="A36" s="78" t="s">
        <v>473</v>
      </c>
      <c r="B36" s="65" t="s">
        <v>381</v>
      </c>
      <c r="C36" s="97">
        <v>0</v>
      </c>
    </row>
    <row r="37" spans="1:6" x14ac:dyDescent="0.2">
      <c r="A37" s="78" t="s">
        <v>550</v>
      </c>
      <c r="B37" s="65" t="s">
        <v>598</v>
      </c>
      <c r="C37" s="97">
        <v>0</v>
      </c>
    </row>
    <row r="38" spans="1:6" x14ac:dyDescent="0.2">
      <c r="A38" s="78" t="s">
        <v>551</v>
      </c>
      <c r="B38" s="73" t="s">
        <v>474</v>
      </c>
      <c r="C38" s="99">
        <v>770014.16</v>
      </c>
      <c r="E38" s="196"/>
      <c r="F38" s="198"/>
    </row>
    <row r="39" spans="1:6" x14ac:dyDescent="0.2">
      <c r="A39" s="66"/>
      <c r="B39" s="69"/>
      <c r="C39" s="70"/>
    </row>
    <row r="40" spans="1:6" x14ac:dyDescent="0.2">
      <c r="A40" s="71" t="s">
        <v>549</v>
      </c>
      <c r="B40" s="47"/>
      <c r="C40" s="92">
        <f>C6-C8+C31</f>
        <v>23158057.899999999</v>
      </c>
      <c r="D40" s="197"/>
    </row>
    <row r="42" spans="1:6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10" workbookViewId="0">
      <selection activeCell="E43" sqref="E43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2" t="s">
        <v>600</v>
      </c>
      <c r="B1" s="193"/>
      <c r="C1" s="193"/>
      <c r="D1" s="193"/>
      <c r="E1" s="193"/>
      <c r="F1" s="193"/>
      <c r="G1" s="21" t="s">
        <v>497</v>
      </c>
      <c r="H1" s="22">
        <v>2024</v>
      </c>
    </row>
    <row r="2" spans="1:10" ht="18.95" customHeight="1" x14ac:dyDescent="0.2">
      <c r="A2" s="172" t="s">
        <v>508</v>
      </c>
      <c r="B2" s="193"/>
      <c r="C2" s="193"/>
      <c r="D2" s="193"/>
      <c r="E2" s="193"/>
      <c r="F2" s="193"/>
      <c r="G2" s="21" t="s">
        <v>498</v>
      </c>
      <c r="H2" s="22" t="s">
        <v>500</v>
      </c>
    </row>
    <row r="3" spans="1:10" ht="18.95" customHeight="1" x14ac:dyDescent="0.2">
      <c r="A3" s="194" t="s">
        <v>601</v>
      </c>
      <c r="B3" s="195"/>
      <c r="C3" s="195"/>
      <c r="D3" s="195"/>
      <c r="E3" s="195"/>
      <c r="F3" s="195"/>
      <c r="G3" s="21" t="s">
        <v>499</v>
      </c>
      <c r="H3" s="22">
        <v>2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2" t="s">
        <v>552</v>
      </c>
      <c r="C39" s="192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60738900.57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-31677589.77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-96924.85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-28964385.949999999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2" t="s">
        <v>553</v>
      </c>
      <c r="C48" s="192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-60738900.57</v>
      </c>
    </row>
    <row r="51" spans="1:3" x14ac:dyDescent="0.2">
      <c r="A51" s="23">
        <v>8220</v>
      </c>
      <c r="B51" s="112" t="s">
        <v>46</v>
      </c>
      <c r="C51" s="114">
        <v>16177167.439999999</v>
      </c>
    </row>
    <row r="52" spans="1:3" x14ac:dyDescent="0.2">
      <c r="A52" s="23">
        <v>8230</v>
      </c>
      <c r="B52" s="112" t="s">
        <v>599</v>
      </c>
      <c r="C52" s="114">
        <v>-1472996.49</v>
      </c>
    </row>
    <row r="53" spans="1:3" x14ac:dyDescent="0.2">
      <c r="A53" s="23">
        <v>8240</v>
      </c>
      <c r="B53" s="112" t="s">
        <v>45</v>
      </c>
      <c r="C53" s="114">
        <v>21241473.489999998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24793256.129999999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2019-02-13T21:19:08Z</cp:lastPrinted>
  <dcterms:created xsi:type="dcterms:W3CDTF">2012-12-11T20:36:24Z</dcterms:created>
  <dcterms:modified xsi:type="dcterms:W3CDTF">2024-07-24T16:54:46Z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