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51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4" l="1"/>
  <c r="D60" i="4"/>
  <c r="D34" i="5" l="1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5" i="5" s="1"/>
  <c r="D26" i="5"/>
  <c r="G26" i="5" s="1"/>
  <c r="F25" i="5"/>
  <c r="E25" i="5"/>
  <c r="C25" i="5"/>
  <c r="B25" i="5"/>
  <c r="D23" i="5"/>
  <c r="G23" i="5" s="1"/>
  <c r="D22" i="5"/>
  <c r="G22" i="5" s="1"/>
  <c r="G21" i="5"/>
  <c r="D21" i="5"/>
  <c r="G20" i="5"/>
  <c r="D20" i="5"/>
  <c r="D19" i="5"/>
  <c r="G19" i="5" s="1"/>
  <c r="D18" i="5"/>
  <c r="G18" i="5" s="1"/>
  <c r="G17" i="5"/>
  <c r="D17" i="5"/>
  <c r="F16" i="5"/>
  <c r="E16" i="5"/>
  <c r="D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D6" i="5" s="1"/>
  <c r="F6" i="5"/>
  <c r="E6" i="5"/>
  <c r="C6" i="5"/>
  <c r="B6" i="5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8" i="8"/>
  <c r="G8" i="8" s="1"/>
  <c r="D6" i="8"/>
  <c r="G6" i="8" s="1"/>
  <c r="G76" i="6"/>
  <c r="D76" i="6"/>
  <c r="D75" i="6"/>
  <c r="G75" i="6" s="1"/>
  <c r="G74" i="6"/>
  <c r="D74" i="6"/>
  <c r="G73" i="6"/>
  <c r="D73" i="6"/>
  <c r="G72" i="6"/>
  <c r="D72" i="6"/>
  <c r="D71" i="6"/>
  <c r="G71" i="6" s="1"/>
  <c r="G70" i="6"/>
  <c r="D70" i="6"/>
  <c r="F69" i="6"/>
  <c r="E69" i="6"/>
  <c r="D69" i="6"/>
  <c r="G69" i="6" s="1"/>
  <c r="C69" i="6"/>
  <c r="B69" i="6"/>
  <c r="G68" i="6"/>
  <c r="D68" i="6"/>
  <c r="G67" i="6"/>
  <c r="D67" i="6"/>
  <c r="G66" i="6"/>
  <c r="D66" i="6"/>
  <c r="F65" i="6"/>
  <c r="E65" i="6"/>
  <c r="C65" i="6"/>
  <c r="B65" i="6"/>
  <c r="D65" i="6" s="1"/>
  <c r="G65" i="6" s="1"/>
  <c r="G64" i="6"/>
  <c r="D64" i="6"/>
  <c r="D63" i="6"/>
  <c r="G63" i="6" s="1"/>
  <c r="G62" i="6"/>
  <c r="D62" i="6"/>
  <c r="G61" i="6"/>
  <c r="D61" i="6"/>
  <c r="G60" i="6"/>
  <c r="D60" i="6"/>
  <c r="D59" i="6"/>
  <c r="G59" i="6" s="1"/>
  <c r="G58" i="6"/>
  <c r="D58" i="6"/>
  <c r="F57" i="6"/>
  <c r="E57" i="6"/>
  <c r="D57" i="6"/>
  <c r="G57" i="6" s="1"/>
  <c r="C57" i="6"/>
  <c r="B57" i="6"/>
  <c r="G56" i="6"/>
  <c r="D56" i="6"/>
  <c r="G55" i="6"/>
  <c r="D55" i="6"/>
  <c r="G54" i="6"/>
  <c r="D54" i="6"/>
  <c r="F53" i="6"/>
  <c r="E53" i="6"/>
  <c r="C53" i="6"/>
  <c r="B53" i="6"/>
  <c r="D53" i="6" s="1"/>
  <c r="G53" i="6" s="1"/>
  <c r="G52" i="6"/>
  <c r="D52" i="6"/>
  <c r="D51" i="6"/>
  <c r="G51" i="6" s="1"/>
  <c r="G50" i="6"/>
  <c r="D50" i="6"/>
  <c r="G49" i="6"/>
  <c r="D49" i="6"/>
  <c r="G48" i="6"/>
  <c r="D48" i="6"/>
  <c r="D47" i="6"/>
  <c r="G47" i="6" s="1"/>
  <c r="G46" i="6"/>
  <c r="D46" i="6"/>
  <c r="G45" i="6"/>
  <c r="D45" i="6"/>
  <c r="G44" i="6"/>
  <c r="D44" i="6"/>
  <c r="F43" i="6"/>
  <c r="E43" i="6"/>
  <c r="C43" i="6"/>
  <c r="B43" i="6"/>
  <c r="D43" i="6" s="1"/>
  <c r="G43" i="6" s="1"/>
  <c r="G42" i="6"/>
  <c r="D42" i="6"/>
  <c r="D41" i="6"/>
  <c r="G41" i="6" s="1"/>
  <c r="G40" i="6"/>
  <c r="D40" i="6"/>
  <c r="G39" i="6"/>
  <c r="D39" i="6"/>
  <c r="G38" i="6"/>
  <c r="D38" i="6"/>
  <c r="D37" i="6"/>
  <c r="G37" i="6" s="1"/>
  <c r="G36" i="6"/>
  <c r="D36" i="6"/>
  <c r="G35" i="6"/>
  <c r="D35" i="6"/>
  <c r="G34" i="6"/>
  <c r="D34" i="6"/>
  <c r="F33" i="6"/>
  <c r="E33" i="6"/>
  <c r="C33" i="6"/>
  <c r="B33" i="6"/>
  <c r="D33" i="6" s="1"/>
  <c r="G33" i="6" s="1"/>
  <c r="G32" i="6"/>
  <c r="D32" i="6"/>
  <c r="D31" i="6"/>
  <c r="G31" i="6" s="1"/>
  <c r="G30" i="6"/>
  <c r="D30" i="6"/>
  <c r="G29" i="6"/>
  <c r="D29" i="6"/>
  <c r="G28" i="6"/>
  <c r="D28" i="6"/>
  <c r="D27" i="6"/>
  <c r="G27" i="6" s="1"/>
  <c r="G26" i="6"/>
  <c r="D26" i="6"/>
  <c r="G25" i="6"/>
  <c r="D25" i="6"/>
  <c r="G24" i="6"/>
  <c r="D24" i="6"/>
  <c r="F23" i="6"/>
  <c r="E23" i="6"/>
  <c r="C23" i="6"/>
  <c r="B23" i="6"/>
  <c r="D23" i="6" s="1"/>
  <c r="G23" i="6" s="1"/>
  <c r="G22" i="6"/>
  <c r="D22" i="6"/>
  <c r="D21" i="6"/>
  <c r="G21" i="6" s="1"/>
  <c r="G20" i="6"/>
  <c r="D20" i="6"/>
  <c r="G19" i="6"/>
  <c r="D19" i="6"/>
  <c r="G18" i="6"/>
  <c r="D18" i="6"/>
  <c r="D17" i="6"/>
  <c r="G17" i="6" s="1"/>
  <c r="G16" i="6"/>
  <c r="D16" i="6"/>
  <c r="G15" i="6"/>
  <c r="D15" i="6"/>
  <c r="G14" i="6"/>
  <c r="D14" i="6"/>
  <c r="F13" i="6"/>
  <c r="E13" i="6"/>
  <c r="C13" i="6"/>
  <c r="B13" i="6"/>
  <c r="D13" i="6" s="1"/>
  <c r="G13" i="6" s="1"/>
  <c r="G12" i="6"/>
  <c r="D12" i="6"/>
  <c r="D11" i="6"/>
  <c r="G11" i="6" s="1"/>
  <c r="G10" i="6"/>
  <c r="D10" i="6"/>
  <c r="G9" i="6"/>
  <c r="D9" i="6"/>
  <c r="G8" i="6"/>
  <c r="D8" i="6"/>
  <c r="D7" i="6"/>
  <c r="G7" i="6" s="1"/>
  <c r="G6" i="6"/>
  <c r="D6" i="6"/>
  <c r="F5" i="6"/>
  <c r="F77" i="6" s="1"/>
  <c r="E5" i="6"/>
  <c r="G5" i="6" s="1"/>
  <c r="D5" i="6"/>
  <c r="D77" i="6" s="1"/>
  <c r="C5" i="6"/>
  <c r="C77" i="6" s="1"/>
  <c r="B5" i="6"/>
  <c r="B77" i="6" s="1"/>
  <c r="G25" i="5" l="1"/>
  <c r="G27" i="5"/>
  <c r="G16" i="5"/>
  <c r="G7" i="5"/>
  <c r="G6" i="5" s="1"/>
  <c r="G77" i="6"/>
  <c r="E77" i="6"/>
  <c r="F38" i="4" l="1"/>
  <c r="E38" i="4"/>
  <c r="C38" i="4"/>
  <c r="B38" i="4"/>
  <c r="G38" i="4"/>
  <c r="D38" i="4"/>
  <c r="D62" i="4" l="1"/>
  <c r="G62" i="4"/>
  <c r="D64" i="4"/>
  <c r="G64" i="4"/>
  <c r="D66" i="4"/>
  <c r="G66" i="4"/>
  <c r="D12" i="8"/>
  <c r="G12" i="8" s="1"/>
  <c r="G40" i="5" l="1"/>
  <c r="D40" i="5"/>
  <c r="D39" i="5"/>
  <c r="G39" i="5" s="1"/>
  <c r="D38" i="5"/>
  <c r="G38" i="5" s="1"/>
  <c r="D37" i="5"/>
  <c r="D36" i="5" s="1"/>
  <c r="F36" i="5"/>
  <c r="F42" i="5" s="1"/>
  <c r="E36" i="5"/>
  <c r="C36" i="5"/>
  <c r="B36" i="5"/>
  <c r="E42" i="5"/>
  <c r="C42" i="5"/>
  <c r="B42" i="5"/>
  <c r="D42" i="5" l="1"/>
  <c r="G37" i="5"/>
  <c r="G36" i="5" s="1"/>
  <c r="G42" i="5" l="1"/>
  <c r="G72" i="4" l="1"/>
  <c r="D72" i="4"/>
  <c r="D70" i="4"/>
  <c r="G70" i="4" s="1"/>
  <c r="G68" i="4"/>
  <c r="D68" i="4"/>
  <c r="C74" i="4"/>
  <c r="E74" i="4"/>
  <c r="F74" i="4"/>
  <c r="B74" i="4"/>
  <c r="C52" i="4"/>
  <c r="D52" i="4"/>
  <c r="E52" i="4"/>
  <c r="F52" i="4"/>
  <c r="G52" i="4"/>
  <c r="B52" i="4"/>
  <c r="D50" i="4"/>
  <c r="G50" i="4" s="1"/>
  <c r="D49" i="4"/>
  <c r="G49" i="4" s="1"/>
  <c r="D48" i="4"/>
  <c r="G48" i="4" s="1"/>
  <c r="G47" i="4"/>
  <c r="D47" i="4"/>
  <c r="F16" i="8"/>
  <c r="E16" i="8"/>
  <c r="C16" i="8"/>
  <c r="B16" i="8"/>
  <c r="D14" i="8"/>
  <c r="G14" i="8" s="1"/>
  <c r="G10" i="8"/>
  <c r="D10" i="8"/>
  <c r="D16" i="8"/>
  <c r="D74" i="4" l="1"/>
  <c r="G74" i="4"/>
  <c r="G16" i="8"/>
</calcChain>
</file>

<file path=xl/sharedStrings.xml><?xml version="1.0" encoding="utf-8"?>
<sst xmlns="http://schemas.openxmlformats.org/spreadsheetml/2006/main" count="223" uniqueCount="165">
  <si>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</si>
  <si>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</si>
  <si>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</si>
  <si>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</si>
  <si>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</si>
  <si>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</si>
  <si>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</si>
  <si>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</si>
  <si>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</si>
  <si>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</si>
  <si>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</si>
  <si>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</si>
  <si>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</si>
  <si>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</si>
  <si>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</si>
  <si>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</si>
  <si>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</si>
  <si>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</si>
  <si>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</si>
  <si>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</si>
  <si>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</si>
  <si>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</si>
  <si>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</si>
  <si>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</si>
  <si>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</si>
  <si>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</si>
  <si>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</si>
  <si>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</si>
  <si>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</si>
  <si>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</si>
  <si>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</si>
  <si>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</si>
  <si>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</si>
  <si>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</si>
  <si>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</si>
  <si>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</si>
  <si>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</si>
  <si>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</si>
  <si>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</si>
  <si>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</si>
  <si>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</si>
  <si>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</si>
  <si>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</si>
  <si>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</si>
  <si>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</si>
  <si>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</si>
  <si>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</si>
  <si>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</si>
  <si>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</si>
  <si>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</si>
  <si>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</si>
  <si>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</si>
  <si>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</si>
  <si>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</si>
  <si>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</si>
  <si>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</si>
  <si>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</si>
  <si>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</si>
  <si>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</si>
  <si>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</si>
  <si>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</si>
  <si>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</si>
  <si>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</si>
  <si>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</si>
  <si>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</si>
  <si>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</si>
  <si>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</si>
  <si>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</si>
  <si>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</si>
  <si>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</si>
  <si>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</si>
  <si>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</si>
  <si>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</si>
  <si>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</si>
  <si>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</si>
  <si>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</si>
  <si>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</si>
  <si>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</si>
  <si>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</si>
  <si>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</si>
  <si>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</si>
  <si>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</si>
  <si>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</si>
  <si>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</si>
  <si>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</si>
  <si>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</si>
  <si>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</si>
  <si>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</si>
  <si>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</si>
  <si>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</si>
  <si>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</si>
  <si>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</si>
  <si>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</si>
  <si>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</si>
  <si>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</si>
  <si>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</si>
  <si>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</si>
  <si>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</si>
  <si>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</si>
  <si>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</si>
  <si>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</si>
  <si>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</si>
  <si>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</si>
  <si>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</si>
  <si>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</si>
  <si>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</si>
  <si>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</si>
  <si>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</si>
  <si>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</si>
  <si>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</si>
  <si>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</si>
  <si>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</si>
  <si>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</si>
  <si>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</si>
  <si>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</si>
  <si>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</si>
  <si>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</si>
  <si>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</si>
  <si>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</si>
  <si>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</si>
  <si>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</si>
  <si>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</si>
  <si>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</si>
  <si>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</si>
  <si>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</si>
  <si>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</si>
  <si>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</si>
  <si>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</si>
  <si>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</si>
  <si>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</si>
  <si>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</si>
  <si>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</si>
  <si>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</si>
  <si>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</si>
  <si>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</si>
  <si>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</si>
  <si>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</si>
  <si>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</si>
  <si>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</si>
  <si>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</si>
  <si>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</si>
  <si>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</si>
  <si>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</si>
  <si>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</si>
  <si>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</si>
  <si>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</si>
  <si>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</si>
  <si>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</si>
  <si>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</si>
  <si>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</si>
  <si>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</si>
  <si>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</si>
  <si>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</si>
  <si>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</si>
  <si>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</si>
  <si>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31111M410900200 SISTEMA PARA EL DESARR I</t>
  </si>
  <si>
    <t>31111M410900300 COMISION MPAL DEL DEP Y</t>
  </si>
  <si>
    <t>31111M410900400 CASA DE LA CULTURA URIAN</t>
  </si>
  <si>
    <t>Órganismos Autónomos</t>
  </si>
  <si>
    <t>Municipio de Uriangato Gto.
Estado Analítico del Ejercicio del Presupuesto de Egresos
Clasificación Administrativa (Sector Paraestatal)
Del 1 de Enero al 30 de Septiembre de 2023</t>
  </si>
  <si>
    <t>Municipio de Uriangato Gto.
Estado Analítico del Ejercicio del Presupuesto de Egresos
Clasificación Funcional (Finalidad y Función)
Del 1 de Enero al 31 de Diciembre de 2023</t>
  </si>
  <si>
    <t>Municipio de Uriangato Gto.
Estado Analítico del Ejercicio del Presupuesto de Egresos
Clasificación por Objeto del Gasto (Capítulo y Concepto)
Del 1 de Enero al 31 de Diciembre de 2023</t>
  </si>
  <si>
    <t>Municipio de Uriangato Gto.
Estado Analítico del Ejercicio del Presupuesto de Egresos
Clasificación Económica (por Tipo de Gasto)
Del 1 de Enero al 31 de Diciembre de 2023</t>
  </si>
  <si>
    <t>Municipio de Uriangato Gto.
Estado Analítico del Ejercicio del Presupuesto de Egresos
Clasificación Administrativa
Del 1 de Enero al 31 de Diciembre de 2023</t>
  </si>
  <si>
    <t>Municipio de Uriangato Gto.
Estado Analítico del Ejercicio del Presupuesto de Egresos
Clasificación Administrativa (Poderes)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</si>
</sst>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7" xfId="9" applyNumberFormat="1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left" vertical="center" indent="1"/>
    </xf>
    <xf numFmtId="4" fontId="2" fillId="0" borderId="12" xfId="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indent="1"/>
      <protection locked="0"/>
    </xf>
    <xf numFmtId="4" fontId="2" fillId="0" borderId="14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2" borderId="3" xfId="9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76" workbookViewId="0">
      <selection activeCell="A2" sqref="A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3" t="s">
        <v>161</v>
      </c>
      <c r="B1" s="54"/>
      <c r="C1" s="54"/>
      <c r="D1" s="54"/>
      <c r="E1" s="54"/>
      <c r="F1" s="54"/>
      <c r="G1" s="55"/>
    </row>
    <row r="2" spans="1:7" x14ac:dyDescent="0.2">
      <c r="A2" s="21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4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2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8" t="s">
        <v>10</v>
      </c>
      <c r="B5" s="5">
        <f>SUM(B6:B12)</f>
        <v>107373672.14999999</v>
      </c>
      <c r="C5" s="5">
        <f>SUM(C6:C12)</f>
        <v>-2502154.35</v>
      </c>
      <c r="D5" s="5">
        <f>B5+C5</f>
        <v>104871517.8</v>
      </c>
      <c r="E5" s="5">
        <f>SUM(E6:E12)</f>
        <v>100710151.27000001</v>
      </c>
      <c r="F5" s="5">
        <f>SUM(F6:F12)</f>
        <v>100696058.28</v>
      </c>
      <c r="G5" s="5">
        <f>D5-E5</f>
        <v>4161366.5299999863</v>
      </c>
    </row>
    <row r="6" spans="1:7" x14ac:dyDescent="0.2">
      <c r="A6" s="35" t="s">
        <v>11</v>
      </c>
      <c r="B6" s="6">
        <v>82672412.459999993</v>
      </c>
      <c r="C6" s="6">
        <v>-1840615.3</v>
      </c>
      <c r="D6" s="6">
        <f t="shared" ref="D6:D69" si="0">B6+C6</f>
        <v>80831797.159999996</v>
      </c>
      <c r="E6" s="6">
        <v>79313022.609999999</v>
      </c>
      <c r="F6" s="6">
        <v>79313022.609999999</v>
      </c>
      <c r="G6" s="6">
        <f t="shared" ref="G6:G69" si="1">D6-E6</f>
        <v>1518774.549999997</v>
      </c>
    </row>
    <row r="7" spans="1:7" x14ac:dyDescent="0.2">
      <c r="A7" s="35" t="s">
        <v>12</v>
      </c>
      <c r="B7" s="6">
        <v>0</v>
      </c>
      <c r="C7" s="6">
        <v>45902.01</v>
      </c>
      <c r="D7" s="6">
        <f t="shared" si="0"/>
        <v>45902.01</v>
      </c>
      <c r="E7" s="6">
        <v>0</v>
      </c>
      <c r="F7" s="6">
        <v>0</v>
      </c>
      <c r="G7" s="6">
        <f t="shared" si="1"/>
        <v>45902.01</v>
      </c>
    </row>
    <row r="8" spans="1:7" x14ac:dyDescent="0.2">
      <c r="A8" s="35" t="s">
        <v>13</v>
      </c>
      <c r="B8" s="6">
        <v>13517451.640000001</v>
      </c>
      <c r="C8" s="6">
        <v>-243924.34</v>
      </c>
      <c r="D8" s="6">
        <f t="shared" si="0"/>
        <v>13273527.300000001</v>
      </c>
      <c r="E8" s="6">
        <v>12569186.699999999</v>
      </c>
      <c r="F8" s="6">
        <v>12555093.710000001</v>
      </c>
      <c r="G8" s="6">
        <f t="shared" si="1"/>
        <v>704340.60000000149</v>
      </c>
    </row>
    <row r="9" spans="1:7" x14ac:dyDescent="0.2">
      <c r="A9" s="35" t="s">
        <v>14</v>
      </c>
      <c r="B9" s="6">
        <v>590000</v>
      </c>
      <c r="C9" s="6">
        <v>0</v>
      </c>
      <c r="D9" s="6">
        <f t="shared" si="0"/>
        <v>590000</v>
      </c>
      <c r="E9" s="6">
        <v>589999.65</v>
      </c>
      <c r="F9" s="6">
        <v>589999.65</v>
      </c>
      <c r="G9" s="6">
        <f t="shared" si="1"/>
        <v>0.34999999997671694</v>
      </c>
    </row>
    <row r="10" spans="1:7" x14ac:dyDescent="0.2">
      <c r="A10" s="35" t="s">
        <v>15</v>
      </c>
      <c r="B10" s="6">
        <v>8793808.0500000007</v>
      </c>
      <c r="C10" s="6">
        <v>-18881.72</v>
      </c>
      <c r="D10" s="6">
        <f t="shared" si="0"/>
        <v>8774926.3300000001</v>
      </c>
      <c r="E10" s="6">
        <v>8237942.3099999996</v>
      </c>
      <c r="F10" s="6">
        <v>8237942.3099999996</v>
      </c>
      <c r="G10" s="6">
        <f t="shared" si="1"/>
        <v>536984.02000000048</v>
      </c>
    </row>
    <row r="11" spans="1:7" x14ac:dyDescent="0.2">
      <c r="A11" s="35" t="s">
        <v>16</v>
      </c>
      <c r="B11" s="6">
        <v>1800000</v>
      </c>
      <c r="C11" s="6">
        <v>-444635</v>
      </c>
      <c r="D11" s="6">
        <f t="shared" si="0"/>
        <v>1355365</v>
      </c>
      <c r="E11" s="6">
        <v>0</v>
      </c>
      <c r="F11" s="6">
        <v>0</v>
      </c>
      <c r="G11" s="6">
        <f t="shared" si="1"/>
        <v>1355365</v>
      </c>
    </row>
    <row r="12" spans="1:7" x14ac:dyDescent="0.2">
      <c r="A12" s="35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8" t="s">
        <v>124</v>
      </c>
      <c r="B13" s="6">
        <f>SUM(B14:B22)</f>
        <v>23349729.609999999</v>
      </c>
      <c r="C13" s="6">
        <f>SUM(C14:C22)</f>
        <v>2581581.2499999995</v>
      </c>
      <c r="D13" s="6">
        <f t="shared" si="0"/>
        <v>25931310.859999999</v>
      </c>
      <c r="E13" s="6">
        <f>SUM(E14:E22)</f>
        <v>23784961.279999997</v>
      </c>
      <c r="F13" s="6">
        <f>SUM(F14:F22)</f>
        <v>23768004.469999999</v>
      </c>
      <c r="G13" s="6">
        <f t="shared" si="1"/>
        <v>2146349.5800000019</v>
      </c>
    </row>
    <row r="14" spans="1:7" x14ac:dyDescent="0.2">
      <c r="A14" s="35" t="s">
        <v>18</v>
      </c>
      <c r="B14" s="6">
        <v>1800340.91</v>
      </c>
      <c r="C14" s="6">
        <v>134038.18</v>
      </c>
      <c r="D14" s="6">
        <f t="shared" si="0"/>
        <v>1934379.0899999999</v>
      </c>
      <c r="E14" s="6">
        <v>1471048.95</v>
      </c>
      <c r="F14" s="6">
        <v>1465544.91</v>
      </c>
      <c r="G14" s="6">
        <f t="shared" si="1"/>
        <v>463330.1399999999</v>
      </c>
    </row>
    <row r="15" spans="1:7" x14ac:dyDescent="0.2">
      <c r="A15" s="35" t="s">
        <v>19</v>
      </c>
      <c r="B15" s="6">
        <v>718588.45</v>
      </c>
      <c r="C15" s="6">
        <v>-57700</v>
      </c>
      <c r="D15" s="6">
        <f t="shared" si="0"/>
        <v>660888.44999999995</v>
      </c>
      <c r="E15" s="6">
        <v>446730.91</v>
      </c>
      <c r="F15" s="6">
        <v>440891.99</v>
      </c>
      <c r="G15" s="6">
        <f t="shared" si="1"/>
        <v>214157.53999999998</v>
      </c>
    </row>
    <row r="16" spans="1:7" x14ac:dyDescent="0.2">
      <c r="A16" s="35" t="s">
        <v>20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5" t="s">
        <v>21</v>
      </c>
      <c r="B17" s="6">
        <v>5075101.8499999996</v>
      </c>
      <c r="C17" s="6">
        <v>226060</v>
      </c>
      <c r="D17" s="6">
        <f t="shared" si="0"/>
        <v>5301161.8499999996</v>
      </c>
      <c r="E17" s="6">
        <v>4522952.43</v>
      </c>
      <c r="F17" s="6">
        <v>4522952.41</v>
      </c>
      <c r="G17" s="6">
        <f t="shared" si="1"/>
        <v>778209.41999999993</v>
      </c>
    </row>
    <row r="18" spans="1:7" x14ac:dyDescent="0.2">
      <c r="A18" s="35" t="s">
        <v>22</v>
      </c>
      <c r="B18" s="6">
        <v>2606338.4700000002</v>
      </c>
      <c r="C18" s="6">
        <v>1183922</v>
      </c>
      <c r="D18" s="6">
        <f t="shared" si="0"/>
        <v>3790260.47</v>
      </c>
      <c r="E18" s="6">
        <v>3638694.11</v>
      </c>
      <c r="F18" s="6">
        <v>3638694.11</v>
      </c>
      <c r="G18" s="6">
        <f t="shared" si="1"/>
        <v>151566.36000000034</v>
      </c>
    </row>
    <row r="19" spans="1:7" x14ac:dyDescent="0.2">
      <c r="A19" s="35" t="s">
        <v>23</v>
      </c>
      <c r="B19" s="6">
        <v>8975130.75</v>
      </c>
      <c r="C19" s="6">
        <v>1120000</v>
      </c>
      <c r="D19" s="6">
        <f t="shared" si="0"/>
        <v>10095130.75</v>
      </c>
      <c r="E19" s="6">
        <v>9923751.1600000001</v>
      </c>
      <c r="F19" s="6">
        <v>9923750.2699999996</v>
      </c>
      <c r="G19" s="6">
        <f t="shared" si="1"/>
        <v>171379.58999999985</v>
      </c>
    </row>
    <row r="20" spans="1:7" x14ac:dyDescent="0.2">
      <c r="A20" s="35" t="s">
        <v>24</v>
      </c>
      <c r="B20" s="6">
        <v>1550000</v>
      </c>
      <c r="C20" s="6">
        <v>-245963.93</v>
      </c>
      <c r="D20" s="6">
        <f t="shared" si="0"/>
        <v>1304036.07</v>
      </c>
      <c r="E20" s="6">
        <v>1272552.32</v>
      </c>
      <c r="F20" s="6">
        <v>1272552.32</v>
      </c>
      <c r="G20" s="6">
        <f t="shared" si="1"/>
        <v>31483.75</v>
      </c>
    </row>
    <row r="21" spans="1:7" x14ac:dyDescent="0.2">
      <c r="A21" s="35" t="s">
        <v>25</v>
      </c>
      <c r="B21" s="6">
        <v>150000</v>
      </c>
      <c r="C21" s="6">
        <v>26360</v>
      </c>
      <c r="D21" s="6">
        <f t="shared" si="0"/>
        <v>176360</v>
      </c>
      <c r="E21" s="6">
        <v>176164.61</v>
      </c>
      <c r="F21" s="6">
        <v>176164.61</v>
      </c>
      <c r="G21" s="6">
        <f t="shared" si="1"/>
        <v>195.39000000001397</v>
      </c>
    </row>
    <row r="22" spans="1:7" x14ac:dyDescent="0.2">
      <c r="A22" s="35" t="s">
        <v>26</v>
      </c>
      <c r="B22" s="6">
        <v>2474229.1800000002</v>
      </c>
      <c r="C22" s="6">
        <v>194865</v>
      </c>
      <c r="D22" s="6">
        <f t="shared" si="0"/>
        <v>2669094.1800000002</v>
      </c>
      <c r="E22" s="6">
        <v>2333066.79</v>
      </c>
      <c r="F22" s="6">
        <v>2327453.85</v>
      </c>
      <c r="G22" s="6">
        <f t="shared" si="1"/>
        <v>336027.39000000013</v>
      </c>
    </row>
    <row r="23" spans="1:7" x14ac:dyDescent="0.2">
      <c r="A23" s="38" t="s">
        <v>27</v>
      </c>
      <c r="B23" s="6">
        <f>SUM(B24:B32)</f>
        <v>47454924.029999994</v>
      </c>
      <c r="C23" s="6">
        <f>SUM(C24:C32)</f>
        <v>8753400.4600000009</v>
      </c>
      <c r="D23" s="6">
        <f t="shared" si="0"/>
        <v>56208324.489999995</v>
      </c>
      <c r="E23" s="6">
        <f>SUM(E24:E32)</f>
        <v>49563858.049999997</v>
      </c>
      <c r="F23" s="6">
        <f>SUM(F24:F32)</f>
        <v>43639308.200000003</v>
      </c>
      <c r="G23" s="6">
        <f t="shared" si="1"/>
        <v>6644466.4399999976</v>
      </c>
    </row>
    <row r="24" spans="1:7" x14ac:dyDescent="0.2">
      <c r="A24" s="35" t="s">
        <v>28</v>
      </c>
      <c r="B24" s="6">
        <v>12407108.130000001</v>
      </c>
      <c r="C24" s="6">
        <v>-899092.18</v>
      </c>
      <c r="D24" s="6">
        <f t="shared" si="0"/>
        <v>11508015.950000001</v>
      </c>
      <c r="E24" s="6">
        <v>10149204.720000001</v>
      </c>
      <c r="F24" s="6">
        <v>10148901.029999999</v>
      </c>
      <c r="G24" s="6">
        <f t="shared" si="1"/>
        <v>1358811.2300000004</v>
      </c>
    </row>
    <row r="25" spans="1:7" x14ac:dyDescent="0.2">
      <c r="A25" s="35" t="s">
        <v>29</v>
      </c>
      <c r="B25" s="6">
        <v>750675.31</v>
      </c>
      <c r="C25" s="6">
        <v>55980</v>
      </c>
      <c r="D25" s="6">
        <f t="shared" si="0"/>
        <v>806655.31</v>
      </c>
      <c r="E25" s="6">
        <v>698904.15</v>
      </c>
      <c r="F25" s="6">
        <v>698904.15</v>
      </c>
      <c r="G25" s="6">
        <f t="shared" si="1"/>
        <v>107751.16000000003</v>
      </c>
    </row>
    <row r="26" spans="1:7" x14ac:dyDescent="0.2">
      <c r="A26" s="35" t="s">
        <v>30</v>
      </c>
      <c r="B26" s="6">
        <v>5592532.9000000004</v>
      </c>
      <c r="C26" s="6">
        <v>-6537.88</v>
      </c>
      <c r="D26" s="6">
        <f t="shared" si="0"/>
        <v>5585995.0200000005</v>
      </c>
      <c r="E26" s="6">
        <v>4193230.11</v>
      </c>
      <c r="F26" s="6">
        <v>4073230.11</v>
      </c>
      <c r="G26" s="6">
        <f t="shared" si="1"/>
        <v>1392764.9100000006</v>
      </c>
    </row>
    <row r="27" spans="1:7" x14ac:dyDescent="0.2">
      <c r="A27" s="35" t="s">
        <v>31</v>
      </c>
      <c r="B27" s="6">
        <v>3331200.02</v>
      </c>
      <c r="C27" s="6">
        <v>-1714360.91</v>
      </c>
      <c r="D27" s="6">
        <f t="shared" si="0"/>
        <v>1616839.11</v>
      </c>
      <c r="E27" s="6">
        <v>1462681.45</v>
      </c>
      <c r="F27" s="6">
        <v>1462681.45</v>
      </c>
      <c r="G27" s="6">
        <f t="shared" si="1"/>
        <v>154157.66000000015</v>
      </c>
    </row>
    <row r="28" spans="1:7" x14ac:dyDescent="0.2">
      <c r="A28" s="35" t="s">
        <v>32</v>
      </c>
      <c r="B28" s="6">
        <v>5055588.45</v>
      </c>
      <c r="C28" s="6">
        <v>643082</v>
      </c>
      <c r="D28" s="6">
        <f t="shared" si="0"/>
        <v>5698670.4500000002</v>
      </c>
      <c r="E28" s="6">
        <v>5194711.33</v>
      </c>
      <c r="F28" s="6">
        <v>5190465.16</v>
      </c>
      <c r="G28" s="6">
        <f t="shared" si="1"/>
        <v>503959.12000000011</v>
      </c>
    </row>
    <row r="29" spans="1:7" x14ac:dyDescent="0.2">
      <c r="A29" s="35" t="s">
        <v>33</v>
      </c>
      <c r="B29" s="6">
        <v>1542346.15</v>
      </c>
      <c r="C29" s="6">
        <v>-40000</v>
      </c>
      <c r="D29" s="6">
        <f t="shared" si="0"/>
        <v>1502346.15</v>
      </c>
      <c r="E29" s="6">
        <v>1294433.94</v>
      </c>
      <c r="F29" s="6">
        <v>1294433.94</v>
      </c>
      <c r="G29" s="6">
        <f t="shared" si="1"/>
        <v>207912.20999999996</v>
      </c>
    </row>
    <row r="30" spans="1:7" x14ac:dyDescent="0.2">
      <c r="A30" s="35" t="s">
        <v>34</v>
      </c>
      <c r="B30" s="6">
        <v>1658506.33</v>
      </c>
      <c r="C30" s="6">
        <v>-183498</v>
      </c>
      <c r="D30" s="6">
        <f t="shared" si="0"/>
        <v>1475008.33</v>
      </c>
      <c r="E30" s="6">
        <v>1026694.06</v>
      </c>
      <c r="F30" s="6">
        <v>1026694.06</v>
      </c>
      <c r="G30" s="6">
        <f t="shared" si="1"/>
        <v>448314.27</v>
      </c>
    </row>
    <row r="31" spans="1:7" x14ac:dyDescent="0.2">
      <c r="A31" s="35" t="s">
        <v>35</v>
      </c>
      <c r="B31" s="6">
        <v>13452421.73</v>
      </c>
      <c r="C31" s="6">
        <v>9448667.7300000004</v>
      </c>
      <c r="D31" s="6">
        <f t="shared" si="0"/>
        <v>22901089.460000001</v>
      </c>
      <c r="E31" s="6">
        <v>20596831.510000002</v>
      </c>
      <c r="F31" s="6">
        <v>14796831.52</v>
      </c>
      <c r="G31" s="6">
        <f t="shared" si="1"/>
        <v>2304257.9499999993</v>
      </c>
    </row>
    <row r="32" spans="1:7" x14ac:dyDescent="0.2">
      <c r="A32" s="35" t="s">
        <v>36</v>
      </c>
      <c r="B32" s="6">
        <v>3664545.01</v>
      </c>
      <c r="C32" s="6">
        <v>1449159.7</v>
      </c>
      <c r="D32" s="6">
        <f t="shared" si="0"/>
        <v>5113704.71</v>
      </c>
      <c r="E32" s="6">
        <v>4947166.78</v>
      </c>
      <c r="F32" s="6">
        <v>4947166.78</v>
      </c>
      <c r="G32" s="6">
        <f t="shared" si="1"/>
        <v>166537.9299999997</v>
      </c>
    </row>
    <row r="33" spans="1:7" x14ac:dyDescent="0.2">
      <c r="A33" s="38" t="s">
        <v>125</v>
      </c>
      <c r="B33" s="6">
        <f>SUM(B34:B42)</f>
        <v>30780674.859999999</v>
      </c>
      <c r="C33" s="6">
        <f>SUM(C34:C42)</f>
        <v>31872522.260000002</v>
      </c>
      <c r="D33" s="6">
        <f t="shared" si="0"/>
        <v>62653197.120000005</v>
      </c>
      <c r="E33" s="6">
        <f>SUM(E34:E42)</f>
        <v>58872126.730000004</v>
      </c>
      <c r="F33" s="6">
        <f>SUM(F34:F42)</f>
        <v>58857970.50999999</v>
      </c>
      <c r="G33" s="6">
        <f t="shared" si="1"/>
        <v>3781070.3900000006</v>
      </c>
    </row>
    <row r="34" spans="1:7" x14ac:dyDescent="0.2">
      <c r="A34" s="35" t="s">
        <v>37</v>
      </c>
      <c r="B34" s="6">
        <v>17616736.32</v>
      </c>
      <c r="C34" s="6">
        <v>866271.2</v>
      </c>
      <c r="D34" s="6">
        <f t="shared" si="0"/>
        <v>18483007.52</v>
      </c>
      <c r="E34" s="6">
        <v>18483007.140000001</v>
      </c>
      <c r="F34" s="6">
        <v>18483007.52</v>
      </c>
      <c r="G34" s="6">
        <f t="shared" si="1"/>
        <v>0.37999999895691872</v>
      </c>
    </row>
    <row r="35" spans="1:7" x14ac:dyDescent="0.2">
      <c r="A35" s="35" t="s">
        <v>38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5" t="s">
        <v>39</v>
      </c>
      <c r="B36" s="6">
        <v>726000</v>
      </c>
      <c r="C36" s="6">
        <v>368500</v>
      </c>
      <c r="D36" s="6">
        <f t="shared" si="0"/>
        <v>1094500</v>
      </c>
      <c r="E36" s="6">
        <v>879753.5</v>
      </c>
      <c r="F36" s="6">
        <v>879753.5</v>
      </c>
      <c r="G36" s="6">
        <f t="shared" si="1"/>
        <v>214746.5</v>
      </c>
    </row>
    <row r="37" spans="1:7" x14ac:dyDescent="0.2">
      <c r="A37" s="35" t="s">
        <v>40</v>
      </c>
      <c r="B37" s="6">
        <v>8941027.7799999993</v>
      </c>
      <c r="C37" s="6">
        <v>30641917.370000001</v>
      </c>
      <c r="D37" s="6">
        <f t="shared" si="0"/>
        <v>39582945.149999999</v>
      </c>
      <c r="E37" s="6">
        <v>36050273.93</v>
      </c>
      <c r="F37" s="6">
        <v>36036117.329999998</v>
      </c>
      <c r="G37" s="6">
        <f t="shared" si="1"/>
        <v>3532671.2199999988</v>
      </c>
    </row>
    <row r="38" spans="1:7" x14ac:dyDescent="0.2">
      <c r="A38" s="35" t="s">
        <v>41</v>
      </c>
      <c r="B38" s="6">
        <v>3096910.76</v>
      </c>
      <c r="C38" s="6">
        <v>395833.69</v>
      </c>
      <c r="D38" s="6">
        <f t="shared" si="0"/>
        <v>3492744.4499999997</v>
      </c>
      <c r="E38" s="6">
        <v>3459092.16</v>
      </c>
      <c r="F38" s="6">
        <v>3459092.16</v>
      </c>
      <c r="G38" s="6">
        <f t="shared" si="1"/>
        <v>33652.289999999572</v>
      </c>
    </row>
    <row r="39" spans="1:7" x14ac:dyDescent="0.2">
      <c r="A39" s="35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5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5" t="s">
        <v>44</v>
      </c>
      <c r="B41" s="6">
        <v>400000</v>
      </c>
      <c r="C41" s="6">
        <v>-400000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5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8" t="s">
        <v>126</v>
      </c>
      <c r="B43" s="6">
        <f>SUM(B44:B52)</f>
        <v>1644676.22</v>
      </c>
      <c r="C43" s="6">
        <f>SUM(C44:C52)</f>
        <v>1187851.95</v>
      </c>
      <c r="D43" s="6">
        <f t="shared" si="0"/>
        <v>2832528.17</v>
      </c>
      <c r="E43" s="6">
        <f>SUM(E44:E52)</f>
        <v>2238780.4</v>
      </c>
      <c r="F43" s="6">
        <f>SUM(F44:F52)</f>
        <v>2228790.4</v>
      </c>
      <c r="G43" s="6">
        <f t="shared" si="1"/>
        <v>593747.77</v>
      </c>
    </row>
    <row r="44" spans="1:7" x14ac:dyDescent="0.2">
      <c r="A44" s="35" t="s">
        <v>46</v>
      </c>
      <c r="B44" s="6">
        <v>1054743.17</v>
      </c>
      <c r="C44" s="6">
        <v>-91700</v>
      </c>
      <c r="D44" s="6">
        <f t="shared" si="0"/>
        <v>963043.16999999993</v>
      </c>
      <c r="E44" s="6">
        <v>547024.65</v>
      </c>
      <c r="F44" s="6">
        <v>537034.65</v>
      </c>
      <c r="G44" s="6">
        <f t="shared" si="1"/>
        <v>416018.5199999999</v>
      </c>
    </row>
    <row r="45" spans="1:7" x14ac:dyDescent="0.2">
      <c r="A45" s="35" t="s">
        <v>47</v>
      </c>
      <c r="B45" s="6">
        <v>60000</v>
      </c>
      <c r="C45" s="6">
        <v>-17600</v>
      </c>
      <c r="D45" s="6">
        <f t="shared" si="0"/>
        <v>42400</v>
      </c>
      <c r="E45" s="6">
        <v>18400</v>
      </c>
      <c r="F45" s="6">
        <v>18400</v>
      </c>
      <c r="G45" s="6">
        <f t="shared" si="1"/>
        <v>24000</v>
      </c>
    </row>
    <row r="46" spans="1:7" x14ac:dyDescent="0.2">
      <c r="A46" s="35" t="s">
        <v>48</v>
      </c>
      <c r="B46" s="6">
        <v>10000</v>
      </c>
      <c r="C46" s="6">
        <v>72451</v>
      </c>
      <c r="D46" s="6">
        <f t="shared" si="0"/>
        <v>82451</v>
      </c>
      <c r="E46" s="6">
        <v>81934.8</v>
      </c>
      <c r="F46" s="6">
        <v>81934.8</v>
      </c>
      <c r="G46" s="6">
        <f t="shared" si="1"/>
        <v>516.19999999999709</v>
      </c>
    </row>
    <row r="47" spans="1:7" x14ac:dyDescent="0.2">
      <c r="A47" s="35" t="s">
        <v>49</v>
      </c>
      <c r="B47" s="6">
        <v>0</v>
      </c>
      <c r="C47" s="6">
        <v>1487833.95</v>
      </c>
      <c r="D47" s="6">
        <f t="shared" si="0"/>
        <v>1487833.95</v>
      </c>
      <c r="E47" s="6">
        <v>1487733.95</v>
      </c>
      <c r="F47" s="6">
        <v>1487733.95</v>
      </c>
      <c r="G47" s="6">
        <f t="shared" si="1"/>
        <v>100</v>
      </c>
    </row>
    <row r="48" spans="1:7" x14ac:dyDescent="0.2">
      <c r="A48" s="35" t="s">
        <v>50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5" t="s">
        <v>51</v>
      </c>
      <c r="B49" s="6">
        <v>488933.05</v>
      </c>
      <c r="C49" s="6">
        <v>-263133</v>
      </c>
      <c r="D49" s="6">
        <f t="shared" si="0"/>
        <v>225800.05</v>
      </c>
      <c r="E49" s="6">
        <v>103687</v>
      </c>
      <c r="F49" s="6">
        <v>103687</v>
      </c>
      <c r="G49" s="6">
        <f t="shared" si="1"/>
        <v>122113.04999999999</v>
      </c>
    </row>
    <row r="50" spans="1:7" x14ac:dyDescent="0.2">
      <c r="A50" s="35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5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5" t="s">
        <v>54</v>
      </c>
      <c r="B52" s="6">
        <v>31000</v>
      </c>
      <c r="C52" s="6">
        <v>0</v>
      </c>
      <c r="D52" s="6">
        <f t="shared" si="0"/>
        <v>31000</v>
      </c>
      <c r="E52" s="6">
        <v>0</v>
      </c>
      <c r="F52" s="6">
        <v>0</v>
      </c>
      <c r="G52" s="6">
        <f t="shared" si="1"/>
        <v>31000</v>
      </c>
    </row>
    <row r="53" spans="1:7" x14ac:dyDescent="0.2">
      <c r="A53" s="38" t="s">
        <v>55</v>
      </c>
      <c r="B53" s="6">
        <f>SUM(B54:B56)</f>
        <v>31816041.309999999</v>
      </c>
      <c r="C53" s="6">
        <f>SUM(C54:C56)</f>
        <v>194050556.78999999</v>
      </c>
      <c r="D53" s="6">
        <f t="shared" si="0"/>
        <v>225866598.09999999</v>
      </c>
      <c r="E53" s="6">
        <f>SUM(E54:E56)</f>
        <v>70784324.569999993</v>
      </c>
      <c r="F53" s="6">
        <f>SUM(F54:F56)</f>
        <v>68977752.540000007</v>
      </c>
      <c r="G53" s="6">
        <f t="shared" si="1"/>
        <v>155082273.53</v>
      </c>
    </row>
    <row r="54" spans="1:7" x14ac:dyDescent="0.2">
      <c r="A54" s="35" t="s">
        <v>56</v>
      </c>
      <c r="B54" s="6">
        <v>31816041.309999999</v>
      </c>
      <c r="C54" s="6">
        <v>194050556.78999999</v>
      </c>
      <c r="D54" s="6">
        <f t="shared" si="0"/>
        <v>225866598.09999999</v>
      </c>
      <c r="E54" s="6">
        <v>70784324.569999993</v>
      </c>
      <c r="F54" s="6">
        <v>68977752.540000007</v>
      </c>
      <c r="G54" s="6">
        <f t="shared" si="1"/>
        <v>155082273.53</v>
      </c>
    </row>
    <row r="55" spans="1:7" x14ac:dyDescent="0.2">
      <c r="A55" s="35" t="s">
        <v>57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</row>
    <row r="56" spans="1:7" x14ac:dyDescent="0.2">
      <c r="A56" s="35" t="s">
        <v>58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8" t="s">
        <v>122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6">
        <f t="shared" si="1"/>
        <v>0</v>
      </c>
    </row>
    <row r="58" spans="1:7" x14ac:dyDescent="0.2">
      <c r="A58" s="35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5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5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5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5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5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5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8" t="s">
        <v>123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6">
        <f t="shared" si="1"/>
        <v>0</v>
      </c>
    </row>
    <row r="66" spans="1:7" x14ac:dyDescent="0.2">
      <c r="A66" s="35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5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5" t="s">
        <v>68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8" t="s">
        <v>69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6">
        <f t="shared" si="1"/>
        <v>0</v>
      </c>
    </row>
    <row r="70" spans="1:7" x14ac:dyDescent="0.2">
      <c r="A70" s="35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5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5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5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5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5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6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7" t="s">
        <v>77</v>
      </c>
      <c r="B77" s="8">
        <f t="shared" ref="B77:G77" si="4">SUM(B5+B13+B23+B33+B43+B53+B57+B65+B69)</f>
        <v>242419718.17999998</v>
      </c>
      <c r="C77" s="8">
        <f t="shared" si="4"/>
        <v>235943758.36000001</v>
      </c>
      <c r="D77" s="8">
        <f t="shared" si="4"/>
        <v>478363476.53999996</v>
      </c>
      <c r="E77" s="8">
        <f t="shared" si="4"/>
        <v>305954202.30000007</v>
      </c>
      <c r="F77" s="8">
        <f t="shared" si="4"/>
        <v>298167884.39999998</v>
      </c>
      <c r="G77" s="8">
        <f t="shared" si="4"/>
        <v>172409274.23999998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162</v>
      </c>
      <c r="B1" s="59"/>
      <c r="C1" s="59"/>
      <c r="D1" s="59"/>
      <c r="E1" s="59"/>
      <c r="F1" s="59"/>
      <c r="G1" s="60"/>
    </row>
    <row r="2" spans="1:7" x14ac:dyDescent="0.2">
      <c r="A2" s="21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2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2"/>
      <c r="B5" s="9"/>
      <c r="C5" s="9"/>
      <c r="D5" s="9"/>
      <c r="E5" s="9"/>
      <c r="F5" s="9"/>
      <c r="G5" s="9"/>
    </row>
    <row r="6" spans="1:7" x14ac:dyDescent="0.2">
      <c r="A6" s="32" t="s">
        <v>78</v>
      </c>
      <c r="B6" s="10">
        <v>205862089.88999999</v>
      </c>
      <c r="C6" s="10">
        <v>40309515.93</v>
      </c>
      <c r="D6" s="10">
        <f>B6+C6</f>
        <v>246171605.81999999</v>
      </c>
      <c r="E6" s="10">
        <v>229472005.16999999</v>
      </c>
      <c r="F6" s="10">
        <v>223502249.30000001</v>
      </c>
      <c r="G6" s="10">
        <f>D6-E6</f>
        <v>16699600.650000006</v>
      </c>
    </row>
    <row r="7" spans="1:7" x14ac:dyDescent="0.2">
      <c r="A7" s="32"/>
      <c r="B7" s="10"/>
      <c r="C7" s="10"/>
      <c r="D7" s="10"/>
      <c r="E7" s="10"/>
      <c r="F7" s="10"/>
      <c r="G7" s="10"/>
    </row>
    <row r="8" spans="1:7" x14ac:dyDescent="0.2">
      <c r="A8" s="32" t="s">
        <v>79</v>
      </c>
      <c r="B8" s="10">
        <v>33460717.530000001</v>
      </c>
      <c r="C8" s="10">
        <v>195238408.74000001</v>
      </c>
      <c r="D8" s="10">
        <f>B8+C8</f>
        <v>228699126.27000001</v>
      </c>
      <c r="E8" s="10">
        <v>73023104.969999999</v>
      </c>
      <c r="F8" s="10">
        <v>71206542.939999998</v>
      </c>
      <c r="G8" s="10">
        <f>D8-E8</f>
        <v>155676021.30000001</v>
      </c>
    </row>
    <row r="9" spans="1:7" x14ac:dyDescent="0.2">
      <c r="A9" s="32"/>
      <c r="B9" s="10"/>
      <c r="C9" s="10"/>
      <c r="D9" s="10"/>
      <c r="E9" s="10"/>
      <c r="F9" s="10"/>
      <c r="G9" s="10"/>
    </row>
    <row r="10" spans="1:7" x14ac:dyDescent="0.2">
      <c r="A10" s="32" t="s">
        <v>80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32"/>
      <c r="B11" s="10"/>
      <c r="C11" s="10"/>
      <c r="D11" s="10"/>
      <c r="E11" s="10"/>
      <c r="F11" s="10"/>
      <c r="G11" s="10"/>
    </row>
    <row r="12" spans="1:7" x14ac:dyDescent="0.2">
      <c r="A12" s="32" t="s">
        <v>41</v>
      </c>
      <c r="B12" s="10">
        <v>3096910.76</v>
      </c>
      <c r="C12" s="10">
        <v>395833.69</v>
      </c>
      <c r="D12" s="10">
        <f>B12+C12</f>
        <v>3492744.4499999997</v>
      </c>
      <c r="E12" s="10">
        <v>3459092.16</v>
      </c>
      <c r="F12" s="10">
        <v>3459092.16</v>
      </c>
      <c r="G12" s="10">
        <f>D12-E12</f>
        <v>33652.289999999572</v>
      </c>
    </row>
    <row r="13" spans="1:7" x14ac:dyDescent="0.2">
      <c r="A13" s="32"/>
      <c r="B13" s="10"/>
      <c r="C13" s="10"/>
      <c r="D13" s="10"/>
      <c r="E13" s="10"/>
      <c r="F13" s="10"/>
      <c r="G13" s="10"/>
    </row>
    <row r="14" spans="1:7" x14ac:dyDescent="0.2">
      <c r="A14" s="32" t="s">
        <v>66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33"/>
      <c r="B15" s="11"/>
      <c r="C15" s="11"/>
      <c r="D15" s="11"/>
      <c r="E15" s="11"/>
      <c r="F15" s="11"/>
      <c r="G15" s="11"/>
    </row>
    <row r="16" spans="1:7" x14ac:dyDescent="0.2">
      <c r="A16" s="34" t="s">
        <v>77</v>
      </c>
      <c r="B16" s="8">
        <f t="shared" ref="B16:G16" si="0">SUM(B6+B8+B10+B12+B14)</f>
        <v>242419718.17999998</v>
      </c>
      <c r="C16" s="8">
        <f t="shared" si="0"/>
        <v>235943758.36000001</v>
      </c>
      <c r="D16" s="8">
        <f t="shared" si="0"/>
        <v>478363476.54000002</v>
      </c>
      <c r="E16" s="8">
        <f t="shared" si="0"/>
        <v>305954202.30000001</v>
      </c>
      <c r="F16" s="8">
        <f t="shared" si="0"/>
        <v>298167884.40000004</v>
      </c>
      <c r="G16" s="8">
        <f t="shared" si="0"/>
        <v>172409274.24000001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163</v>
      </c>
      <c r="B1" s="59"/>
      <c r="C1" s="59"/>
      <c r="D1" s="59"/>
      <c r="E1" s="59"/>
      <c r="F1" s="59"/>
      <c r="G1" s="60"/>
    </row>
    <row r="2" spans="1:7" x14ac:dyDescent="0.2">
      <c r="A2" s="50"/>
      <c r="B2" s="58" t="s">
        <v>0</v>
      </c>
      <c r="C2" s="59"/>
      <c r="D2" s="59"/>
      <c r="E2" s="59"/>
      <c r="F2" s="60"/>
      <c r="G2" s="56" t="s">
        <v>7</v>
      </c>
    </row>
    <row r="3" spans="1:7" ht="22.5" x14ac:dyDescent="0.2">
      <c r="A3" s="5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ht="24.95" customHeight="1" x14ac:dyDescent="0.2">
      <c r="A4" s="51"/>
      <c r="B4" s="39">
        <v>1</v>
      </c>
      <c r="C4" s="39">
        <v>2</v>
      </c>
      <c r="D4" s="39" t="s">
        <v>8</v>
      </c>
      <c r="E4" s="39">
        <v>4</v>
      </c>
      <c r="F4" s="39">
        <v>5</v>
      </c>
      <c r="G4" s="39" t="s">
        <v>9</v>
      </c>
    </row>
    <row r="5" spans="1:7" x14ac:dyDescent="0.2">
      <c r="A5" s="40"/>
      <c r="B5" s="41"/>
      <c r="C5" s="41"/>
      <c r="D5" s="41"/>
      <c r="E5" s="41"/>
      <c r="F5" s="41"/>
      <c r="G5" s="41"/>
    </row>
    <row r="6" spans="1:7" x14ac:dyDescent="0.2">
      <c r="A6" s="42" t="s">
        <v>127</v>
      </c>
      <c r="B6" s="43">
        <v>2688271.8</v>
      </c>
      <c r="C6" s="43">
        <v>115000</v>
      </c>
      <c r="D6" s="43">
        <f>B6+C6</f>
        <v>2803271.8</v>
      </c>
      <c r="E6" s="43">
        <v>2512387.63</v>
      </c>
      <c r="F6" s="43">
        <v>2512387.63</v>
      </c>
      <c r="G6" s="43">
        <f>D6-E6</f>
        <v>290884.16999999993</v>
      </c>
    </row>
    <row r="7" spans="1:7" x14ac:dyDescent="0.2">
      <c r="A7" s="42" t="s">
        <v>128</v>
      </c>
      <c r="B7" s="43">
        <v>23282517.510000002</v>
      </c>
      <c r="C7" s="43">
        <v>9967481.6799999997</v>
      </c>
      <c r="D7" s="43">
        <f t="shared" ref="D7:D36" si="0">B7+C7</f>
        <v>33249999.190000001</v>
      </c>
      <c r="E7" s="43">
        <v>30931570.41</v>
      </c>
      <c r="F7" s="43">
        <v>25117838.489999998</v>
      </c>
      <c r="G7" s="43">
        <f t="shared" ref="G7:G36" si="1">D7-E7</f>
        <v>2318428.7800000012</v>
      </c>
    </row>
    <row r="8" spans="1:7" x14ac:dyDescent="0.2">
      <c r="A8" s="42" t="s">
        <v>129</v>
      </c>
      <c r="B8" s="43">
        <v>2195591.87</v>
      </c>
      <c r="C8" s="43">
        <v>1452157.66</v>
      </c>
      <c r="D8" s="43">
        <f t="shared" si="0"/>
        <v>3647749.5300000003</v>
      </c>
      <c r="E8" s="43">
        <v>3511918.61</v>
      </c>
      <c r="F8" s="43">
        <v>3511918.61</v>
      </c>
      <c r="G8" s="43">
        <f t="shared" si="1"/>
        <v>135830.92000000039</v>
      </c>
    </row>
    <row r="9" spans="1:7" x14ac:dyDescent="0.2">
      <c r="A9" s="42" t="s">
        <v>130</v>
      </c>
      <c r="B9" s="43">
        <v>3448418.98</v>
      </c>
      <c r="C9" s="43">
        <v>-263720.46999999997</v>
      </c>
      <c r="D9" s="43">
        <f t="shared" si="0"/>
        <v>3184698.51</v>
      </c>
      <c r="E9" s="43">
        <v>2171935.2799999998</v>
      </c>
      <c r="F9" s="43">
        <v>2166298.2799999998</v>
      </c>
      <c r="G9" s="43">
        <f t="shared" si="1"/>
        <v>1012763.23</v>
      </c>
    </row>
    <row r="10" spans="1:7" x14ac:dyDescent="0.2">
      <c r="A10" s="42" t="s">
        <v>131</v>
      </c>
      <c r="B10" s="43">
        <v>2925804</v>
      </c>
      <c r="C10" s="43">
        <v>59238.52</v>
      </c>
      <c r="D10" s="43">
        <f t="shared" si="0"/>
        <v>2985042.52</v>
      </c>
      <c r="E10" s="43">
        <v>2867648.91</v>
      </c>
      <c r="F10" s="43">
        <v>2867648.91</v>
      </c>
      <c r="G10" s="43">
        <f t="shared" si="1"/>
        <v>117393.60999999987</v>
      </c>
    </row>
    <row r="11" spans="1:7" x14ac:dyDescent="0.2">
      <c r="A11" s="42" t="s">
        <v>132</v>
      </c>
      <c r="B11" s="43">
        <v>5156007.4400000004</v>
      </c>
      <c r="C11" s="43">
        <v>-250000</v>
      </c>
      <c r="D11" s="43">
        <f t="shared" si="0"/>
        <v>4906007.4400000004</v>
      </c>
      <c r="E11" s="43">
        <v>4569919.6100000003</v>
      </c>
      <c r="F11" s="43">
        <v>4569615.92</v>
      </c>
      <c r="G11" s="43">
        <f t="shared" si="1"/>
        <v>336087.83000000007</v>
      </c>
    </row>
    <row r="12" spans="1:7" x14ac:dyDescent="0.2">
      <c r="A12" s="42" t="s">
        <v>133</v>
      </c>
      <c r="B12" s="43">
        <v>2535285.3199999998</v>
      </c>
      <c r="C12" s="43">
        <v>-60000</v>
      </c>
      <c r="D12" s="43">
        <f t="shared" si="0"/>
        <v>2475285.3199999998</v>
      </c>
      <c r="E12" s="43">
        <v>2415947.84</v>
      </c>
      <c r="F12" s="43">
        <v>2415947.84</v>
      </c>
      <c r="G12" s="43">
        <f t="shared" si="1"/>
        <v>59337.479999999981</v>
      </c>
    </row>
    <row r="13" spans="1:7" x14ac:dyDescent="0.2">
      <c r="A13" s="42" t="s">
        <v>134</v>
      </c>
      <c r="B13" s="43">
        <v>1286306.32</v>
      </c>
      <c r="C13" s="43">
        <v>-100000</v>
      </c>
      <c r="D13" s="43">
        <f t="shared" si="0"/>
        <v>1186306.32</v>
      </c>
      <c r="E13" s="43">
        <v>1159611.8500000001</v>
      </c>
      <c r="F13" s="43">
        <v>1159611.8500000001</v>
      </c>
      <c r="G13" s="43">
        <f t="shared" si="1"/>
        <v>26694.469999999972</v>
      </c>
    </row>
    <row r="14" spans="1:7" x14ac:dyDescent="0.2">
      <c r="A14" s="42" t="s">
        <v>135</v>
      </c>
      <c r="B14" s="43">
        <v>1758933.4</v>
      </c>
      <c r="C14" s="43">
        <v>67128.509999999995</v>
      </c>
      <c r="D14" s="43">
        <f t="shared" si="0"/>
        <v>1826061.91</v>
      </c>
      <c r="E14" s="43">
        <v>1762974.36</v>
      </c>
      <c r="F14" s="43">
        <v>1762974.36</v>
      </c>
      <c r="G14" s="43">
        <f t="shared" si="1"/>
        <v>63087.549999999814</v>
      </c>
    </row>
    <row r="15" spans="1:7" x14ac:dyDescent="0.2">
      <c r="A15" s="42" t="s">
        <v>136</v>
      </c>
      <c r="B15" s="43">
        <v>2453733.5699999998</v>
      </c>
      <c r="C15" s="43">
        <v>0</v>
      </c>
      <c r="D15" s="43">
        <f t="shared" si="0"/>
        <v>2453733.5699999998</v>
      </c>
      <c r="E15" s="43">
        <v>2349021.1800000002</v>
      </c>
      <c r="F15" s="43">
        <v>2349021.1800000002</v>
      </c>
      <c r="G15" s="43">
        <f t="shared" si="1"/>
        <v>104712.38999999966</v>
      </c>
    </row>
    <row r="16" spans="1:7" x14ac:dyDescent="0.2">
      <c r="A16" s="42" t="s">
        <v>137</v>
      </c>
      <c r="B16" s="43">
        <v>16632086.4</v>
      </c>
      <c r="C16" s="43">
        <v>2336067.48</v>
      </c>
      <c r="D16" s="43">
        <f t="shared" si="0"/>
        <v>18968153.879999999</v>
      </c>
      <c r="E16" s="43">
        <v>16546249.32</v>
      </c>
      <c r="F16" s="43">
        <v>16545644.43</v>
      </c>
      <c r="G16" s="43">
        <f t="shared" si="1"/>
        <v>2421904.5599999987</v>
      </c>
    </row>
    <row r="17" spans="1:7" x14ac:dyDescent="0.2">
      <c r="A17" s="42" t="s">
        <v>138</v>
      </c>
      <c r="B17" s="43">
        <v>445404.15</v>
      </c>
      <c r="C17" s="43">
        <v>0</v>
      </c>
      <c r="D17" s="43">
        <f t="shared" si="0"/>
        <v>445404.15</v>
      </c>
      <c r="E17" s="43">
        <v>373654.34</v>
      </c>
      <c r="F17" s="43">
        <v>373654.34</v>
      </c>
      <c r="G17" s="43">
        <f t="shared" si="1"/>
        <v>71749.81</v>
      </c>
    </row>
    <row r="18" spans="1:7" x14ac:dyDescent="0.2">
      <c r="A18" s="42" t="s">
        <v>139</v>
      </c>
      <c r="B18" s="43">
        <v>1271649.6299999999</v>
      </c>
      <c r="C18" s="43">
        <v>0</v>
      </c>
      <c r="D18" s="43">
        <f t="shared" si="0"/>
        <v>1271649.6299999999</v>
      </c>
      <c r="E18" s="43">
        <v>919548.14</v>
      </c>
      <c r="F18" s="43">
        <v>919548.14</v>
      </c>
      <c r="G18" s="43">
        <f t="shared" si="1"/>
        <v>352101.48999999987</v>
      </c>
    </row>
    <row r="19" spans="1:7" x14ac:dyDescent="0.2">
      <c r="A19" s="42" t="s">
        <v>140</v>
      </c>
      <c r="B19" s="43">
        <v>1322968.06</v>
      </c>
      <c r="C19" s="43">
        <v>0</v>
      </c>
      <c r="D19" s="43">
        <f t="shared" si="0"/>
        <v>1322968.06</v>
      </c>
      <c r="E19" s="43">
        <v>1202781.19</v>
      </c>
      <c r="F19" s="43">
        <v>1202781.19</v>
      </c>
      <c r="G19" s="43">
        <f t="shared" si="1"/>
        <v>120186.87000000011</v>
      </c>
    </row>
    <row r="20" spans="1:7" x14ac:dyDescent="0.2">
      <c r="A20" s="42" t="s">
        <v>141</v>
      </c>
      <c r="B20" s="43">
        <v>2362394.7799999998</v>
      </c>
      <c r="C20" s="43">
        <v>19536993.25</v>
      </c>
      <c r="D20" s="43">
        <f t="shared" si="0"/>
        <v>21899388.030000001</v>
      </c>
      <c r="E20" s="43">
        <v>20123855.16</v>
      </c>
      <c r="F20" s="43">
        <v>20123214.899999999</v>
      </c>
      <c r="G20" s="43">
        <f t="shared" si="1"/>
        <v>1775532.870000001</v>
      </c>
    </row>
    <row r="21" spans="1:7" x14ac:dyDescent="0.2">
      <c r="A21" s="42" t="s">
        <v>142</v>
      </c>
      <c r="B21" s="43">
        <v>1906051.79</v>
      </c>
      <c r="C21" s="43">
        <v>6433839.5</v>
      </c>
      <c r="D21" s="43">
        <f t="shared" si="0"/>
        <v>8339891.29</v>
      </c>
      <c r="E21" s="43">
        <v>7060789.3099999996</v>
      </c>
      <c r="F21" s="43">
        <v>7060789.3099999996</v>
      </c>
      <c r="G21" s="43">
        <f t="shared" si="1"/>
        <v>1279101.9800000004</v>
      </c>
    </row>
    <row r="22" spans="1:7" x14ac:dyDescent="0.2">
      <c r="A22" s="42" t="s">
        <v>143</v>
      </c>
      <c r="B22" s="43">
        <v>5313213.67</v>
      </c>
      <c r="C22" s="43">
        <v>973500</v>
      </c>
      <c r="D22" s="43">
        <f t="shared" si="0"/>
        <v>6286713.6699999999</v>
      </c>
      <c r="E22" s="43">
        <v>5358339.34</v>
      </c>
      <c r="F22" s="43">
        <v>5358339.34</v>
      </c>
      <c r="G22" s="43">
        <f t="shared" si="1"/>
        <v>928374.33000000007</v>
      </c>
    </row>
    <row r="23" spans="1:7" x14ac:dyDescent="0.2">
      <c r="A23" s="42" t="s">
        <v>144</v>
      </c>
      <c r="B23" s="43">
        <v>1920627.35</v>
      </c>
      <c r="C23" s="43">
        <v>432680</v>
      </c>
      <c r="D23" s="43">
        <f t="shared" si="0"/>
        <v>2353307.35</v>
      </c>
      <c r="E23" s="43">
        <v>2213398</v>
      </c>
      <c r="F23" s="43">
        <v>2213398</v>
      </c>
      <c r="G23" s="43">
        <f t="shared" si="1"/>
        <v>139909.35000000009</v>
      </c>
    </row>
    <row r="24" spans="1:7" x14ac:dyDescent="0.2">
      <c r="A24" s="42" t="s">
        <v>145</v>
      </c>
      <c r="B24" s="43">
        <v>1748018.2</v>
      </c>
      <c r="C24" s="43">
        <v>1020571.65</v>
      </c>
      <c r="D24" s="43">
        <f t="shared" si="0"/>
        <v>2768589.85</v>
      </c>
      <c r="E24" s="43">
        <v>2302118.14</v>
      </c>
      <c r="F24" s="43">
        <v>2291947.5699999998</v>
      </c>
      <c r="G24" s="43">
        <f t="shared" si="1"/>
        <v>466471.70999999996</v>
      </c>
    </row>
    <row r="25" spans="1:7" x14ac:dyDescent="0.2">
      <c r="A25" s="42" t="s">
        <v>146</v>
      </c>
      <c r="B25" s="43">
        <v>42168901.729999997</v>
      </c>
      <c r="C25" s="43">
        <v>193254201.83000001</v>
      </c>
      <c r="D25" s="43">
        <f t="shared" si="0"/>
        <v>235423103.56</v>
      </c>
      <c r="E25" s="43">
        <v>78713484.329999998</v>
      </c>
      <c r="F25" s="43">
        <v>76786911.400000006</v>
      </c>
      <c r="G25" s="43">
        <f t="shared" si="1"/>
        <v>156709619.23000002</v>
      </c>
    </row>
    <row r="26" spans="1:7" x14ac:dyDescent="0.2">
      <c r="A26" s="42" t="s">
        <v>147</v>
      </c>
      <c r="B26" s="43">
        <v>2220169.5499999998</v>
      </c>
      <c r="C26" s="43">
        <v>-80000</v>
      </c>
      <c r="D26" s="43">
        <f t="shared" si="0"/>
        <v>2140169.5499999998</v>
      </c>
      <c r="E26" s="43">
        <v>2127600.87</v>
      </c>
      <c r="F26" s="43">
        <v>2127600.87</v>
      </c>
      <c r="G26" s="43">
        <f t="shared" si="1"/>
        <v>12568.679999999702</v>
      </c>
    </row>
    <row r="27" spans="1:7" x14ac:dyDescent="0.2">
      <c r="A27" s="42" t="s">
        <v>148</v>
      </c>
      <c r="B27" s="43">
        <v>4699151.83</v>
      </c>
      <c r="C27" s="43">
        <v>623000</v>
      </c>
      <c r="D27" s="43">
        <f t="shared" si="0"/>
        <v>5322151.83</v>
      </c>
      <c r="E27" s="43">
        <v>4912180.28</v>
      </c>
      <c r="F27" s="43">
        <v>4908280.29</v>
      </c>
      <c r="G27" s="43">
        <f t="shared" si="1"/>
        <v>409971.54999999981</v>
      </c>
    </row>
    <row r="28" spans="1:7" x14ac:dyDescent="0.2">
      <c r="A28" s="42" t="s">
        <v>149</v>
      </c>
      <c r="B28" s="43">
        <v>629370.49</v>
      </c>
      <c r="C28" s="43">
        <v>10725.81</v>
      </c>
      <c r="D28" s="43">
        <f t="shared" si="0"/>
        <v>640096.30000000005</v>
      </c>
      <c r="E28" s="43">
        <v>567670.91</v>
      </c>
      <c r="F28" s="43">
        <v>567670.91</v>
      </c>
      <c r="G28" s="43">
        <f t="shared" si="1"/>
        <v>72425.390000000014</v>
      </c>
    </row>
    <row r="29" spans="1:7" x14ac:dyDescent="0.2">
      <c r="A29" s="42" t="s">
        <v>150</v>
      </c>
      <c r="B29" s="43">
        <v>34054706.380000003</v>
      </c>
      <c r="C29" s="43">
        <v>998779.68</v>
      </c>
      <c r="D29" s="43">
        <f t="shared" si="0"/>
        <v>35053486.060000002</v>
      </c>
      <c r="E29" s="43">
        <v>33156453.710000001</v>
      </c>
      <c r="F29" s="43">
        <v>33147213.670000002</v>
      </c>
      <c r="G29" s="43">
        <f t="shared" si="1"/>
        <v>1897032.3500000015</v>
      </c>
    </row>
    <row r="30" spans="1:7" x14ac:dyDescent="0.2">
      <c r="A30" s="42" t="s">
        <v>151</v>
      </c>
      <c r="B30" s="43">
        <v>43780079.119999997</v>
      </c>
      <c r="C30" s="43">
        <v>-2348357.94</v>
      </c>
      <c r="D30" s="43">
        <f t="shared" si="0"/>
        <v>41431721.18</v>
      </c>
      <c r="E30" s="43">
        <v>41035797.240000002</v>
      </c>
      <c r="F30" s="43">
        <v>41021704.25</v>
      </c>
      <c r="G30" s="43">
        <f t="shared" si="1"/>
        <v>395923.93999999762</v>
      </c>
    </row>
    <row r="31" spans="1:7" x14ac:dyDescent="0.2">
      <c r="A31" s="42" t="s">
        <v>152</v>
      </c>
      <c r="B31" s="43">
        <v>12028349.52</v>
      </c>
      <c r="C31" s="43">
        <v>0</v>
      </c>
      <c r="D31" s="43">
        <f t="shared" si="0"/>
        <v>12028349.52</v>
      </c>
      <c r="E31" s="43">
        <v>11396949.310000001</v>
      </c>
      <c r="F31" s="43">
        <v>11395525.310000001</v>
      </c>
      <c r="G31" s="43">
        <f t="shared" si="1"/>
        <v>631400.20999999903</v>
      </c>
    </row>
    <row r="32" spans="1:7" x14ac:dyDescent="0.2">
      <c r="A32" s="42" t="s">
        <v>153</v>
      </c>
      <c r="B32" s="43">
        <v>3238408.49</v>
      </c>
      <c r="C32" s="43">
        <v>898200</v>
      </c>
      <c r="D32" s="43">
        <f t="shared" si="0"/>
        <v>4136608.49</v>
      </c>
      <c r="E32" s="43">
        <v>3914347.95</v>
      </c>
      <c r="F32" s="43">
        <v>3914347.95</v>
      </c>
      <c r="G32" s="43">
        <f t="shared" si="1"/>
        <v>222260.54000000004</v>
      </c>
    </row>
    <row r="33" spans="1:7" x14ac:dyDescent="0.2">
      <c r="A33" s="42" t="s">
        <v>154</v>
      </c>
      <c r="B33" s="43">
        <v>1330560.51</v>
      </c>
      <c r="C33" s="43">
        <v>0</v>
      </c>
      <c r="D33" s="43">
        <f t="shared" si="0"/>
        <v>1330560.51</v>
      </c>
      <c r="E33" s="43">
        <v>1293041.94</v>
      </c>
      <c r="F33" s="43">
        <v>1293041.94</v>
      </c>
      <c r="G33" s="43">
        <f t="shared" si="1"/>
        <v>37518.570000000065</v>
      </c>
    </row>
    <row r="34" spans="1:7" x14ac:dyDescent="0.2">
      <c r="A34" s="42" t="s">
        <v>155</v>
      </c>
      <c r="B34" s="43">
        <v>7926706.1399999997</v>
      </c>
      <c r="C34" s="43">
        <v>275000</v>
      </c>
      <c r="D34" s="43">
        <f t="shared" si="0"/>
        <v>8201706.1399999997</v>
      </c>
      <c r="E34" s="43">
        <v>8201706.1399999997</v>
      </c>
      <c r="F34" s="43">
        <v>8201706.1399999997</v>
      </c>
      <c r="G34" s="43">
        <f t="shared" si="1"/>
        <v>0</v>
      </c>
    </row>
    <row r="35" spans="1:7" x14ac:dyDescent="0.2">
      <c r="A35" s="42" t="s">
        <v>156</v>
      </c>
      <c r="B35" s="43">
        <v>5536436.3799999999</v>
      </c>
      <c r="C35" s="43">
        <v>163042.4</v>
      </c>
      <c r="D35" s="43">
        <f t="shared" si="0"/>
        <v>5699478.7800000003</v>
      </c>
      <c r="E35" s="43">
        <v>5699478.4000000004</v>
      </c>
      <c r="F35" s="43">
        <v>5699478.7800000003</v>
      </c>
      <c r="G35" s="43">
        <f t="shared" si="1"/>
        <v>0.37999999988824129</v>
      </c>
    </row>
    <row r="36" spans="1:7" x14ac:dyDescent="0.2">
      <c r="A36" s="42" t="s">
        <v>157</v>
      </c>
      <c r="B36" s="43">
        <v>4153593.8</v>
      </c>
      <c r="C36" s="43">
        <v>428228.8</v>
      </c>
      <c r="D36" s="43">
        <f t="shared" si="0"/>
        <v>4581822.5999999996</v>
      </c>
      <c r="E36" s="43">
        <v>4581822.5999999996</v>
      </c>
      <c r="F36" s="43">
        <v>4581822.5999999996</v>
      </c>
      <c r="G36" s="43">
        <f t="shared" si="1"/>
        <v>0</v>
      </c>
    </row>
    <row r="37" spans="1:7" x14ac:dyDescent="0.2">
      <c r="A37" s="42"/>
      <c r="B37" s="43"/>
      <c r="C37" s="43"/>
      <c r="D37" s="43"/>
      <c r="E37" s="43"/>
      <c r="F37" s="43"/>
      <c r="G37" s="43"/>
    </row>
    <row r="38" spans="1:7" x14ac:dyDescent="0.2">
      <c r="A38" s="44" t="s">
        <v>77</v>
      </c>
      <c r="B38" s="45">
        <f t="shared" ref="B38:G38" si="2">SUM(B6:B37)</f>
        <v>242419718.18000001</v>
      </c>
      <c r="C38" s="45">
        <f t="shared" si="2"/>
        <v>235943758.36000004</v>
      </c>
      <c r="D38" s="45">
        <f t="shared" si="2"/>
        <v>478363476.53999996</v>
      </c>
      <c r="E38" s="45">
        <f t="shared" si="2"/>
        <v>305954202.29999995</v>
      </c>
      <c r="F38" s="45">
        <f t="shared" si="2"/>
        <v>298167884.39999998</v>
      </c>
      <c r="G38" s="45">
        <f t="shared" si="2"/>
        <v>172409274.24000001</v>
      </c>
    </row>
    <row r="41" spans="1:7" ht="45" customHeight="1" x14ac:dyDescent="0.2">
      <c r="A41" s="58" t="s">
        <v>164</v>
      </c>
      <c r="B41" s="59"/>
      <c r="C41" s="59"/>
      <c r="D41" s="59"/>
      <c r="E41" s="59"/>
      <c r="F41" s="59"/>
      <c r="G41" s="60"/>
    </row>
    <row r="43" spans="1:7" x14ac:dyDescent="0.2">
      <c r="A43" s="21"/>
      <c r="B43" s="24" t="s">
        <v>0</v>
      </c>
      <c r="C43" s="25"/>
      <c r="D43" s="25"/>
      <c r="E43" s="25"/>
      <c r="F43" s="26"/>
      <c r="G43" s="56" t="s">
        <v>7</v>
      </c>
    </row>
    <row r="44" spans="1:7" ht="22.5" x14ac:dyDescent="0.2">
      <c r="A44" s="22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57"/>
    </row>
    <row r="45" spans="1:7" x14ac:dyDescent="0.2">
      <c r="A45" s="23"/>
      <c r="B45" s="4">
        <v>1</v>
      </c>
      <c r="C45" s="4">
        <v>2</v>
      </c>
      <c r="D45" s="4" t="s">
        <v>8</v>
      </c>
      <c r="E45" s="4">
        <v>4</v>
      </c>
      <c r="F45" s="4">
        <v>5</v>
      </c>
      <c r="G45" s="4" t="s">
        <v>9</v>
      </c>
    </row>
    <row r="46" spans="1:7" x14ac:dyDescent="0.2">
      <c r="A46" s="13"/>
      <c r="B46" s="14"/>
      <c r="C46" s="14"/>
      <c r="D46" s="14"/>
      <c r="E46" s="14"/>
      <c r="F46" s="14"/>
      <c r="G46" s="14"/>
    </row>
    <row r="47" spans="1:7" x14ac:dyDescent="0.2">
      <c r="A47" s="28" t="s">
        <v>81</v>
      </c>
      <c r="B47" s="15">
        <v>0</v>
      </c>
      <c r="C47" s="15">
        <v>0</v>
      </c>
      <c r="D47" s="15">
        <f>B47+C47</f>
        <v>0</v>
      </c>
      <c r="E47" s="15">
        <v>0</v>
      </c>
      <c r="F47" s="15">
        <v>0</v>
      </c>
      <c r="G47" s="15">
        <f>D47-E47</f>
        <v>0</v>
      </c>
    </row>
    <row r="48" spans="1:7" x14ac:dyDescent="0.2">
      <c r="A48" s="28" t="s">
        <v>82</v>
      </c>
      <c r="B48" s="15">
        <v>0</v>
      </c>
      <c r="C48" s="15">
        <v>0</v>
      </c>
      <c r="D48" s="15">
        <f t="shared" ref="D48:D50" si="3">B48+C48</f>
        <v>0</v>
      </c>
      <c r="E48" s="15">
        <v>0</v>
      </c>
      <c r="F48" s="15">
        <v>0</v>
      </c>
      <c r="G48" s="15">
        <f t="shared" ref="G48:G50" si="4">D48-E48</f>
        <v>0</v>
      </c>
    </row>
    <row r="49" spans="1:7" x14ac:dyDescent="0.2">
      <c r="A49" s="28" t="s">
        <v>83</v>
      </c>
      <c r="B49" s="15">
        <v>0</v>
      </c>
      <c r="C49" s="15">
        <v>0</v>
      </c>
      <c r="D49" s="15">
        <f t="shared" si="3"/>
        <v>0</v>
      </c>
      <c r="E49" s="15">
        <v>0</v>
      </c>
      <c r="F49" s="15">
        <v>0</v>
      </c>
      <c r="G49" s="15">
        <f t="shared" si="4"/>
        <v>0</v>
      </c>
    </row>
    <row r="50" spans="1:7" x14ac:dyDescent="0.2">
      <c r="A50" s="28" t="s">
        <v>158</v>
      </c>
      <c r="B50" s="15">
        <v>0</v>
      </c>
      <c r="C50" s="15">
        <v>0</v>
      </c>
      <c r="D50" s="15">
        <f t="shared" si="3"/>
        <v>0</v>
      </c>
      <c r="E50" s="15">
        <v>0</v>
      </c>
      <c r="F50" s="15">
        <v>0</v>
      </c>
      <c r="G50" s="15">
        <f t="shared" si="4"/>
        <v>0</v>
      </c>
    </row>
    <row r="51" spans="1:7" x14ac:dyDescent="0.2">
      <c r="A51" s="2"/>
      <c r="B51" s="16"/>
      <c r="C51" s="16"/>
      <c r="D51" s="16"/>
      <c r="E51" s="16"/>
      <c r="F51" s="16"/>
      <c r="G51" s="16"/>
    </row>
    <row r="52" spans="1:7" x14ac:dyDescent="0.2">
      <c r="A52" s="29" t="s">
        <v>77</v>
      </c>
      <c r="B52" s="12">
        <f>SUM(B47:B50)</f>
        <v>0</v>
      </c>
      <c r="C52" s="12">
        <f t="shared" ref="C52:G52" si="5">SUM(C47:C50)</f>
        <v>0</v>
      </c>
      <c r="D52" s="12">
        <f t="shared" si="5"/>
        <v>0</v>
      </c>
      <c r="E52" s="12">
        <f t="shared" si="5"/>
        <v>0</v>
      </c>
      <c r="F52" s="12">
        <f t="shared" si="5"/>
        <v>0</v>
      </c>
      <c r="G52" s="12">
        <f t="shared" si="5"/>
        <v>0</v>
      </c>
    </row>
    <row r="55" spans="1:7" ht="45" customHeight="1" x14ac:dyDescent="0.2">
      <c r="A55" s="58" t="s">
        <v>159</v>
      </c>
      <c r="B55" s="59"/>
      <c r="C55" s="59"/>
      <c r="D55" s="59"/>
      <c r="E55" s="59"/>
      <c r="F55" s="59"/>
      <c r="G55" s="60"/>
    </row>
    <row r="56" spans="1:7" x14ac:dyDescent="0.2">
      <c r="A56" s="21"/>
      <c r="B56" s="24" t="s">
        <v>0</v>
      </c>
      <c r="C56" s="25"/>
      <c r="D56" s="25"/>
      <c r="E56" s="25"/>
      <c r="F56" s="26"/>
      <c r="G56" s="56" t="s">
        <v>7</v>
      </c>
    </row>
    <row r="57" spans="1:7" ht="22.5" x14ac:dyDescent="0.2">
      <c r="A57" s="22" t="s">
        <v>1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57"/>
    </row>
    <row r="58" spans="1:7" x14ac:dyDescent="0.2">
      <c r="A58" s="23"/>
      <c r="B58" s="4">
        <v>1</v>
      </c>
      <c r="C58" s="4">
        <v>2</v>
      </c>
      <c r="D58" s="4" t="s">
        <v>8</v>
      </c>
      <c r="E58" s="4">
        <v>4</v>
      </c>
      <c r="F58" s="4">
        <v>5</v>
      </c>
      <c r="G58" s="4" t="s">
        <v>9</v>
      </c>
    </row>
    <row r="59" spans="1:7" x14ac:dyDescent="0.2">
      <c r="A59" s="13"/>
      <c r="B59" s="14"/>
      <c r="C59" s="14"/>
      <c r="D59" s="14"/>
      <c r="E59" s="14"/>
      <c r="F59" s="14"/>
      <c r="G59" s="14"/>
    </row>
    <row r="60" spans="1:7" ht="22.5" x14ac:dyDescent="0.2">
      <c r="A60" s="30" t="s">
        <v>84</v>
      </c>
      <c r="B60" s="15">
        <v>17616736.32</v>
      </c>
      <c r="C60" s="15">
        <v>866271.2</v>
      </c>
      <c r="D60" s="15">
        <f t="shared" ref="D60" si="6">B60+C60</f>
        <v>18483007.52</v>
      </c>
      <c r="E60" s="15">
        <v>18483007.140000001</v>
      </c>
      <c r="F60" s="15">
        <v>18483007.52</v>
      </c>
      <c r="G60" s="15">
        <f t="shared" ref="G60" si="7">D60-E60</f>
        <v>0.37999999895691872</v>
      </c>
    </row>
    <row r="61" spans="1:7" x14ac:dyDescent="0.2">
      <c r="A61" s="30"/>
      <c r="B61" s="15"/>
      <c r="C61" s="15"/>
      <c r="D61" s="15"/>
      <c r="E61" s="15"/>
      <c r="F61" s="15"/>
      <c r="G61" s="15"/>
    </row>
    <row r="62" spans="1:7" x14ac:dyDescent="0.2">
      <c r="A62" s="30" t="s">
        <v>85</v>
      </c>
      <c r="B62" s="15">
        <v>0</v>
      </c>
      <c r="C62" s="15">
        <v>0</v>
      </c>
      <c r="D62" s="15">
        <f t="shared" ref="D62" si="8">B62+C62</f>
        <v>0</v>
      </c>
      <c r="E62" s="15">
        <v>0</v>
      </c>
      <c r="F62" s="15">
        <v>0</v>
      </c>
      <c r="G62" s="15">
        <f t="shared" ref="G62" si="9">D62-E62</f>
        <v>0</v>
      </c>
    </row>
    <row r="63" spans="1:7" x14ac:dyDescent="0.2">
      <c r="A63" s="30"/>
      <c r="B63" s="15"/>
      <c r="C63" s="15"/>
      <c r="D63" s="15"/>
      <c r="E63" s="15"/>
      <c r="F63" s="15"/>
      <c r="G63" s="15"/>
    </row>
    <row r="64" spans="1:7" ht="22.5" x14ac:dyDescent="0.2">
      <c r="A64" s="30" t="s">
        <v>86</v>
      </c>
      <c r="B64" s="15">
        <v>0</v>
      </c>
      <c r="C64" s="15">
        <v>0</v>
      </c>
      <c r="D64" s="15">
        <f t="shared" ref="D64" si="10">B64+C64</f>
        <v>0</v>
      </c>
      <c r="E64" s="15">
        <v>0</v>
      </c>
      <c r="F64" s="15">
        <v>0</v>
      </c>
      <c r="G64" s="15">
        <f t="shared" ref="G64" si="11">D64-E64</f>
        <v>0</v>
      </c>
    </row>
    <row r="65" spans="1:7" x14ac:dyDescent="0.2">
      <c r="A65" s="30"/>
      <c r="B65" s="15"/>
      <c r="C65" s="15"/>
      <c r="D65" s="15"/>
      <c r="E65" s="15"/>
      <c r="F65" s="15"/>
      <c r="G65" s="15"/>
    </row>
    <row r="66" spans="1:7" ht="22.5" x14ac:dyDescent="0.2">
      <c r="A66" s="30" t="s">
        <v>87</v>
      </c>
      <c r="B66" s="15">
        <v>0</v>
      </c>
      <c r="C66" s="15">
        <v>0</v>
      </c>
      <c r="D66" s="15">
        <f t="shared" ref="D66" si="12">B66+C66</f>
        <v>0</v>
      </c>
      <c r="E66" s="15">
        <v>0</v>
      </c>
      <c r="F66" s="15">
        <v>0</v>
      </c>
      <c r="G66" s="15">
        <f t="shared" ref="G66" si="13">D66-E66</f>
        <v>0</v>
      </c>
    </row>
    <row r="67" spans="1:7" x14ac:dyDescent="0.2">
      <c r="A67" s="30"/>
      <c r="B67" s="15"/>
      <c r="C67" s="15"/>
      <c r="D67" s="15"/>
      <c r="E67" s="15"/>
      <c r="F67" s="15"/>
      <c r="G67" s="15"/>
    </row>
    <row r="68" spans="1:7" ht="22.5" x14ac:dyDescent="0.2">
      <c r="A68" s="30" t="s">
        <v>88</v>
      </c>
      <c r="B68" s="15">
        <v>0</v>
      </c>
      <c r="C68" s="15">
        <v>0</v>
      </c>
      <c r="D68" s="15">
        <f t="shared" ref="D68" si="14">B68+C68</f>
        <v>0</v>
      </c>
      <c r="E68" s="15">
        <v>0</v>
      </c>
      <c r="F68" s="15">
        <v>0</v>
      </c>
      <c r="G68" s="15">
        <f t="shared" ref="G68" si="15">D68-E68</f>
        <v>0</v>
      </c>
    </row>
    <row r="69" spans="1:7" x14ac:dyDescent="0.2">
      <c r="A69" s="30"/>
      <c r="B69" s="15"/>
      <c r="C69" s="15"/>
      <c r="D69" s="15"/>
      <c r="E69" s="15"/>
      <c r="F69" s="15"/>
      <c r="G69" s="15"/>
    </row>
    <row r="70" spans="1:7" ht="22.5" x14ac:dyDescent="0.2">
      <c r="A70" s="30" t="s">
        <v>89</v>
      </c>
      <c r="B70" s="15">
        <v>0</v>
      </c>
      <c r="C70" s="15">
        <v>0</v>
      </c>
      <c r="D70" s="15">
        <f t="shared" ref="D70" si="16">B70+C70</f>
        <v>0</v>
      </c>
      <c r="E70" s="15">
        <v>0</v>
      </c>
      <c r="F70" s="15">
        <v>0</v>
      </c>
      <c r="G70" s="15">
        <f t="shared" ref="G70" si="17">D70-E70</f>
        <v>0</v>
      </c>
    </row>
    <row r="71" spans="1:7" x14ac:dyDescent="0.2">
      <c r="A71" s="30"/>
      <c r="B71" s="15"/>
      <c r="C71" s="15"/>
      <c r="D71" s="15"/>
      <c r="E71" s="15"/>
      <c r="F71" s="15"/>
      <c r="G71" s="15"/>
    </row>
    <row r="72" spans="1:7" x14ac:dyDescent="0.2">
      <c r="A72" s="30" t="s">
        <v>90</v>
      </c>
      <c r="B72" s="15">
        <v>0</v>
      </c>
      <c r="C72" s="15">
        <v>0</v>
      </c>
      <c r="D72" s="15">
        <f t="shared" ref="D72" si="18">B72+C72</f>
        <v>0</v>
      </c>
      <c r="E72" s="15">
        <v>0</v>
      </c>
      <c r="F72" s="15">
        <v>0</v>
      </c>
      <c r="G72" s="15">
        <f t="shared" ref="G72" si="19">D72-E72</f>
        <v>0</v>
      </c>
    </row>
    <row r="73" spans="1:7" x14ac:dyDescent="0.2">
      <c r="A73" s="31"/>
      <c r="B73" s="16"/>
      <c r="C73" s="16"/>
      <c r="D73" s="16"/>
      <c r="E73" s="16"/>
      <c r="F73" s="16"/>
      <c r="G73" s="16"/>
    </row>
    <row r="74" spans="1:7" x14ac:dyDescent="0.2">
      <c r="A74" s="20" t="s">
        <v>77</v>
      </c>
      <c r="B74" s="12">
        <f>SUM(B60:B72)</f>
        <v>17616736.32</v>
      </c>
      <c r="C74" s="12">
        <f t="shared" ref="C74:G74" si="20">SUM(C60:C72)</f>
        <v>866271.2</v>
      </c>
      <c r="D74" s="12">
        <f t="shared" si="20"/>
        <v>18483007.52</v>
      </c>
      <c r="E74" s="12">
        <f t="shared" si="20"/>
        <v>18483007.140000001</v>
      </c>
      <c r="F74" s="12">
        <f t="shared" si="20"/>
        <v>18483007.52</v>
      </c>
      <c r="G74" s="12">
        <f t="shared" si="20"/>
        <v>0.37999999895691872</v>
      </c>
    </row>
  </sheetData>
  <sheetProtection formatCells="0" formatColumns="0" formatRows="0" insertRows="0" deleteRows="0" autoFilter="0"/>
  <mergeCells count="7">
    <mergeCell ref="G43:G44"/>
    <mergeCell ref="G56:G57"/>
    <mergeCell ref="A1:G1"/>
    <mergeCell ref="A41:G41"/>
    <mergeCell ref="A55:G55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9" workbookViewId="0">
      <selection activeCell="A3" sqref="A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160</v>
      </c>
      <c r="B1" s="59"/>
      <c r="C1" s="59"/>
      <c r="D1" s="59"/>
      <c r="E1" s="59"/>
      <c r="F1" s="59"/>
      <c r="G1" s="60"/>
    </row>
    <row r="2" spans="1:7" x14ac:dyDescent="0.2">
      <c r="A2" s="47"/>
      <c r="B2" s="58" t="s">
        <v>0</v>
      </c>
      <c r="C2" s="59"/>
      <c r="D2" s="59"/>
      <c r="E2" s="59"/>
      <c r="F2" s="60"/>
      <c r="G2" s="56" t="s">
        <v>7</v>
      </c>
    </row>
    <row r="3" spans="1:7" ht="24.95" customHeight="1" x14ac:dyDescent="0.2">
      <c r="A3" s="4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9"/>
      <c r="B4" s="39">
        <v>1</v>
      </c>
      <c r="C4" s="39">
        <v>2</v>
      </c>
      <c r="D4" s="39" t="s">
        <v>8</v>
      </c>
      <c r="E4" s="39">
        <v>4</v>
      </c>
      <c r="F4" s="39">
        <v>5</v>
      </c>
      <c r="G4" s="39" t="s">
        <v>9</v>
      </c>
    </row>
    <row r="5" spans="1:7" x14ac:dyDescent="0.2">
      <c r="A5" s="19"/>
      <c r="B5" s="5"/>
      <c r="C5" s="5"/>
      <c r="D5" s="5"/>
      <c r="E5" s="5"/>
      <c r="F5" s="5"/>
      <c r="G5" s="5"/>
    </row>
    <row r="6" spans="1:7" x14ac:dyDescent="0.2">
      <c r="A6" s="17" t="s">
        <v>91</v>
      </c>
      <c r="B6" s="46">
        <f t="shared" ref="B6:G6" si="0">SUM(B7:B14)</f>
        <v>139635094.09</v>
      </c>
      <c r="C6" s="46">
        <f t="shared" si="0"/>
        <v>11959347.609999999</v>
      </c>
      <c r="D6" s="46">
        <f t="shared" si="0"/>
        <v>151594441.70000002</v>
      </c>
      <c r="E6" s="46">
        <f t="shared" si="0"/>
        <v>142585967.03</v>
      </c>
      <c r="F6" s="46">
        <f t="shared" si="0"/>
        <v>136746072.53999999</v>
      </c>
      <c r="G6" s="46">
        <f t="shared" si="0"/>
        <v>9008474.6700000037</v>
      </c>
    </row>
    <row r="7" spans="1:7" x14ac:dyDescent="0.2">
      <c r="A7" s="27" t="s">
        <v>92</v>
      </c>
      <c r="B7" s="6">
        <v>25736251.079999998</v>
      </c>
      <c r="C7" s="6">
        <v>9967481.6799999997</v>
      </c>
      <c r="D7" s="6">
        <f>B7+C7</f>
        <v>35703732.759999998</v>
      </c>
      <c r="E7" s="6">
        <v>33280591.59</v>
      </c>
      <c r="F7" s="6">
        <v>27466859.670000002</v>
      </c>
      <c r="G7" s="6">
        <f>D7-E7</f>
        <v>2423141.1699999981</v>
      </c>
    </row>
    <row r="8" spans="1:7" x14ac:dyDescent="0.2">
      <c r="A8" s="27" t="s">
        <v>93</v>
      </c>
      <c r="B8" s="6">
        <v>445404.15</v>
      </c>
      <c r="C8" s="6">
        <v>0</v>
      </c>
      <c r="D8" s="6">
        <f t="shared" ref="D8:D14" si="1">B8+C8</f>
        <v>445404.15</v>
      </c>
      <c r="E8" s="6">
        <v>373654.34</v>
      </c>
      <c r="F8" s="6">
        <v>373654.34</v>
      </c>
      <c r="G8" s="6">
        <f t="shared" ref="G8:G14" si="2">D8-E8</f>
        <v>71749.81</v>
      </c>
    </row>
    <row r="9" spans="1:7" x14ac:dyDescent="0.2">
      <c r="A9" s="27" t="s">
        <v>94</v>
      </c>
      <c r="B9" s="6">
        <v>15740331.689999999</v>
      </c>
      <c r="C9" s="6">
        <v>1353550.01</v>
      </c>
      <c r="D9" s="6">
        <f t="shared" si="1"/>
        <v>17093881.699999999</v>
      </c>
      <c r="E9" s="6">
        <v>14983956.810000001</v>
      </c>
      <c r="F9" s="6">
        <v>14978319.810000001</v>
      </c>
      <c r="G9" s="6">
        <f t="shared" si="2"/>
        <v>2109924.8899999987</v>
      </c>
    </row>
    <row r="10" spans="1:7" x14ac:dyDescent="0.2">
      <c r="A10" s="27" t="s">
        <v>95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7" t="s">
        <v>96</v>
      </c>
      <c r="B11" s="6">
        <v>5156007.4400000004</v>
      </c>
      <c r="C11" s="6">
        <v>-250000</v>
      </c>
      <c r="D11" s="6">
        <f t="shared" si="1"/>
        <v>4906007.4400000004</v>
      </c>
      <c r="E11" s="6">
        <v>4569919.6100000003</v>
      </c>
      <c r="F11" s="6">
        <v>4569615.92</v>
      </c>
      <c r="G11" s="6">
        <f t="shared" si="2"/>
        <v>336087.83000000007</v>
      </c>
    </row>
    <row r="12" spans="1:7" x14ac:dyDescent="0.2">
      <c r="A12" s="27" t="s">
        <v>97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7" t="s">
        <v>98</v>
      </c>
      <c r="B13" s="6">
        <v>59046837.130000003</v>
      </c>
      <c r="C13" s="6">
        <v>-1450157.94</v>
      </c>
      <c r="D13" s="6">
        <f t="shared" si="1"/>
        <v>57596679.190000005</v>
      </c>
      <c r="E13" s="6">
        <v>56347094.5</v>
      </c>
      <c r="F13" s="6">
        <v>56331577.509999998</v>
      </c>
      <c r="G13" s="6">
        <f t="shared" si="2"/>
        <v>1249584.6900000051</v>
      </c>
    </row>
    <row r="14" spans="1:7" x14ac:dyDescent="0.2">
      <c r="A14" s="27" t="s">
        <v>36</v>
      </c>
      <c r="B14" s="6">
        <v>33510262.600000001</v>
      </c>
      <c r="C14" s="6">
        <v>2338473.86</v>
      </c>
      <c r="D14" s="6">
        <f t="shared" si="1"/>
        <v>35848736.460000001</v>
      </c>
      <c r="E14" s="6">
        <v>33030750.18</v>
      </c>
      <c r="F14" s="6">
        <v>33026045.289999999</v>
      </c>
      <c r="G14" s="6">
        <f t="shared" si="2"/>
        <v>2817986.2800000012</v>
      </c>
    </row>
    <row r="15" spans="1:7" x14ac:dyDescent="0.2">
      <c r="A15" s="18"/>
      <c r="B15" s="6"/>
      <c r="C15" s="6"/>
      <c r="D15" s="6"/>
      <c r="E15" s="6"/>
      <c r="F15" s="6"/>
      <c r="G15" s="6"/>
    </row>
    <row r="16" spans="1:7" x14ac:dyDescent="0.2">
      <c r="A16" s="17" t="s">
        <v>99</v>
      </c>
      <c r="B16" s="46">
        <f t="shared" ref="B16:G16" si="3">SUM(B17:B23)</f>
        <v>93568778.11999999</v>
      </c>
      <c r="C16" s="46">
        <f t="shared" si="3"/>
        <v>215968742.23999998</v>
      </c>
      <c r="D16" s="46">
        <f t="shared" si="3"/>
        <v>309537520.36000001</v>
      </c>
      <c r="E16" s="46">
        <f t="shared" si="3"/>
        <v>148355005.09</v>
      </c>
      <c r="F16" s="46">
        <f t="shared" si="3"/>
        <v>146408581.68000001</v>
      </c>
      <c r="G16" s="46">
        <f t="shared" si="3"/>
        <v>161182515.27000001</v>
      </c>
    </row>
    <row r="17" spans="1:7" x14ac:dyDescent="0.2">
      <c r="A17" s="27" t="s">
        <v>100</v>
      </c>
      <c r="B17" s="6">
        <v>7080018.2000000002</v>
      </c>
      <c r="C17" s="6">
        <v>1870471.65</v>
      </c>
      <c r="D17" s="6">
        <f>B17+C17</f>
        <v>8950489.8499999996</v>
      </c>
      <c r="E17" s="6">
        <v>8326521.9199999999</v>
      </c>
      <c r="F17" s="6">
        <v>8311531.3499999996</v>
      </c>
      <c r="G17" s="6">
        <f t="shared" ref="G17:G23" si="4">D17-E17</f>
        <v>623967.9299999997</v>
      </c>
    </row>
    <row r="18" spans="1:7" x14ac:dyDescent="0.2">
      <c r="A18" s="27" t="s">
        <v>101</v>
      </c>
      <c r="B18" s="6">
        <v>61391534.289999999</v>
      </c>
      <c r="C18" s="6">
        <v>212636999.38999999</v>
      </c>
      <c r="D18" s="6">
        <f t="shared" ref="D18:D23" si="5">B18+C18</f>
        <v>274028533.68000001</v>
      </c>
      <c r="E18" s="6">
        <v>114006276.73999999</v>
      </c>
      <c r="F18" s="6">
        <v>112078743.51000001</v>
      </c>
      <c r="G18" s="6">
        <f t="shared" si="4"/>
        <v>160022256.94</v>
      </c>
    </row>
    <row r="19" spans="1:7" x14ac:dyDescent="0.2">
      <c r="A19" s="27" t="s">
        <v>102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7" t="s">
        <v>103</v>
      </c>
      <c r="B20" s="6">
        <v>9690030.1799999997</v>
      </c>
      <c r="C20" s="6">
        <v>591271.19999999995</v>
      </c>
      <c r="D20" s="6">
        <f t="shared" si="5"/>
        <v>10281301.379999999</v>
      </c>
      <c r="E20" s="6">
        <v>10281301</v>
      </c>
      <c r="F20" s="6">
        <v>10281301.380000001</v>
      </c>
      <c r="G20" s="6">
        <f t="shared" si="4"/>
        <v>0.37999999895691872</v>
      </c>
    </row>
    <row r="21" spans="1:7" x14ac:dyDescent="0.2">
      <c r="A21" s="27" t="s">
        <v>104</v>
      </c>
      <c r="B21" s="6">
        <v>4699151.83</v>
      </c>
      <c r="C21" s="6">
        <v>623000</v>
      </c>
      <c r="D21" s="6">
        <f t="shared" si="5"/>
        <v>5322151.83</v>
      </c>
      <c r="E21" s="6">
        <v>4912180.28</v>
      </c>
      <c r="F21" s="6">
        <v>4908280.29</v>
      </c>
      <c r="G21" s="6">
        <f t="shared" si="4"/>
        <v>409971.54999999981</v>
      </c>
    </row>
    <row r="22" spans="1:7" x14ac:dyDescent="0.2">
      <c r="A22" s="27" t="s">
        <v>105</v>
      </c>
      <c r="B22" s="6">
        <v>9289483.1099999994</v>
      </c>
      <c r="C22" s="6">
        <v>255000</v>
      </c>
      <c r="D22" s="6">
        <f t="shared" si="5"/>
        <v>9544483.1099999994</v>
      </c>
      <c r="E22" s="6">
        <v>9481192.3800000008</v>
      </c>
      <c r="F22" s="6">
        <v>9481192.3800000008</v>
      </c>
      <c r="G22" s="6">
        <f t="shared" si="4"/>
        <v>63290.729999998584</v>
      </c>
    </row>
    <row r="23" spans="1:7" x14ac:dyDescent="0.2">
      <c r="A23" s="27" t="s">
        <v>106</v>
      </c>
      <c r="B23" s="6">
        <v>1418560.51</v>
      </c>
      <c r="C23" s="6">
        <v>-8000</v>
      </c>
      <c r="D23" s="6">
        <f t="shared" si="5"/>
        <v>1410560.51</v>
      </c>
      <c r="E23" s="6">
        <v>1347532.77</v>
      </c>
      <c r="F23" s="6">
        <v>1347532.77</v>
      </c>
      <c r="G23" s="6">
        <f t="shared" si="4"/>
        <v>63027.739999999991</v>
      </c>
    </row>
    <row r="24" spans="1:7" x14ac:dyDescent="0.2">
      <c r="A24" s="18"/>
      <c r="B24" s="6"/>
      <c r="C24" s="6"/>
      <c r="D24" s="6"/>
      <c r="E24" s="6"/>
      <c r="F24" s="6"/>
      <c r="G24" s="6"/>
    </row>
    <row r="25" spans="1:7" x14ac:dyDescent="0.2">
      <c r="A25" s="17" t="s">
        <v>107</v>
      </c>
      <c r="B25" s="46">
        <f t="shared" ref="B25:G25" si="6">SUM(B26:B34)</f>
        <v>9215845.9699999988</v>
      </c>
      <c r="C25" s="46">
        <f t="shared" si="6"/>
        <v>8015668.5099999998</v>
      </c>
      <c r="D25" s="46">
        <f t="shared" si="6"/>
        <v>17231514.48</v>
      </c>
      <c r="E25" s="46">
        <f t="shared" si="6"/>
        <v>15013230.180000002</v>
      </c>
      <c r="F25" s="46">
        <f t="shared" si="6"/>
        <v>15013230.180000002</v>
      </c>
      <c r="G25" s="46">
        <f t="shared" si="6"/>
        <v>2218284.2999999998</v>
      </c>
    </row>
    <row r="26" spans="1:7" x14ac:dyDescent="0.2">
      <c r="A26" s="27" t="s">
        <v>108</v>
      </c>
      <c r="B26" s="6">
        <v>4029533.4</v>
      </c>
      <c r="C26" s="6">
        <v>-224371.49</v>
      </c>
      <c r="D26" s="6">
        <f>B26+C26</f>
        <v>3805161.91</v>
      </c>
      <c r="E26" s="6">
        <v>3170688.98</v>
      </c>
      <c r="F26" s="6">
        <v>3170688.98</v>
      </c>
      <c r="G26" s="6">
        <f t="shared" ref="G26:G34" si="7">D26-E26</f>
        <v>634472.93000000017</v>
      </c>
    </row>
    <row r="27" spans="1:7" x14ac:dyDescent="0.2">
      <c r="A27" s="27" t="s">
        <v>109</v>
      </c>
      <c r="B27" s="6">
        <v>0</v>
      </c>
      <c r="C27" s="6">
        <v>7135040</v>
      </c>
      <c r="D27" s="6">
        <f t="shared" ref="D27:D34" si="8">B27+C27</f>
        <v>7135040</v>
      </c>
      <c r="E27" s="6">
        <v>5884190</v>
      </c>
      <c r="F27" s="6">
        <v>5884190</v>
      </c>
      <c r="G27" s="6">
        <f t="shared" si="7"/>
        <v>1250850</v>
      </c>
    </row>
    <row r="28" spans="1:7" x14ac:dyDescent="0.2">
      <c r="A28" s="27" t="s">
        <v>110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7" t="s">
        <v>111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7" t="s">
        <v>112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7" t="s">
        <v>113</v>
      </c>
      <c r="B31" s="6">
        <v>2220169.5499999998</v>
      </c>
      <c r="C31" s="6">
        <v>-80000</v>
      </c>
      <c r="D31" s="6">
        <f t="shared" si="8"/>
        <v>2140169.5499999998</v>
      </c>
      <c r="E31" s="6">
        <v>2127600.87</v>
      </c>
      <c r="F31" s="6">
        <v>2127600.87</v>
      </c>
      <c r="G31" s="6">
        <f t="shared" si="7"/>
        <v>12568.679999999702</v>
      </c>
    </row>
    <row r="32" spans="1:7" x14ac:dyDescent="0.2">
      <c r="A32" s="27" t="s">
        <v>114</v>
      </c>
      <c r="B32" s="6">
        <v>1679836.7</v>
      </c>
      <c r="C32" s="6">
        <v>1285000</v>
      </c>
      <c r="D32" s="6">
        <f t="shared" si="8"/>
        <v>2964836.7</v>
      </c>
      <c r="E32" s="6">
        <v>2671138.48</v>
      </c>
      <c r="F32" s="6">
        <v>2671138.48</v>
      </c>
      <c r="G32" s="6">
        <f t="shared" si="7"/>
        <v>293698.2200000002</v>
      </c>
    </row>
    <row r="33" spans="1:7" x14ac:dyDescent="0.2">
      <c r="A33" s="27" t="s">
        <v>115</v>
      </c>
      <c r="B33" s="6">
        <v>1286306.32</v>
      </c>
      <c r="C33" s="6">
        <v>-100000</v>
      </c>
      <c r="D33" s="6">
        <f t="shared" si="8"/>
        <v>1186306.32</v>
      </c>
      <c r="E33" s="6">
        <v>1159611.8500000001</v>
      </c>
      <c r="F33" s="6">
        <v>1159611.8500000001</v>
      </c>
      <c r="G33" s="6">
        <f t="shared" si="7"/>
        <v>26694.469999999972</v>
      </c>
    </row>
    <row r="34" spans="1:7" x14ac:dyDescent="0.2">
      <c r="A34" s="27" t="s">
        <v>116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18"/>
      <c r="B35" s="6"/>
      <c r="C35" s="6"/>
      <c r="D35" s="6"/>
      <c r="E35" s="6"/>
      <c r="F35" s="6"/>
      <c r="G35" s="6"/>
    </row>
    <row r="36" spans="1:7" x14ac:dyDescent="0.2">
      <c r="A36" s="17" t="s">
        <v>117</v>
      </c>
      <c r="B36" s="46">
        <f t="shared" ref="B36:G36" si="9">SUM(B37:B40)</f>
        <v>0</v>
      </c>
      <c r="C36" s="46">
        <f t="shared" si="9"/>
        <v>0</v>
      </c>
      <c r="D36" s="46">
        <f t="shared" si="9"/>
        <v>0</v>
      </c>
      <c r="E36" s="46">
        <f t="shared" si="9"/>
        <v>0</v>
      </c>
      <c r="F36" s="46">
        <f t="shared" si="9"/>
        <v>0</v>
      </c>
      <c r="G36" s="46">
        <f t="shared" si="9"/>
        <v>0</v>
      </c>
    </row>
    <row r="37" spans="1:7" x14ac:dyDescent="0.2">
      <c r="A37" s="27" t="s">
        <v>118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7" t="s">
        <v>119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7" t="s">
        <v>120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7" t="s">
        <v>121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18"/>
      <c r="B41" s="6"/>
      <c r="C41" s="6"/>
      <c r="D41" s="6"/>
      <c r="E41" s="6"/>
      <c r="F41" s="6"/>
      <c r="G41" s="6"/>
    </row>
    <row r="42" spans="1:7" x14ac:dyDescent="0.2">
      <c r="A42" s="20" t="s">
        <v>77</v>
      </c>
      <c r="B42" s="12">
        <f t="shared" ref="B42:G42" si="12">SUM(B36+B25+B16+B6)</f>
        <v>242419718.18000001</v>
      </c>
      <c r="C42" s="12">
        <f t="shared" si="12"/>
        <v>235943758.35999995</v>
      </c>
      <c r="D42" s="12">
        <f t="shared" si="12"/>
        <v>478363476.54000008</v>
      </c>
      <c r="E42" s="12">
        <f t="shared" si="12"/>
        <v>305954202.30000001</v>
      </c>
      <c r="F42" s="12">
        <f t="shared" si="12"/>
        <v>298167884.39999998</v>
      </c>
      <c r="G42" s="12">
        <f t="shared" si="12"/>
        <v>172409274.24000004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2014-02-10T03:37:14Z</dcterms:created>
  <dcterms:modified xsi:type="dcterms:W3CDTF">2024-01-29T19:15:25Z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