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00" windowHeight="951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G38" i="5"/>
  <c r="D38" i="5"/>
  <c r="G37" i="5"/>
  <c r="D37" i="5"/>
  <c r="F36" i="5"/>
  <c r="E36" i="5"/>
  <c r="D36" i="5"/>
  <c r="D42" i="5" s="1"/>
  <c r="C36" i="5"/>
  <c r="C42" i="5" s="1"/>
  <c r="B36" i="5"/>
  <c r="B42" i="5" s="1"/>
  <c r="G34" i="5"/>
  <c r="D34" i="5"/>
  <c r="D33" i="5"/>
  <c r="G33" i="5" s="1"/>
  <c r="D32" i="5"/>
  <c r="G32" i="5" s="1"/>
  <c r="G31" i="5"/>
  <c r="D31" i="5"/>
  <c r="G30" i="5"/>
  <c r="D30" i="5"/>
  <c r="D29" i="5"/>
  <c r="G29" i="5" s="1"/>
  <c r="D28" i="5"/>
  <c r="D25" i="5" s="1"/>
  <c r="G27" i="5"/>
  <c r="D27" i="5"/>
  <c r="G26" i="5"/>
  <c r="D26" i="5"/>
  <c r="F25" i="5"/>
  <c r="E25" i="5"/>
  <c r="C25" i="5"/>
  <c r="B25" i="5"/>
  <c r="G23" i="5"/>
  <c r="D23" i="5"/>
  <c r="D22" i="5"/>
  <c r="G22" i="5" s="1"/>
  <c r="D21" i="5"/>
  <c r="G21" i="5" s="1"/>
  <c r="G20" i="5"/>
  <c r="D20" i="5"/>
  <c r="G19" i="5"/>
  <c r="D19" i="5"/>
  <c r="D18" i="5"/>
  <c r="G18" i="5" s="1"/>
  <c r="D17" i="5"/>
  <c r="D16" i="5" s="1"/>
  <c r="F16" i="5"/>
  <c r="E16" i="5"/>
  <c r="C16" i="5"/>
  <c r="B16" i="5"/>
  <c r="D14" i="5"/>
  <c r="G14" i="5" s="1"/>
  <c r="G13" i="5"/>
  <c r="D13" i="5"/>
  <c r="G12" i="5"/>
  <c r="D12" i="5"/>
  <c r="D11" i="5"/>
  <c r="G11" i="5" s="1"/>
  <c r="D10" i="5"/>
  <c r="G10" i="5" s="1"/>
  <c r="G9" i="5"/>
  <c r="D9" i="5"/>
  <c r="G8" i="5"/>
  <c r="D8" i="5"/>
  <c r="D7" i="5"/>
  <c r="D6" i="5" s="1"/>
  <c r="F6" i="5"/>
  <c r="F42" i="5" s="1"/>
  <c r="E6" i="5"/>
  <c r="E42" i="5" s="1"/>
  <c r="C6" i="5"/>
  <c r="B6" i="5"/>
  <c r="F78" i="4"/>
  <c r="E78" i="4"/>
  <c r="C78" i="4"/>
  <c r="B78" i="4"/>
  <c r="D76" i="4"/>
  <c r="G76" i="4" s="1"/>
  <c r="D74" i="4"/>
  <c r="G74" i="4" s="1"/>
  <c r="G72" i="4"/>
  <c r="D72" i="4"/>
  <c r="G70" i="4"/>
  <c r="D70" i="4"/>
  <c r="D68" i="4"/>
  <c r="G68" i="4" s="1"/>
  <c r="D66" i="4"/>
  <c r="G66" i="4" s="1"/>
  <c r="G64" i="4"/>
  <c r="D64" i="4"/>
  <c r="D78" i="4" s="1"/>
  <c r="F56" i="4"/>
  <c r="E56" i="4"/>
  <c r="C56" i="4"/>
  <c r="B56" i="4"/>
  <c r="G54" i="4"/>
  <c r="D54" i="4"/>
  <c r="G53" i="4"/>
  <c r="D53" i="4"/>
  <c r="D52" i="4"/>
  <c r="G52" i="4" s="1"/>
  <c r="D51" i="4"/>
  <c r="G51" i="4" s="1"/>
  <c r="G56" i="4" s="1"/>
  <c r="F42" i="4"/>
  <c r="E42" i="4"/>
  <c r="C42" i="4"/>
  <c r="B42" i="4"/>
  <c r="D40" i="4"/>
  <c r="G40" i="4" s="1"/>
  <c r="G39" i="4"/>
  <c r="D39" i="4"/>
  <c r="G38" i="4"/>
  <c r="D38" i="4"/>
  <c r="D37" i="4"/>
  <c r="G37" i="4" s="1"/>
  <c r="D36" i="4"/>
  <c r="G36" i="4" s="1"/>
  <c r="G35" i="4"/>
  <c r="D35" i="4"/>
  <c r="G34" i="4"/>
  <c r="D34" i="4"/>
  <c r="D33" i="4"/>
  <c r="G33" i="4" s="1"/>
  <c r="D32" i="4"/>
  <c r="G32" i="4" s="1"/>
  <c r="G31" i="4"/>
  <c r="D31" i="4"/>
  <c r="G30" i="4"/>
  <c r="D30" i="4"/>
  <c r="D29" i="4"/>
  <c r="G29" i="4" s="1"/>
  <c r="D28" i="4"/>
  <c r="G28" i="4" s="1"/>
  <c r="G27" i="4"/>
  <c r="D27" i="4"/>
  <c r="G26" i="4"/>
  <c r="D26" i="4"/>
  <c r="D25" i="4"/>
  <c r="G25" i="4" s="1"/>
  <c r="D24" i="4"/>
  <c r="G24" i="4" s="1"/>
  <c r="G23" i="4"/>
  <c r="D23" i="4"/>
  <c r="G22" i="4"/>
  <c r="D22" i="4"/>
  <c r="D21" i="4"/>
  <c r="G21" i="4" s="1"/>
  <c r="D20" i="4"/>
  <c r="G20" i="4" s="1"/>
  <c r="G19" i="4"/>
  <c r="D19" i="4"/>
  <c r="G18" i="4"/>
  <c r="D18" i="4"/>
  <c r="D17" i="4"/>
  <c r="G17" i="4" s="1"/>
  <c r="D16" i="4"/>
  <c r="G16" i="4" s="1"/>
  <c r="G15" i="4"/>
  <c r="D15" i="4"/>
  <c r="G14" i="4"/>
  <c r="D14" i="4"/>
  <c r="D13" i="4"/>
  <c r="G13" i="4" s="1"/>
  <c r="D12" i="4"/>
  <c r="G12" i="4" s="1"/>
  <c r="G11" i="4"/>
  <c r="D11" i="4"/>
  <c r="G10" i="4"/>
  <c r="D10" i="4"/>
  <c r="D9" i="4"/>
  <c r="D42" i="4" s="1"/>
  <c r="D8" i="4"/>
  <c r="G8" i="4" s="1"/>
  <c r="G7" i="4"/>
  <c r="D7" i="4"/>
  <c r="F16" i="8"/>
  <c r="E16" i="8"/>
  <c r="C16" i="8"/>
  <c r="B16" i="8"/>
  <c r="D14" i="8"/>
  <c r="G14" i="8" s="1"/>
  <c r="D12" i="8"/>
  <c r="G12" i="8" s="1"/>
  <c r="D10" i="8"/>
  <c r="G10" i="8" s="1"/>
  <c r="D8" i="8"/>
  <c r="G8" i="8" s="1"/>
  <c r="D6" i="8"/>
  <c r="D1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C65" i="6"/>
  <c r="B65" i="6"/>
  <c r="D65" i="6" s="1"/>
  <c r="G65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B43" i="6"/>
  <c r="D43" i="6" s="1"/>
  <c r="G43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C33" i="6"/>
  <c r="B33" i="6"/>
  <c r="D33" i="6" s="1"/>
  <c r="G33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C23" i="6"/>
  <c r="B23" i="6"/>
  <c r="D23" i="6" s="1"/>
  <c r="G23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C13" i="6"/>
  <c r="B13" i="6"/>
  <c r="D13" i="6" s="1"/>
  <c r="G13" i="6" s="1"/>
  <c r="D12" i="6"/>
  <c r="G12" i="6" s="1"/>
  <c r="D11" i="6"/>
  <c r="G11" i="6" s="1"/>
  <c r="G10" i="6"/>
  <c r="D10" i="6"/>
  <c r="D9" i="6"/>
  <c r="G9" i="6" s="1"/>
  <c r="D8" i="6"/>
  <c r="G8" i="6" s="1"/>
  <c r="D7" i="6"/>
  <c r="G7" i="6" s="1"/>
  <c r="G6" i="6"/>
  <c r="D6" i="6"/>
  <c r="F5" i="6"/>
  <c r="F77" i="6" s="1"/>
  <c r="E5" i="6"/>
  <c r="E77" i="6" s="1"/>
  <c r="D5" i="6"/>
  <c r="C5" i="6"/>
  <c r="C77" i="6" s="1"/>
  <c r="B5" i="6"/>
  <c r="B77" i="6" s="1"/>
  <c r="G25" i="5" l="1"/>
  <c r="G36" i="5"/>
  <c r="G28" i="5"/>
  <c r="G7" i="5"/>
  <c r="G6" i="5" s="1"/>
  <c r="G17" i="5"/>
  <c r="G16" i="5" s="1"/>
  <c r="G78" i="4"/>
  <c r="D56" i="4"/>
  <c r="G9" i="4"/>
  <c r="G42" i="4" s="1"/>
  <c r="G6" i="8"/>
  <c r="G16" i="8" s="1"/>
  <c r="D77" i="6"/>
  <c r="G5" i="6"/>
  <c r="G77" i="6" s="1"/>
  <c r="G42" i="5" l="1"/>
</calcChain>
</file>

<file path=xl/sharedStrings.xml><?xml version="1.0" encoding="utf-8"?>
<sst xmlns="http://schemas.openxmlformats.org/spreadsheetml/2006/main" count="226" uniqueCount="168">
  <si>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</si>
  <si>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</si>
  <si>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</si>
  <si>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</si>
  <si>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</si>
  <si>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</si>
  <si>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</si>
  <si>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</si>
  <si>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</si>
  <si>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</si>
  <si>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</si>
  <si>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</si>
  <si>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</si>
  <si>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</si>
  <si>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</si>
  <si>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</si>
  <si>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</si>
  <si>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</si>
  <si>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</si>
  <si>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</si>
  <si>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</si>
  <si>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</si>
  <si>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</si>
  <si>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</si>
  <si>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</si>
  <si>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</si>
  <si>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</si>
  <si>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</si>
  <si>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</si>
  <si>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</si>
  <si>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</si>
  <si>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</si>
  <si>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</si>
  <si>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</si>
  <si>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</si>
  <si>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</si>
  <si>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</si>
  <si>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</si>
  <si>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</si>
  <si>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</si>
  <si>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</si>
  <si>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</si>
  <si>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</si>
  <si>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</si>
  <si>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</si>
  <si>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</si>
  <si>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</si>
  <si>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</si>
  <si>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</si>
  <si>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</si>
  <si>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</si>
  <si>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</si>
  <si>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</si>
  <si>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</si>
  <si>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</si>
  <si>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</si>
  <si>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</si>
  <si>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</si>
  <si>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</si>
  <si>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</si>
  <si>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</si>
  <si>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</si>
  <si>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</si>
  <si>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</si>
  <si>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</si>
  <si>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</si>
  <si>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</si>
  <si>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</si>
  <si>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</si>
  <si>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</si>
  <si>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</si>
  <si>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</si>
  <si>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</si>
  <si>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</si>
  <si>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</si>
  <si>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</si>
  <si>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</si>
  <si>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</si>
  <si>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</si>
  <si>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</si>
  <si>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</si>
  <si>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</si>
  <si>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</si>
  <si>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</si>
  <si>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</si>
  <si>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</si>
  <si>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</si>
  <si>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</si>
  <si>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</si>
  <si>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</si>
  <si>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</si>
  <si>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</si>
  <si>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</si>
  <si>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</si>
  <si>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</si>
  <si>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</si>
  <si>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</si>
  <si>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</si>
  <si>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</si>
  <si>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</si>
  <si>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</si>
  <si>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</si>
  <si>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</si>
  <si>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</si>
  <si>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</si>
  <si>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</si>
  <si>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</si>
  <si>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</si>
  <si>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</si>
  <si>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</si>
  <si>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</si>
  <si>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</si>
  <si>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</si>
  <si>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</si>
  <si>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</si>
  <si>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</si>
  <si>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</si>
  <si>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</si>
  <si>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</si>
  <si>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</si>
  <si>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</si>
  <si>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</si>
  <si>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</si>
  <si>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</si>
  <si>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</si>
  <si>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</si>
  <si>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</si>
  <si>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</si>
  <si>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</si>
  <si>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</si>
  <si>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</si>
  <si>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</si>
  <si>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</si>
  <si>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</si>
  <si>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</si>
  <si>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</si>
  <si>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</si>
  <si>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</si>
  <si>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</si>
  <si>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</si>
  <si>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</si>
  <si>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</si>
  <si>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</si>
  <si>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</si>
  <si>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</si>
  <si>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</si>
  <si>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</si>
  <si>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</si>
  <si>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</si>
  <si>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</si>
  <si>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</si>
  <si>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</si>
  <si>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</si>
  <si>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31111M410900200 SISTEMA PARA EL DESARR I</t>
  </si>
  <si>
    <t>31111M410900300 COMISION MPAL DEL DEP Y</t>
  </si>
  <si>
    <t>31111M410900400 CASA DE LA CULTURA URIAN</t>
  </si>
  <si>
    <t>Órganismos Autónomos</t>
  </si>
  <si>
    <t>31111M410290000 PROCURAD MPAL PROTECC NI</t>
  </si>
  <si>
    <t>31111M410300000 COORDINACION DE ARCHIVO</t>
  </si>
  <si>
    <t>31111M410310000 INSTITUTO DE LA JUVENTUD</t>
  </si>
  <si>
    <t>Coordinación de la Política de Gobierno</t>
  </si>
  <si>
    <t>Municipio de Uriangato Gto.
Estado Analítico del Ejercicio del Presupuesto de Egresos
Clasificación por Objeto del Gasto (Capítulo y Concepto)
Del 1 de Enero al 30 de Junio de 2024</t>
  </si>
  <si>
    <t>Municipio de Uriangato Gto.
Estado Analítico del Ejercicio del Presupuesto de Egresos
Clasificación Económica (por Tipo de Gasto)
Del 1 de Enero al 30 de Junio de 2024</t>
  </si>
  <si>
    <t>Municipio de Uriangato Gto.
Estado Analítico del Ejercicio del Presupuesto de Egresos
Clasificación Administrativa
Del 1 de Enero al 30 de Junio de 2024</t>
  </si>
  <si>
    <t>Municipio de Uriangato Gto.
Estado Analítico del Ejercicio del Presupuesto de Egresos
Clasificación Administrativa (Poderes)
Del 1 de Enero al 30 de Junio de 2024</t>
  </si>
  <si>
    <t>Municipio de Uriangato Gto.
Estado Analítico del Ejercicio del Presupuesto de Egresos
Clasificación Administrativa (Sector Paraestatal)
Del 1 de Enero al 30 de Junio de 2024</t>
  </si>
  <si>
    <t>Entidades Paraestatales Financieras No Monetarias con Participación Estatal Mayoritaria</t>
  </si>
  <si>
    <t>Municipio de Uriangato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</si>
</sst>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7" xfId="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indent="1"/>
      <protection locked="0"/>
    </xf>
    <xf numFmtId="4" fontId="2" fillId="0" borderId="14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indent="1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 indent="1"/>
    </xf>
    <xf numFmtId="4" fontId="2" fillId="0" borderId="13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2" fillId="0" borderId="4" xfId="9" applyFont="1" applyFill="1" applyBorder="1" applyAlignment="1">
      <alignment horizontal="left" vertical="center" indent="1"/>
    </xf>
    <xf numFmtId="4" fontId="2" fillId="0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10" xfId="9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40" workbookViewId="0">
      <selection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63" t="s">
        <v>161</v>
      </c>
      <c r="B1" s="64"/>
      <c r="C1" s="64"/>
      <c r="D1" s="64"/>
      <c r="E1" s="64"/>
      <c r="F1" s="64"/>
      <c r="G1" s="65"/>
    </row>
    <row r="2" spans="1:7" x14ac:dyDescent="0.2">
      <c r="A2" s="20"/>
      <c r="B2" s="23"/>
      <c r="C2" s="24"/>
      <c r="D2" s="24" t="s">
        <v>0</v>
      </c>
      <c r="E2" s="24"/>
      <c r="F2" s="25"/>
      <c r="G2" s="66" t="s">
        <v>7</v>
      </c>
    </row>
    <row r="3" spans="1:7" ht="24.95" customHeight="1" x14ac:dyDescent="0.2">
      <c r="A3" s="40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7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5" t="s">
        <v>10</v>
      </c>
      <c r="B5" s="46">
        <f>SUM(B6:B12)</f>
        <v>129794301.36</v>
      </c>
      <c r="C5" s="46">
        <f>SUM(C6:C12)</f>
        <v>385130.07</v>
      </c>
      <c r="D5" s="46">
        <f>B5+C5</f>
        <v>130179431.42999999</v>
      </c>
      <c r="E5" s="46">
        <f>SUM(E6:E12)</f>
        <v>52680985.640000001</v>
      </c>
      <c r="F5" s="46">
        <f>SUM(F6:F12)</f>
        <v>52685948.640000001</v>
      </c>
      <c r="G5" s="46">
        <f>D5-E5</f>
        <v>77498445.789999992</v>
      </c>
    </row>
    <row r="6" spans="1:7" x14ac:dyDescent="0.2">
      <c r="A6" s="47" t="s">
        <v>11</v>
      </c>
      <c r="B6" s="36">
        <v>96924767.340000004</v>
      </c>
      <c r="C6" s="36">
        <v>-291602.52</v>
      </c>
      <c r="D6" s="36">
        <f t="shared" ref="D6:D69" si="0">B6+C6</f>
        <v>96633164.820000008</v>
      </c>
      <c r="E6" s="36">
        <v>46498058.289999999</v>
      </c>
      <c r="F6" s="36">
        <v>46502653.649999999</v>
      </c>
      <c r="G6" s="36">
        <f t="shared" ref="G6:G69" si="1">D6-E6</f>
        <v>50135106.530000009</v>
      </c>
    </row>
    <row r="7" spans="1:7" x14ac:dyDescent="0.2">
      <c r="A7" s="47" t="s">
        <v>12</v>
      </c>
      <c r="B7" s="36">
        <v>29818.97</v>
      </c>
      <c r="C7" s="36">
        <v>27600</v>
      </c>
      <c r="D7" s="36">
        <f t="shared" si="0"/>
        <v>57418.97</v>
      </c>
      <c r="E7" s="36">
        <v>44293.58</v>
      </c>
      <c r="F7" s="36">
        <v>44293.58</v>
      </c>
      <c r="G7" s="36">
        <f t="shared" si="1"/>
        <v>13125.39</v>
      </c>
    </row>
    <row r="8" spans="1:7" x14ac:dyDescent="0.2">
      <c r="A8" s="47" t="s">
        <v>13</v>
      </c>
      <c r="B8" s="36">
        <v>17882458.82</v>
      </c>
      <c r="C8" s="36">
        <v>359148.23</v>
      </c>
      <c r="D8" s="36">
        <f t="shared" si="0"/>
        <v>18241607.050000001</v>
      </c>
      <c r="E8" s="36">
        <v>1556020.53</v>
      </c>
      <c r="F8" s="36">
        <v>1556020.53</v>
      </c>
      <c r="G8" s="36">
        <f t="shared" si="1"/>
        <v>16685586.520000001</v>
      </c>
    </row>
    <row r="9" spans="1:7" x14ac:dyDescent="0.2">
      <c r="A9" s="47" t="s">
        <v>14</v>
      </c>
      <c r="B9" s="36">
        <v>640000</v>
      </c>
      <c r="C9" s="36">
        <v>0</v>
      </c>
      <c r="D9" s="36">
        <f t="shared" si="0"/>
        <v>640000</v>
      </c>
      <c r="E9" s="36">
        <v>0</v>
      </c>
      <c r="F9" s="36">
        <v>0</v>
      </c>
      <c r="G9" s="36">
        <f t="shared" si="1"/>
        <v>640000</v>
      </c>
    </row>
    <row r="10" spans="1:7" x14ac:dyDescent="0.2">
      <c r="A10" s="47" t="s">
        <v>15</v>
      </c>
      <c r="B10" s="36">
        <v>12717256.23</v>
      </c>
      <c r="C10" s="36">
        <v>749369.28</v>
      </c>
      <c r="D10" s="36">
        <f t="shared" si="0"/>
        <v>13466625.51</v>
      </c>
      <c r="E10" s="36">
        <v>4582613.24</v>
      </c>
      <c r="F10" s="36">
        <v>4582980.88</v>
      </c>
      <c r="G10" s="36">
        <f t="shared" si="1"/>
        <v>8884012.2699999996</v>
      </c>
    </row>
    <row r="11" spans="1:7" x14ac:dyDescent="0.2">
      <c r="A11" s="47" t="s">
        <v>16</v>
      </c>
      <c r="B11" s="36">
        <v>1600000</v>
      </c>
      <c r="C11" s="36">
        <v>-459384.92</v>
      </c>
      <c r="D11" s="36">
        <f t="shared" si="0"/>
        <v>1140615.08</v>
      </c>
      <c r="E11" s="36">
        <v>0</v>
      </c>
      <c r="F11" s="36">
        <v>0</v>
      </c>
      <c r="G11" s="36">
        <f t="shared" si="1"/>
        <v>1140615.08</v>
      </c>
    </row>
    <row r="12" spans="1:7" x14ac:dyDescent="0.2">
      <c r="A12" s="47" t="s">
        <v>17</v>
      </c>
      <c r="B12" s="36">
        <v>0</v>
      </c>
      <c r="C12" s="36">
        <v>0</v>
      </c>
      <c r="D12" s="36">
        <f t="shared" si="0"/>
        <v>0</v>
      </c>
      <c r="E12" s="36">
        <v>0</v>
      </c>
      <c r="F12" s="36">
        <v>0</v>
      </c>
      <c r="G12" s="36">
        <f t="shared" si="1"/>
        <v>0</v>
      </c>
    </row>
    <row r="13" spans="1:7" x14ac:dyDescent="0.2">
      <c r="A13" s="45" t="s">
        <v>122</v>
      </c>
      <c r="B13" s="48">
        <f>SUM(B14:B22)</f>
        <v>23783622.179999996</v>
      </c>
      <c r="C13" s="48">
        <f>SUM(C14:C22)</f>
        <v>955550</v>
      </c>
      <c r="D13" s="48">
        <f t="shared" si="0"/>
        <v>24739172.179999996</v>
      </c>
      <c r="E13" s="48">
        <f>SUM(E14:E22)</f>
        <v>11448859.98</v>
      </c>
      <c r="F13" s="48">
        <f>SUM(F14:F22)</f>
        <v>10904496.960000001</v>
      </c>
      <c r="G13" s="48">
        <f t="shared" si="1"/>
        <v>13290312.199999996</v>
      </c>
    </row>
    <row r="14" spans="1:7" x14ac:dyDescent="0.2">
      <c r="A14" s="47" t="s">
        <v>18</v>
      </c>
      <c r="B14" s="36">
        <v>1806466.53</v>
      </c>
      <c r="C14" s="36">
        <v>163250</v>
      </c>
      <c r="D14" s="36">
        <f t="shared" si="0"/>
        <v>1969716.53</v>
      </c>
      <c r="E14" s="36">
        <v>594023.49</v>
      </c>
      <c r="F14" s="36">
        <v>578353.77</v>
      </c>
      <c r="G14" s="36">
        <f t="shared" si="1"/>
        <v>1375693.04</v>
      </c>
    </row>
    <row r="15" spans="1:7" x14ac:dyDescent="0.2">
      <c r="A15" s="47" t="s">
        <v>19</v>
      </c>
      <c r="B15" s="36">
        <v>718824.15</v>
      </c>
      <c r="C15" s="36">
        <v>-20500</v>
      </c>
      <c r="D15" s="36">
        <f t="shared" si="0"/>
        <v>698324.15</v>
      </c>
      <c r="E15" s="36">
        <v>136726.32999999999</v>
      </c>
      <c r="F15" s="36">
        <v>109526.64</v>
      </c>
      <c r="G15" s="36">
        <f t="shared" si="1"/>
        <v>561597.82000000007</v>
      </c>
    </row>
    <row r="16" spans="1:7" x14ac:dyDescent="0.2">
      <c r="A16" s="47" t="s">
        <v>20</v>
      </c>
      <c r="B16" s="36">
        <v>0</v>
      </c>
      <c r="C16" s="36">
        <v>0</v>
      </c>
      <c r="D16" s="36">
        <f t="shared" si="0"/>
        <v>0</v>
      </c>
      <c r="E16" s="36">
        <v>0</v>
      </c>
      <c r="F16" s="36">
        <v>0</v>
      </c>
      <c r="G16" s="36">
        <f t="shared" si="1"/>
        <v>0</v>
      </c>
    </row>
    <row r="17" spans="1:7" x14ac:dyDescent="0.2">
      <c r="A17" s="47" t="s">
        <v>21</v>
      </c>
      <c r="B17" s="36">
        <v>4819429.26</v>
      </c>
      <c r="C17" s="36">
        <v>766500</v>
      </c>
      <c r="D17" s="36">
        <f t="shared" si="0"/>
        <v>5585929.2599999998</v>
      </c>
      <c r="E17" s="36">
        <v>1992649.74</v>
      </c>
      <c r="F17" s="36">
        <v>1904812.03</v>
      </c>
      <c r="G17" s="36">
        <f t="shared" si="1"/>
        <v>3593279.5199999996</v>
      </c>
    </row>
    <row r="18" spans="1:7" x14ac:dyDescent="0.2">
      <c r="A18" s="47" t="s">
        <v>22</v>
      </c>
      <c r="B18" s="36">
        <v>3215150</v>
      </c>
      <c r="C18" s="36">
        <v>25000</v>
      </c>
      <c r="D18" s="36">
        <f t="shared" si="0"/>
        <v>3240150</v>
      </c>
      <c r="E18" s="36">
        <v>1958398.85</v>
      </c>
      <c r="F18" s="36">
        <v>1894708.94</v>
      </c>
      <c r="G18" s="36">
        <f t="shared" si="1"/>
        <v>1281751.1499999999</v>
      </c>
    </row>
    <row r="19" spans="1:7" x14ac:dyDescent="0.2">
      <c r="A19" s="47" t="s">
        <v>23</v>
      </c>
      <c r="B19" s="36">
        <v>8983725.5399999991</v>
      </c>
      <c r="C19" s="36">
        <v>30600</v>
      </c>
      <c r="D19" s="36">
        <f t="shared" si="0"/>
        <v>9014325.5399999991</v>
      </c>
      <c r="E19" s="36">
        <v>5088513.5199999996</v>
      </c>
      <c r="F19" s="36">
        <v>4811856.33</v>
      </c>
      <c r="G19" s="36">
        <f t="shared" si="1"/>
        <v>3925812.0199999996</v>
      </c>
    </row>
    <row r="20" spans="1:7" x14ac:dyDescent="0.2">
      <c r="A20" s="47" t="s">
        <v>24</v>
      </c>
      <c r="B20" s="36">
        <v>1466829.91</v>
      </c>
      <c r="C20" s="36">
        <v>-92800</v>
      </c>
      <c r="D20" s="36">
        <f t="shared" si="0"/>
        <v>1374029.91</v>
      </c>
      <c r="E20" s="36">
        <v>357070.38</v>
      </c>
      <c r="F20" s="36">
        <v>357070.38</v>
      </c>
      <c r="G20" s="36">
        <f t="shared" si="1"/>
        <v>1016959.5299999999</v>
      </c>
    </row>
    <row r="21" spans="1:7" x14ac:dyDescent="0.2">
      <c r="A21" s="47" t="s">
        <v>25</v>
      </c>
      <c r="B21" s="36">
        <v>150000</v>
      </c>
      <c r="C21" s="36">
        <v>0</v>
      </c>
      <c r="D21" s="36">
        <f t="shared" si="0"/>
        <v>150000</v>
      </c>
      <c r="E21" s="36">
        <v>118465.68</v>
      </c>
      <c r="F21" s="36">
        <v>118465.68</v>
      </c>
      <c r="G21" s="36">
        <f t="shared" si="1"/>
        <v>31534.320000000007</v>
      </c>
    </row>
    <row r="22" spans="1:7" x14ac:dyDescent="0.2">
      <c r="A22" s="47" t="s">
        <v>26</v>
      </c>
      <c r="B22" s="36">
        <v>2623196.79</v>
      </c>
      <c r="C22" s="36">
        <v>83500</v>
      </c>
      <c r="D22" s="36">
        <f t="shared" si="0"/>
        <v>2706696.79</v>
      </c>
      <c r="E22" s="36">
        <v>1203011.99</v>
      </c>
      <c r="F22" s="36">
        <v>1129703.19</v>
      </c>
      <c r="G22" s="36">
        <f t="shared" si="1"/>
        <v>1503684.8</v>
      </c>
    </row>
    <row r="23" spans="1:7" x14ac:dyDescent="0.2">
      <c r="A23" s="45" t="s">
        <v>27</v>
      </c>
      <c r="B23" s="48">
        <f>SUM(B24:B32)</f>
        <v>48185987.150000006</v>
      </c>
      <c r="C23" s="48">
        <f>SUM(C24:C32)</f>
        <v>4761359.47</v>
      </c>
      <c r="D23" s="48">
        <f t="shared" si="0"/>
        <v>52947346.620000005</v>
      </c>
      <c r="E23" s="48">
        <f>SUM(E24:E32)</f>
        <v>15041568.510000002</v>
      </c>
      <c r="F23" s="48">
        <f>SUM(F24:F32)</f>
        <v>14692224.770000001</v>
      </c>
      <c r="G23" s="48">
        <f t="shared" si="1"/>
        <v>37905778.109999999</v>
      </c>
    </row>
    <row r="24" spans="1:7" x14ac:dyDescent="0.2">
      <c r="A24" s="47" t="s">
        <v>28</v>
      </c>
      <c r="B24" s="36">
        <v>12456017.210000001</v>
      </c>
      <c r="C24" s="36">
        <v>-95000</v>
      </c>
      <c r="D24" s="36">
        <f t="shared" si="0"/>
        <v>12361017.210000001</v>
      </c>
      <c r="E24" s="36">
        <v>963081.27</v>
      </c>
      <c r="F24" s="36">
        <v>950329.27</v>
      </c>
      <c r="G24" s="36">
        <f t="shared" si="1"/>
        <v>11397935.940000001</v>
      </c>
    </row>
    <row r="25" spans="1:7" x14ac:dyDescent="0.2">
      <c r="A25" s="47" t="s">
        <v>29</v>
      </c>
      <c r="B25" s="36">
        <v>854982.13</v>
      </c>
      <c r="C25" s="36">
        <v>182390</v>
      </c>
      <c r="D25" s="36">
        <f t="shared" si="0"/>
        <v>1037372.13</v>
      </c>
      <c r="E25" s="36">
        <v>371606</v>
      </c>
      <c r="F25" s="36">
        <v>371606</v>
      </c>
      <c r="G25" s="36">
        <f t="shared" si="1"/>
        <v>665766.13</v>
      </c>
    </row>
    <row r="26" spans="1:7" x14ac:dyDescent="0.2">
      <c r="A26" s="47" t="s">
        <v>30</v>
      </c>
      <c r="B26" s="36">
        <v>5780561.9000000004</v>
      </c>
      <c r="C26" s="36">
        <v>678345.84</v>
      </c>
      <c r="D26" s="36">
        <f t="shared" si="0"/>
        <v>6458907.7400000002</v>
      </c>
      <c r="E26" s="36">
        <v>1629723.49</v>
      </c>
      <c r="F26" s="36">
        <v>1616888.21</v>
      </c>
      <c r="G26" s="36">
        <f t="shared" si="1"/>
        <v>4829184.25</v>
      </c>
    </row>
    <row r="27" spans="1:7" x14ac:dyDescent="0.2">
      <c r="A27" s="47" t="s">
        <v>31</v>
      </c>
      <c r="B27" s="36">
        <v>1356000.05</v>
      </c>
      <c r="C27" s="36">
        <v>245000</v>
      </c>
      <c r="D27" s="36">
        <f t="shared" si="0"/>
        <v>1601000.05</v>
      </c>
      <c r="E27" s="36">
        <v>1237341.97</v>
      </c>
      <c r="F27" s="36">
        <v>1237341.97</v>
      </c>
      <c r="G27" s="36">
        <f t="shared" si="1"/>
        <v>363658.08000000007</v>
      </c>
    </row>
    <row r="28" spans="1:7" x14ac:dyDescent="0.2">
      <c r="A28" s="47" t="s">
        <v>32</v>
      </c>
      <c r="B28" s="36">
        <v>5663477.5199999996</v>
      </c>
      <c r="C28" s="36">
        <v>255388</v>
      </c>
      <c r="D28" s="36">
        <f t="shared" si="0"/>
        <v>5918865.5199999996</v>
      </c>
      <c r="E28" s="36">
        <v>2421330.7799999998</v>
      </c>
      <c r="F28" s="36">
        <v>2382671.38</v>
      </c>
      <c r="G28" s="36">
        <f t="shared" si="1"/>
        <v>3497534.7399999998</v>
      </c>
    </row>
    <row r="29" spans="1:7" x14ac:dyDescent="0.2">
      <c r="A29" s="47" t="s">
        <v>33</v>
      </c>
      <c r="B29" s="36">
        <v>1602976.85</v>
      </c>
      <c r="C29" s="36">
        <v>33000</v>
      </c>
      <c r="D29" s="36">
        <f t="shared" si="0"/>
        <v>1635976.85</v>
      </c>
      <c r="E29" s="36">
        <v>344980.4</v>
      </c>
      <c r="F29" s="36">
        <v>322878.03000000003</v>
      </c>
      <c r="G29" s="36">
        <f t="shared" si="1"/>
        <v>1290996.4500000002</v>
      </c>
    </row>
    <row r="30" spans="1:7" x14ac:dyDescent="0.2">
      <c r="A30" s="47" t="s">
        <v>34</v>
      </c>
      <c r="B30" s="36">
        <v>1989384.41</v>
      </c>
      <c r="C30" s="36">
        <v>-72000</v>
      </c>
      <c r="D30" s="36">
        <f t="shared" si="0"/>
        <v>1917384.41</v>
      </c>
      <c r="E30" s="36">
        <v>166922.28</v>
      </c>
      <c r="F30" s="36">
        <v>161085.28</v>
      </c>
      <c r="G30" s="36">
        <f t="shared" si="1"/>
        <v>1750462.13</v>
      </c>
    </row>
    <row r="31" spans="1:7" x14ac:dyDescent="0.2">
      <c r="A31" s="47" t="s">
        <v>35</v>
      </c>
      <c r="B31" s="36">
        <v>14214991.15</v>
      </c>
      <c r="C31" s="36">
        <v>2326073.36</v>
      </c>
      <c r="D31" s="36">
        <f t="shared" si="0"/>
        <v>16541064.51</v>
      </c>
      <c r="E31" s="36">
        <v>5399210.5700000003</v>
      </c>
      <c r="F31" s="36">
        <v>5366673.91</v>
      </c>
      <c r="G31" s="36">
        <f t="shared" si="1"/>
        <v>11141853.939999999</v>
      </c>
    </row>
    <row r="32" spans="1:7" x14ac:dyDescent="0.2">
      <c r="A32" s="47" t="s">
        <v>36</v>
      </c>
      <c r="B32" s="36">
        <v>4267595.93</v>
      </c>
      <c r="C32" s="36">
        <v>1208162.27</v>
      </c>
      <c r="D32" s="36">
        <f t="shared" si="0"/>
        <v>5475758.1999999993</v>
      </c>
      <c r="E32" s="36">
        <v>2507371.75</v>
      </c>
      <c r="F32" s="36">
        <v>2282750.7200000002</v>
      </c>
      <c r="G32" s="36">
        <f t="shared" si="1"/>
        <v>2968386.4499999993</v>
      </c>
    </row>
    <row r="33" spans="1:7" x14ac:dyDescent="0.2">
      <c r="A33" s="45" t="s">
        <v>123</v>
      </c>
      <c r="B33" s="48">
        <f>SUM(B34:B42)</f>
        <v>35548748.93</v>
      </c>
      <c r="C33" s="48">
        <f>SUM(C34:C42)</f>
        <v>26643268.149999999</v>
      </c>
      <c r="D33" s="48">
        <f t="shared" si="0"/>
        <v>62192017.079999998</v>
      </c>
      <c r="E33" s="48">
        <f>SUM(E34:E42)</f>
        <v>24636565.5</v>
      </c>
      <c r="F33" s="48">
        <f>SUM(F34:F42)</f>
        <v>22403922.98</v>
      </c>
      <c r="G33" s="48">
        <f t="shared" si="1"/>
        <v>37555451.579999998</v>
      </c>
    </row>
    <row r="34" spans="1:7" x14ac:dyDescent="0.2">
      <c r="A34" s="47" t="s">
        <v>37</v>
      </c>
      <c r="B34" s="36">
        <v>18321405.77</v>
      </c>
      <c r="C34" s="36">
        <v>400000</v>
      </c>
      <c r="D34" s="36">
        <f t="shared" si="0"/>
        <v>18721405.77</v>
      </c>
      <c r="E34" s="36">
        <v>9879293.8399999999</v>
      </c>
      <c r="F34" s="36">
        <v>9879293.8399999999</v>
      </c>
      <c r="G34" s="36">
        <f t="shared" si="1"/>
        <v>8842111.9299999997</v>
      </c>
    </row>
    <row r="35" spans="1:7" x14ac:dyDescent="0.2">
      <c r="A35" s="47" t="s">
        <v>38</v>
      </c>
      <c r="B35" s="36">
        <v>0</v>
      </c>
      <c r="C35" s="36">
        <v>0</v>
      </c>
      <c r="D35" s="36">
        <f t="shared" si="0"/>
        <v>0</v>
      </c>
      <c r="E35" s="36">
        <v>0</v>
      </c>
      <c r="F35" s="36">
        <v>0</v>
      </c>
      <c r="G35" s="36">
        <f t="shared" si="1"/>
        <v>0</v>
      </c>
    </row>
    <row r="36" spans="1:7" x14ac:dyDescent="0.2">
      <c r="A36" s="47" t="s">
        <v>39</v>
      </c>
      <c r="B36" s="36">
        <v>910000</v>
      </c>
      <c r="C36" s="36">
        <v>401500</v>
      </c>
      <c r="D36" s="36">
        <f t="shared" si="0"/>
        <v>1311500</v>
      </c>
      <c r="E36" s="36">
        <v>14205</v>
      </c>
      <c r="F36" s="36">
        <v>0</v>
      </c>
      <c r="G36" s="36">
        <f t="shared" si="1"/>
        <v>1297295</v>
      </c>
    </row>
    <row r="37" spans="1:7" x14ac:dyDescent="0.2">
      <c r="A37" s="47" t="s">
        <v>40</v>
      </c>
      <c r="B37" s="36">
        <v>11745460.699999999</v>
      </c>
      <c r="C37" s="36">
        <v>25432680.719999999</v>
      </c>
      <c r="D37" s="36">
        <f t="shared" si="0"/>
        <v>37178141.420000002</v>
      </c>
      <c r="E37" s="36">
        <v>12559402.949999999</v>
      </c>
      <c r="F37" s="36">
        <v>10340965.43</v>
      </c>
      <c r="G37" s="36">
        <f t="shared" si="1"/>
        <v>24618738.470000003</v>
      </c>
    </row>
    <row r="38" spans="1:7" x14ac:dyDescent="0.2">
      <c r="A38" s="47" t="s">
        <v>41</v>
      </c>
      <c r="B38" s="36">
        <v>4271882.46</v>
      </c>
      <c r="C38" s="36">
        <v>409087.43</v>
      </c>
      <c r="D38" s="36">
        <f t="shared" si="0"/>
        <v>4680969.8899999997</v>
      </c>
      <c r="E38" s="36">
        <v>2183663.71</v>
      </c>
      <c r="F38" s="36">
        <v>2183663.71</v>
      </c>
      <c r="G38" s="36">
        <f t="shared" si="1"/>
        <v>2497306.1799999997</v>
      </c>
    </row>
    <row r="39" spans="1:7" x14ac:dyDescent="0.2">
      <c r="A39" s="47" t="s">
        <v>42</v>
      </c>
      <c r="B39" s="36">
        <v>0</v>
      </c>
      <c r="C39" s="36">
        <v>0</v>
      </c>
      <c r="D39" s="36">
        <f t="shared" si="0"/>
        <v>0</v>
      </c>
      <c r="E39" s="36">
        <v>0</v>
      </c>
      <c r="F39" s="36">
        <v>0</v>
      </c>
      <c r="G39" s="36">
        <f t="shared" si="1"/>
        <v>0</v>
      </c>
    </row>
    <row r="40" spans="1:7" x14ac:dyDescent="0.2">
      <c r="A40" s="47" t="s">
        <v>43</v>
      </c>
      <c r="B40" s="36">
        <v>0</v>
      </c>
      <c r="C40" s="36">
        <v>0</v>
      </c>
      <c r="D40" s="36">
        <f t="shared" si="0"/>
        <v>0</v>
      </c>
      <c r="E40" s="36">
        <v>0</v>
      </c>
      <c r="F40" s="36">
        <v>0</v>
      </c>
      <c r="G40" s="36">
        <f t="shared" si="1"/>
        <v>0</v>
      </c>
    </row>
    <row r="41" spans="1:7" x14ac:dyDescent="0.2">
      <c r="A41" s="47" t="s">
        <v>44</v>
      </c>
      <c r="B41" s="36">
        <v>300000</v>
      </c>
      <c r="C41" s="36">
        <v>0</v>
      </c>
      <c r="D41" s="36">
        <f t="shared" si="0"/>
        <v>300000</v>
      </c>
      <c r="E41" s="36">
        <v>0</v>
      </c>
      <c r="F41" s="36">
        <v>0</v>
      </c>
      <c r="G41" s="36">
        <f t="shared" si="1"/>
        <v>300000</v>
      </c>
    </row>
    <row r="42" spans="1:7" x14ac:dyDescent="0.2">
      <c r="A42" s="47" t="s">
        <v>45</v>
      </c>
      <c r="B42" s="36">
        <v>0</v>
      </c>
      <c r="C42" s="36">
        <v>0</v>
      </c>
      <c r="D42" s="36">
        <f t="shared" si="0"/>
        <v>0</v>
      </c>
      <c r="E42" s="36">
        <v>0</v>
      </c>
      <c r="F42" s="36">
        <v>0</v>
      </c>
      <c r="G42" s="36">
        <f t="shared" si="1"/>
        <v>0</v>
      </c>
    </row>
    <row r="43" spans="1:7" x14ac:dyDescent="0.2">
      <c r="A43" s="45" t="s">
        <v>124</v>
      </c>
      <c r="B43" s="48">
        <f>SUM(B44:B52)</f>
        <v>1447501.7000000002</v>
      </c>
      <c r="C43" s="48">
        <f>SUM(C44:C52)</f>
        <v>4230574</v>
      </c>
      <c r="D43" s="48">
        <f t="shared" si="0"/>
        <v>5678075.7000000002</v>
      </c>
      <c r="E43" s="48">
        <f>SUM(E44:E52)</f>
        <v>4121677.17</v>
      </c>
      <c r="F43" s="48">
        <f>SUM(F44:F52)</f>
        <v>3329464.37</v>
      </c>
      <c r="G43" s="48">
        <f t="shared" si="1"/>
        <v>1556398.5300000003</v>
      </c>
    </row>
    <row r="44" spans="1:7" x14ac:dyDescent="0.2">
      <c r="A44" s="49" t="s">
        <v>46</v>
      </c>
      <c r="B44" s="36">
        <v>991374.83</v>
      </c>
      <c r="C44" s="36">
        <v>68990</v>
      </c>
      <c r="D44" s="36">
        <f t="shared" si="0"/>
        <v>1060364.83</v>
      </c>
      <c r="E44" s="36">
        <v>231357.17</v>
      </c>
      <c r="F44" s="36">
        <v>219617.17</v>
      </c>
      <c r="G44" s="36">
        <f t="shared" si="1"/>
        <v>829007.66</v>
      </c>
    </row>
    <row r="45" spans="1:7" x14ac:dyDescent="0.2">
      <c r="A45" s="47" t="s">
        <v>47</v>
      </c>
      <c r="B45" s="36">
        <v>20000</v>
      </c>
      <c r="C45" s="36">
        <v>0</v>
      </c>
      <c r="D45" s="36">
        <f t="shared" si="0"/>
        <v>20000</v>
      </c>
      <c r="E45" s="36">
        <v>0</v>
      </c>
      <c r="F45" s="36">
        <v>0</v>
      </c>
      <c r="G45" s="36">
        <f t="shared" si="1"/>
        <v>20000</v>
      </c>
    </row>
    <row r="46" spans="1:7" x14ac:dyDescent="0.2">
      <c r="A46" s="47" t="s">
        <v>48</v>
      </c>
      <c r="B46" s="36">
        <v>10000</v>
      </c>
      <c r="C46" s="36">
        <v>0</v>
      </c>
      <c r="D46" s="36">
        <f t="shared" si="0"/>
        <v>10000</v>
      </c>
      <c r="E46" s="36">
        <v>0</v>
      </c>
      <c r="F46" s="36">
        <v>0</v>
      </c>
      <c r="G46" s="36">
        <f t="shared" si="1"/>
        <v>10000</v>
      </c>
    </row>
    <row r="47" spans="1:7" x14ac:dyDescent="0.2">
      <c r="A47" s="47" t="s">
        <v>49</v>
      </c>
      <c r="B47" s="36">
        <v>36000</v>
      </c>
      <c r="C47" s="36">
        <v>4215000</v>
      </c>
      <c r="D47" s="36">
        <f t="shared" si="0"/>
        <v>4251000</v>
      </c>
      <c r="E47" s="36">
        <v>3799000</v>
      </c>
      <c r="F47" s="36">
        <v>3035627.2</v>
      </c>
      <c r="G47" s="36">
        <f t="shared" si="1"/>
        <v>452000</v>
      </c>
    </row>
    <row r="48" spans="1:7" x14ac:dyDescent="0.2">
      <c r="A48" s="47" t="s">
        <v>50</v>
      </c>
      <c r="B48" s="36">
        <v>0</v>
      </c>
      <c r="C48" s="36">
        <v>0</v>
      </c>
      <c r="D48" s="36">
        <f t="shared" si="0"/>
        <v>0</v>
      </c>
      <c r="E48" s="36">
        <v>0</v>
      </c>
      <c r="F48" s="36">
        <v>0</v>
      </c>
      <c r="G48" s="36">
        <f t="shared" si="1"/>
        <v>0</v>
      </c>
    </row>
    <row r="49" spans="1:7" x14ac:dyDescent="0.2">
      <c r="A49" s="47" t="s">
        <v>51</v>
      </c>
      <c r="B49" s="36">
        <v>359126.87</v>
      </c>
      <c r="C49" s="36">
        <v>-53416</v>
      </c>
      <c r="D49" s="36">
        <f t="shared" si="0"/>
        <v>305710.87</v>
      </c>
      <c r="E49" s="36">
        <v>91320</v>
      </c>
      <c r="F49" s="36">
        <v>74220</v>
      </c>
      <c r="G49" s="36">
        <f t="shared" si="1"/>
        <v>214390.87</v>
      </c>
    </row>
    <row r="50" spans="1:7" x14ac:dyDescent="0.2">
      <c r="A50" s="47" t="s">
        <v>52</v>
      </c>
      <c r="B50" s="36">
        <v>0</v>
      </c>
      <c r="C50" s="36">
        <v>0</v>
      </c>
      <c r="D50" s="36">
        <f t="shared" si="0"/>
        <v>0</v>
      </c>
      <c r="E50" s="36">
        <v>0</v>
      </c>
      <c r="F50" s="36">
        <v>0</v>
      </c>
      <c r="G50" s="36">
        <f t="shared" si="1"/>
        <v>0</v>
      </c>
    </row>
    <row r="51" spans="1:7" x14ac:dyDescent="0.2">
      <c r="A51" s="47" t="s">
        <v>53</v>
      </c>
      <c r="B51" s="36">
        <v>0</v>
      </c>
      <c r="C51" s="36">
        <v>0</v>
      </c>
      <c r="D51" s="36">
        <f t="shared" si="0"/>
        <v>0</v>
      </c>
      <c r="E51" s="36">
        <v>0</v>
      </c>
      <c r="F51" s="36">
        <v>0</v>
      </c>
      <c r="G51" s="36">
        <f t="shared" si="1"/>
        <v>0</v>
      </c>
    </row>
    <row r="52" spans="1:7" x14ac:dyDescent="0.2">
      <c r="A52" s="47" t="s">
        <v>54</v>
      </c>
      <c r="B52" s="36">
        <v>31000</v>
      </c>
      <c r="C52" s="36">
        <v>0</v>
      </c>
      <c r="D52" s="36">
        <f t="shared" si="0"/>
        <v>31000</v>
      </c>
      <c r="E52" s="36">
        <v>0</v>
      </c>
      <c r="F52" s="36">
        <v>0</v>
      </c>
      <c r="G52" s="36">
        <f t="shared" si="1"/>
        <v>31000</v>
      </c>
    </row>
    <row r="53" spans="1:7" x14ac:dyDescent="0.2">
      <c r="A53" s="45" t="s">
        <v>55</v>
      </c>
      <c r="B53" s="48">
        <f>SUM(B54:B56)</f>
        <v>31428561</v>
      </c>
      <c r="C53" s="48">
        <f>SUM(C54:C56)</f>
        <v>177619565.87</v>
      </c>
      <c r="D53" s="48">
        <f t="shared" si="0"/>
        <v>209048126.87</v>
      </c>
      <c r="E53" s="48">
        <f>SUM(E54:E56)</f>
        <v>113771820.76000001</v>
      </c>
      <c r="F53" s="48">
        <f>SUM(F54:F56)</f>
        <v>103148476.45999999</v>
      </c>
      <c r="G53" s="48">
        <f t="shared" si="1"/>
        <v>95276306.109999999</v>
      </c>
    </row>
    <row r="54" spans="1:7" x14ac:dyDescent="0.2">
      <c r="A54" s="47" t="s">
        <v>56</v>
      </c>
      <c r="B54" s="36">
        <v>31428561</v>
      </c>
      <c r="C54" s="36">
        <v>177619565.87</v>
      </c>
      <c r="D54" s="36">
        <f t="shared" si="0"/>
        <v>209048126.87</v>
      </c>
      <c r="E54" s="36">
        <v>113771820.76000001</v>
      </c>
      <c r="F54" s="36">
        <v>103148476.45999999</v>
      </c>
      <c r="G54" s="36">
        <f t="shared" si="1"/>
        <v>95276306.109999999</v>
      </c>
    </row>
    <row r="55" spans="1:7" x14ac:dyDescent="0.2">
      <c r="A55" s="47" t="s">
        <v>57</v>
      </c>
      <c r="B55" s="36">
        <v>0</v>
      </c>
      <c r="C55" s="36">
        <v>0</v>
      </c>
      <c r="D55" s="36">
        <f t="shared" si="0"/>
        <v>0</v>
      </c>
      <c r="E55" s="36">
        <v>0</v>
      </c>
      <c r="F55" s="36">
        <v>0</v>
      </c>
      <c r="G55" s="36">
        <f t="shared" si="1"/>
        <v>0</v>
      </c>
    </row>
    <row r="56" spans="1:7" x14ac:dyDescent="0.2">
      <c r="A56" s="47" t="s">
        <v>58</v>
      </c>
      <c r="B56" s="36">
        <v>0</v>
      </c>
      <c r="C56" s="36">
        <v>0</v>
      </c>
      <c r="D56" s="36">
        <f t="shared" si="0"/>
        <v>0</v>
      </c>
      <c r="E56" s="36">
        <v>0</v>
      </c>
      <c r="F56" s="36">
        <v>0</v>
      </c>
      <c r="G56" s="36">
        <f t="shared" si="1"/>
        <v>0</v>
      </c>
    </row>
    <row r="57" spans="1:7" x14ac:dyDescent="0.2">
      <c r="A57" s="45" t="s">
        <v>120</v>
      </c>
      <c r="B57" s="48">
        <f>SUM(B58:B64)</f>
        <v>0</v>
      </c>
      <c r="C57" s="48">
        <f>SUM(C58:C64)</f>
        <v>0</v>
      </c>
      <c r="D57" s="48">
        <f t="shared" si="0"/>
        <v>0</v>
      </c>
      <c r="E57" s="48">
        <f>SUM(E58:E64)</f>
        <v>0</v>
      </c>
      <c r="F57" s="48">
        <f>SUM(F58:F64)</f>
        <v>0</v>
      </c>
      <c r="G57" s="48">
        <f t="shared" si="1"/>
        <v>0</v>
      </c>
    </row>
    <row r="58" spans="1:7" x14ac:dyDescent="0.2">
      <c r="A58" s="47" t="s">
        <v>59</v>
      </c>
      <c r="B58" s="36">
        <v>0</v>
      </c>
      <c r="C58" s="36">
        <v>0</v>
      </c>
      <c r="D58" s="36">
        <f t="shared" si="0"/>
        <v>0</v>
      </c>
      <c r="E58" s="36">
        <v>0</v>
      </c>
      <c r="F58" s="36">
        <v>0</v>
      </c>
      <c r="G58" s="36">
        <f t="shared" si="1"/>
        <v>0</v>
      </c>
    </row>
    <row r="59" spans="1:7" x14ac:dyDescent="0.2">
      <c r="A59" s="47" t="s">
        <v>60</v>
      </c>
      <c r="B59" s="36">
        <v>0</v>
      </c>
      <c r="C59" s="36">
        <v>0</v>
      </c>
      <c r="D59" s="36">
        <f t="shared" si="0"/>
        <v>0</v>
      </c>
      <c r="E59" s="36">
        <v>0</v>
      </c>
      <c r="F59" s="36">
        <v>0</v>
      </c>
      <c r="G59" s="36">
        <f t="shared" si="1"/>
        <v>0</v>
      </c>
    </row>
    <row r="60" spans="1:7" x14ac:dyDescent="0.2">
      <c r="A60" s="47" t="s">
        <v>61</v>
      </c>
      <c r="B60" s="36">
        <v>0</v>
      </c>
      <c r="C60" s="36">
        <v>0</v>
      </c>
      <c r="D60" s="36">
        <f t="shared" si="0"/>
        <v>0</v>
      </c>
      <c r="E60" s="36">
        <v>0</v>
      </c>
      <c r="F60" s="36">
        <v>0</v>
      </c>
      <c r="G60" s="36">
        <f t="shared" si="1"/>
        <v>0</v>
      </c>
    </row>
    <row r="61" spans="1:7" x14ac:dyDescent="0.2">
      <c r="A61" s="47" t="s">
        <v>62</v>
      </c>
      <c r="B61" s="36">
        <v>0</v>
      </c>
      <c r="C61" s="36">
        <v>0</v>
      </c>
      <c r="D61" s="36">
        <f t="shared" si="0"/>
        <v>0</v>
      </c>
      <c r="E61" s="36">
        <v>0</v>
      </c>
      <c r="F61" s="36">
        <v>0</v>
      </c>
      <c r="G61" s="36">
        <f t="shared" si="1"/>
        <v>0</v>
      </c>
    </row>
    <row r="62" spans="1:7" x14ac:dyDescent="0.2">
      <c r="A62" s="47" t="s">
        <v>63</v>
      </c>
      <c r="B62" s="36">
        <v>0</v>
      </c>
      <c r="C62" s="36">
        <v>0</v>
      </c>
      <c r="D62" s="36">
        <f t="shared" si="0"/>
        <v>0</v>
      </c>
      <c r="E62" s="36">
        <v>0</v>
      </c>
      <c r="F62" s="36">
        <v>0</v>
      </c>
      <c r="G62" s="36">
        <f t="shared" si="1"/>
        <v>0</v>
      </c>
    </row>
    <row r="63" spans="1:7" x14ac:dyDescent="0.2">
      <c r="A63" s="47" t="s">
        <v>64</v>
      </c>
      <c r="B63" s="36">
        <v>0</v>
      </c>
      <c r="C63" s="36">
        <v>0</v>
      </c>
      <c r="D63" s="36">
        <f t="shared" si="0"/>
        <v>0</v>
      </c>
      <c r="E63" s="36">
        <v>0</v>
      </c>
      <c r="F63" s="36">
        <v>0</v>
      </c>
      <c r="G63" s="36">
        <f t="shared" si="1"/>
        <v>0</v>
      </c>
    </row>
    <row r="64" spans="1:7" x14ac:dyDescent="0.2">
      <c r="A64" s="47" t="s">
        <v>65</v>
      </c>
      <c r="B64" s="36">
        <v>0</v>
      </c>
      <c r="C64" s="36">
        <v>0</v>
      </c>
      <c r="D64" s="36">
        <f t="shared" si="0"/>
        <v>0</v>
      </c>
      <c r="E64" s="36">
        <v>0</v>
      </c>
      <c r="F64" s="36">
        <v>0</v>
      </c>
      <c r="G64" s="36">
        <f t="shared" si="1"/>
        <v>0</v>
      </c>
    </row>
    <row r="65" spans="1:7" x14ac:dyDescent="0.2">
      <c r="A65" s="45" t="s">
        <v>121</v>
      </c>
      <c r="B65" s="48">
        <f>SUM(B66:B68)</f>
        <v>0</v>
      </c>
      <c r="C65" s="48">
        <f>SUM(C66:C68)</f>
        <v>4210243.5</v>
      </c>
      <c r="D65" s="48">
        <f t="shared" si="0"/>
        <v>4210243.5</v>
      </c>
      <c r="E65" s="48">
        <f>SUM(E66:E68)</f>
        <v>3960243.5</v>
      </c>
      <c r="F65" s="48">
        <f>SUM(F66:F68)</f>
        <v>3960243.5</v>
      </c>
      <c r="G65" s="48">
        <f t="shared" si="1"/>
        <v>250000</v>
      </c>
    </row>
    <row r="66" spans="1:7" x14ac:dyDescent="0.2">
      <c r="A66" s="47" t="s">
        <v>66</v>
      </c>
      <c r="B66" s="36">
        <v>0</v>
      </c>
      <c r="C66" s="36">
        <v>0</v>
      </c>
      <c r="D66" s="36">
        <f t="shared" si="0"/>
        <v>0</v>
      </c>
      <c r="E66" s="36">
        <v>0</v>
      </c>
      <c r="F66" s="36">
        <v>0</v>
      </c>
      <c r="G66" s="36">
        <f t="shared" si="1"/>
        <v>0</v>
      </c>
    </row>
    <row r="67" spans="1:7" x14ac:dyDescent="0.2">
      <c r="A67" s="47" t="s">
        <v>67</v>
      </c>
      <c r="B67" s="36">
        <v>0</v>
      </c>
      <c r="C67" s="36">
        <v>0</v>
      </c>
      <c r="D67" s="36">
        <f t="shared" si="0"/>
        <v>0</v>
      </c>
      <c r="E67" s="36">
        <v>0</v>
      </c>
      <c r="F67" s="36">
        <v>0</v>
      </c>
      <c r="G67" s="36">
        <f t="shared" si="1"/>
        <v>0</v>
      </c>
    </row>
    <row r="68" spans="1:7" x14ac:dyDescent="0.2">
      <c r="A68" s="47" t="s">
        <v>68</v>
      </c>
      <c r="B68" s="36">
        <v>0</v>
      </c>
      <c r="C68" s="36">
        <v>4210243.5</v>
      </c>
      <c r="D68" s="36">
        <f t="shared" si="0"/>
        <v>4210243.5</v>
      </c>
      <c r="E68" s="36">
        <v>3960243.5</v>
      </c>
      <c r="F68" s="36">
        <v>3960243.5</v>
      </c>
      <c r="G68" s="36">
        <f t="shared" si="1"/>
        <v>250000</v>
      </c>
    </row>
    <row r="69" spans="1:7" x14ac:dyDescent="0.2">
      <c r="A69" s="45" t="s">
        <v>69</v>
      </c>
      <c r="B69" s="48">
        <f>SUM(B70:B76)</f>
        <v>0</v>
      </c>
      <c r="C69" s="48">
        <f>SUM(C70:C76)</f>
        <v>0</v>
      </c>
      <c r="D69" s="48">
        <f t="shared" si="0"/>
        <v>0</v>
      </c>
      <c r="E69" s="48">
        <f>SUM(E70:E76)</f>
        <v>0</v>
      </c>
      <c r="F69" s="48">
        <f>SUM(F70:F76)</f>
        <v>0</v>
      </c>
      <c r="G69" s="48">
        <f t="shared" si="1"/>
        <v>0</v>
      </c>
    </row>
    <row r="70" spans="1:7" x14ac:dyDescent="0.2">
      <c r="A70" s="47" t="s">
        <v>70</v>
      </c>
      <c r="B70" s="36">
        <v>0</v>
      </c>
      <c r="C70" s="36">
        <v>0</v>
      </c>
      <c r="D70" s="36">
        <f t="shared" ref="D70:D76" si="2">B70+C70</f>
        <v>0</v>
      </c>
      <c r="E70" s="36">
        <v>0</v>
      </c>
      <c r="F70" s="36">
        <v>0</v>
      </c>
      <c r="G70" s="36">
        <f t="shared" ref="G70:G76" si="3">D70-E70</f>
        <v>0</v>
      </c>
    </row>
    <row r="71" spans="1:7" x14ac:dyDescent="0.2">
      <c r="A71" s="47" t="s">
        <v>71</v>
      </c>
      <c r="B71" s="36">
        <v>0</v>
      </c>
      <c r="C71" s="36">
        <v>0</v>
      </c>
      <c r="D71" s="36">
        <f t="shared" si="2"/>
        <v>0</v>
      </c>
      <c r="E71" s="36">
        <v>0</v>
      </c>
      <c r="F71" s="36">
        <v>0</v>
      </c>
      <c r="G71" s="36">
        <f t="shared" si="3"/>
        <v>0</v>
      </c>
    </row>
    <row r="72" spans="1:7" x14ac:dyDescent="0.2">
      <c r="A72" s="47" t="s">
        <v>72</v>
      </c>
      <c r="B72" s="36">
        <v>0</v>
      </c>
      <c r="C72" s="36">
        <v>0</v>
      </c>
      <c r="D72" s="36">
        <f t="shared" si="2"/>
        <v>0</v>
      </c>
      <c r="E72" s="36">
        <v>0</v>
      </c>
      <c r="F72" s="36">
        <v>0</v>
      </c>
      <c r="G72" s="36">
        <f t="shared" si="3"/>
        <v>0</v>
      </c>
    </row>
    <row r="73" spans="1:7" x14ac:dyDescent="0.2">
      <c r="A73" s="47" t="s">
        <v>73</v>
      </c>
      <c r="B73" s="36">
        <v>0</v>
      </c>
      <c r="C73" s="36">
        <v>0</v>
      </c>
      <c r="D73" s="36">
        <f t="shared" si="2"/>
        <v>0</v>
      </c>
      <c r="E73" s="36">
        <v>0</v>
      </c>
      <c r="F73" s="36">
        <v>0</v>
      </c>
      <c r="G73" s="36">
        <f t="shared" si="3"/>
        <v>0</v>
      </c>
    </row>
    <row r="74" spans="1:7" x14ac:dyDescent="0.2">
      <c r="A74" s="47" t="s">
        <v>74</v>
      </c>
      <c r="B74" s="36">
        <v>0</v>
      </c>
      <c r="C74" s="36">
        <v>0</v>
      </c>
      <c r="D74" s="36">
        <f t="shared" si="2"/>
        <v>0</v>
      </c>
      <c r="E74" s="36">
        <v>0</v>
      </c>
      <c r="F74" s="36">
        <v>0</v>
      </c>
      <c r="G74" s="36">
        <f t="shared" si="3"/>
        <v>0</v>
      </c>
    </row>
    <row r="75" spans="1:7" x14ac:dyDescent="0.2">
      <c r="A75" s="47" t="s">
        <v>75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</row>
    <row r="76" spans="1:7" x14ac:dyDescent="0.2">
      <c r="A76" s="50" t="s">
        <v>76</v>
      </c>
      <c r="B76" s="51">
        <v>0</v>
      </c>
      <c r="C76" s="51">
        <v>0</v>
      </c>
      <c r="D76" s="51">
        <f t="shared" si="2"/>
        <v>0</v>
      </c>
      <c r="E76" s="51">
        <v>0</v>
      </c>
      <c r="F76" s="51">
        <v>0</v>
      </c>
      <c r="G76" s="51">
        <f t="shared" si="3"/>
        <v>0</v>
      </c>
    </row>
    <row r="77" spans="1:7" x14ac:dyDescent="0.2">
      <c r="A77" s="52" t="s">
        <v>77</v>
      </c>
      <c r="B77" s="53">
        <f t="shared" ref="B77:G77" si="4">SUM(B5+B13+B23+B33+B43+B53+B57+B65+B69)</f>
        <v>270188722.31999999</v>
      </c>
      <c r="C77" s="53">
        <f t="shared" si="4"/>
        <v>218805691.06</v>
      </c>
      <c r="D77" s="53">
        <f t="shared" si="4"/>
        <v>488994413.38</v>
      </c>
      <c r="E77" s="53">
        <f t="shared" si="4"/>
        <v>225661721.06</v>
      </c>
      <c r="F77" s="53">
        <f t="shared" si="4"/>
        <v>211124777.68000001</v>
      </c>
      <c r="G77" s="53">
        <f t="shared" si="4"/>
        <v>263332692.31999999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68" t="s">
        <v>162</v>
      </c>
      <c r="B1" s="69"/>
      <c r="C1" s="69"/>
      <c r="D1" s="69"/>
      <c r="E1" s="69"/>
      <c r="F1" s="69"/>
      <c r="G1" s="70"/>
    </row>
    <row r="2" spans="1:7" x14ac:dyDescent="0.2">
      <c r="A2" s="20"/>
      <c r="B2" s="23"/>
      <c r="C2" s="24"/>
      <c r="D2" s="24" t="s">
        <v>0</v>
      </c>
      <c r="E2" s="24"/>
      <c r="F2" s="25"/>
      <c r="G2" s="66" t="s">
        <v>7</v>
      </c>
    </row>
    <row r="3" spans="1:7" ht="24.95" customHeight="1" x14ac:dyDescent="0.2">
      <c r="A3" s="2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7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1"/>
      <c r="B5" s="8"/>
      <c r="C5" s="8"/>
      <c r="D5" s="8"/>
      <c r="E5" s="8"/>
      <c r="F5" s="8"/>
      <c r="G5" s="8"/>
    </row>
    <row r="6" spans="1:7" x14ac:dyDescent="0.2">
      <c r="A6" s="31" t="s">
        <v>78</v>
      </c>
      <c r="B6" s="6">
        <v>233040777.16</v>
      </c>
      <c r="C6" s="6">
        <v>32336220.260000002</v>
      </c>
      <c r="D6" s="6">
        <f>B6+C6</f>
        <v>265376997.41999999</v>
      </c>
      <c r="E6" s="6">
        <v>101624315.92</v>
      </c>
      <c r="F6" s="6">
        <v>98502929.640000001</v>
      </c>
      <c r="G6" s="6">
        <f>D6-E6</f>
        <v>163752681.5</v>
      </c>
    </row>
    <row r="7" spans="1:7" x14ac:dyDescent="0.2">
      <c r="A7" s="31"/>
      <c r="B7" s="9"/>
      <c r="C7" s="9"/>
      <c r="D7" s="9"/>
      <c r="E7" s="9"/>
      <c r="F7" s="9"/>
      <c r="G7" s="9"/>
    </row>
    <row r="8" spans="1:7" x14ac:dyDescent="0.2">
      <c r="A8" s="31" t="s">
        <v>79</v>
      </c>
      <c r="B8" s="6">
        <v>32876062.699999999</v>
      </c>
      <c r="C8" s="6">
        <v>186060383.37</v>
      </c>
      <c r="D8" s="6">
        <f>B8+C8</f>
        <v>218936446.06999999</v>
      </c>
      <c r="E8" s="6">
        <v>121853741.43000001</v>
      </c>
      <c r="F8" s="6">
        <v>110438184.33</v>
      </c>
      <c r="G8" s="6">
        <f>D8-E8</f>
        <v>97082704.639999986</v>
      </c>
    </row>
    <row r="9" spans="1:7" x14ac:dyDescent="0.2">
      <c r="A9" s="31"/>
      <c r="B9" s="9"/>
      <c r="C9" s="9"/>
      <c r="D9" s="9"/>
      <c r="E9" s="9"/>
      <c r="F9" s="9"/>
      <c r="G9" s="9"/>
    </row>
    <row r="10" spans="1:7" x14ac:dyDescent="0.2">
      <c r="A10" s="31" t="s">
        <v>80</v>
      </c>
      <c r="B10" s="9">
        <v>0</v>
      </c>
      <c r="C10" s="9">
        <v>0</v>
      </c>
      <c r="D10" s="9">
        <f>B10+C10</f>
        <v>0</v>
      </c>
      <c r="E10" s="9">
        <v>0</v>
      </c>
      <c r="F10" s="9">
        <v>0</v>
      </c>
      <c r="G10" s="9">
        <f>D10-E10</f>
        <v>0</v>
      </c>
    </row>
    <row r="11" spans="1:7" x14ac:dyDescent="0.2">
      <c r="A11" s="31"/>
      <c r="B11" s="9"/>
      <c r="C11" s="9"/>
      <c r="D11" s="9"/>
      <c r="E11" s="9"/>
      <c r="F11" s="9"/>
      <c r="G11" s="9"/>
    </row>
    <row r="12" spans="1:7" x14ac:dyDescent="0.2">
      <c r="A12" s="31" t="s">
        <v>41</v>
      </c>
      <c r="B12" s="6">
        <v>4271882.46</v>
      </c>
      <c r="C12" s="6">
        <v>409087.43</v>
      </c>
      <c r="D12" s="6">
        <f>B12+C12</f>
        <v>4680969.8899999997</v>
      </c>
      <c r="E12" s="6">
        <v>2183663.71</v>
      </c>
      <c r="F12" s="6">
        <v>2183663.71</v>
      </c>
      <c r="G12" s="6">
        <f>D12-E12</f>
        <v>2497306.1799999997</v>
      </c>
    </row>
    <row r="13" spans="1:7" x14ac:dyDescent="0.2">
      <c r="A13" s="31"/>
      <c r="B13" s="9"/>
      <c r="C13" s="9"/>
      <c r="D13" s="9"/>
      <c r="E13" s="9"/>
      <c r="F13" s="9"/>
      <c r="G13" s="9"/>
    </row>
    <row r="14" spans="1:7" x14ac:dyDescent="0.2">
      <c r="A14" s="31" t="s">
        <v>66</v>
      </c>
      <c r="B14" s="9">
        <v>0</v>
      </c>
      <c r="C14" s="9">
        <v>0</v>
      </c>
      <c r="D14" s="9">
        <f>B14+C14</f>
        <v>0</v>
      </c>
      <c r="E14" s="9">
        <v>0</v>
      </c>
      <c r="F14" s="9">
        <v>0</v>
      </c>
      <c r="G14" s="9">
        <f>D14-E14</f>
        <v>0</v>
      </c>
    </row>
    <row r="15" spans="1:7" x14ac:dyDescent="0.2">
      <c r="A15" s="32"/>
      <c r="B15" s="10"/>
      <c r="C15" s="10"/>
      <c r="D15" s="10"/>
      <c r="E15" s="10"/>
      <c r="F15" s="10"/>
      <c r="G15" s="10"/>
    </row>
    <row r="16" spans="1:7" x14ac:dyDescent="0.2">
      <c r="A16" s="33" t="s">
        <v>77</v>
      </c>
      <c r="B16" s="7">
        <f t="shared" ref="B16:G16" si="0">SUM(B6+B8+B10+B12+B14)</f>
        <v>270188722.31999999</v>
      </c>
      <c r="C16" s="7">
        <f t="shared" si="0"/>
        <v>218805691.06</v>
      </c>
      <c r="D16" s="7">
        <f t="shared" si="0"/>
        <v>488994413.38</v>
      </c>
      <c r="E16" s="7">
        <f t="shared" si="0"/>
        <v>225661721.06000003</v>
      </c>
      <c r="F16" s="7">
        <f t="shared" si="0"/>
        <v>211124777.68000001</v>
      </c>
      <c r="G16" s="7">
        <f t="shared" si="0"/>
        <v>263332692.31999999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opLeftCell="A70" workbookViewId="0">
      <selection sqref="A1:G7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71" t="s">
        <v>163</v>
      </c>
      <c r="B1" s="72"/>
      <c r="C1" s="72"/>
      <c r="D1" s="72"/>
      <c r="E1" s="72"/>
      <c r="F1" s="72"/>
      <c r="G1" s="73"/>
    </row>
    <row r="2" spans="1:7" x14ac:dyDescent="0.2">
      <c r="A2" s="57"/>
      <c r="B2" s="58"/>
      <c r="C2" s="58"/>
      <c r="D2" s="58"/>
      <c r="E2" s="58"/>
      <c r="F2" s="58"/>
      <c r="G2" s="59"/>
    </row>
    <row r="3" spans="1:7" x14ac:dyDescent="0.2">
      <c r="A3" s="43"/>
      <c r="B3" s="60"/>
      <c r="C3" s="61"/>
      <c r="D3" s="54" t="s">
        <v>0</v>
      </c>
      <c r="E3" s="61"/>
      <c r="F3" s="62"/>
      <c r="G3" s="66" t="s">
        <v>7</v>
      </c>
    </row>
    <row r="4" spans="1:7" ht="24.95" customHeight="1" x14ac:dyDescent="0.2">
      <c r="A4" s="41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7"/>
    </row>
    <row r="5" spans="1:7" x14ac:dyDescent="0.2">
      <c r="A5" s="4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55"/>
      <c r="B6" s="56"/>
      <c r="C6" s="56"/>
      <c r="D6" s="56"/>
      <c r="E6" s="56"/>
      <c r="F6" s="56"/>
      <c r="G6" s="56"/>
    </row>
    <row r="7" spans="1:7" x14ac:dyDescent="0.2">
      <c r="A7" s="35" t="s">
        <v>125</v>
      </c>
      <c r="B7" s="36">
        <v>3035375.45</v>
      </c>
      <c r="C7" s="36">
        <v>-25000</v>
      </c>
      <c r="D7" s="36">
        <f>B7+C7</f>
        <v>3010375.45</v>
      </c>
      <c r="E7" s="36">
        <v>1233571.32</v>
      </c>
      <c r="F7" s="36">
        <v>1195847.21</v>
      </c>
      <c r="G7" s="36">
        <f>D7-E7</f>
        <v>1776804.1300000001</v>
      </c>
    </row>
    <row r="8" spans="1:7" x14ac:dyDescent="0.2">
      <c r="A8" s="35" t="s">
        <v>126</v>
      </c>
      <c r="B8" s="36">
        <v>24841885.329999998</v>
      </c>
      <c r="C8" s="36">
        <v>1015000</v>
      </c>
      <c r="D8" s="36">
        <f t="shared" ref="D8:D40" si="0">B8+C8</f>
        <v>25856885.329999998</v>
      </c>
      <c r="E8" s="36">
        <v>12198908.289999999</v>
      </c>
      <c r="F8" s="36">
        <v>12023906.449999999</v>
      </c>
      <c r="G8" s="36">
        <f t="shared" ref="G8:G40" si="1">D8-E8</f>
        <v>13657977.039999999</v>
      </c>
    </row>
    <row r="9" spans="1:7" x14ac:dyDescent="0.2">
      <c r="A9" s="35" t="s">
        <v>127</v>
      </c>
      <c r="B9" s="36">
        <v>2393711.5099999998</v>
      </c>
      <c r="C9" s="36">
        <v>1000000</v>
      </c>
      <c r="D9" s="36">
        <f t="shared" si="0"/>
        <v>3393711.51</v>
      </c>
      <c r="E9" s="36">
        <v>1479295.79</v>
      </c>
      <c r="F9" s="36">
        <v>1473576.7</v>
      </c>
      <c r="G9" s="36">
        <f t="shared" si="1"/>
        <v>1914415.7199999997</v>
      </c>
    </row>
    <row r="10" spans="1:7" x14ac:dyDescent="0.2">
      <c r="A10" s="35" t="s">
        <v>128</v>
      </c>
      <c r="B10" s="36">
        <v>8498763.2699999996</v>
      </c>
      <c r="C10" s="36">
        <v>1000000</v>
      </c>
      <c r="D10" s="36">
        <f t="shared" si="0"/>
        <v>9498763.2699999996</v>
      </c>
      <c r="E10" s="36">
        <v>1738084.05</v>
      </c>
      <c r="F10" s="36">
        <v>1724187.02</v>
      </c>
      <c r="G10" s="36">
        <f t="shared" si="1"/>
        <v>7760679.2199999997</v>
      </c>
    </row>
    <row r="11" spans="1:7" x14ac:dyDescent="0.2">
      <c r="A11" s="35" t="s">
        <v>129</v>
      </c>
      <c r="B11" s="36">
        <v>3091280.19</v>
      </c>
      <c r="C11" s="36">
        <v>272937.96000000002</v>
      </c>
      <c r="D11" s="36">
        <f t="shared" si="0"/>
        <v>3364218.15</v>
      </c>
      <c r="E11" s="36">
        <v>1338953.21</v>
      </c>
      <c r="F11" s="36">
        <v>1333158.27</v>
      </c>
      <c r="G11" s="36">
        <f t="shared" si="1"/>
        <v>2025264.94</v>
      </c>
    </row>
    <row r="12" spans="1:7" x14ac:dyDescent="0.2">
      <c r="A12" s="35" t="s">
        <v>130</v>
      </c>
      <c r="B12" s="36">
        <v>5542990.2999999998</v>
      </c>
      <c r="C12" s="36">
        <v>160000</v>
      </c>
      <c r="D12" s="36">
        <f t="shared" si="0"/>
        <v>5702990.2999999998</v>
      </c>
      <c r="E12" s="36">
        <v>2502651.4900000002</v>
      </c>
      <c r="F12" s="36">
        <v>2489661.42</v>
      </c>
      <c r="G12" s="36">
        <f t="shared" si="1"/>
        <v>3200338.8099999996</v>
      </c>
    </row>
    <row r="13" spans="1:7" x14ac:dyDescent="0.2">
      <c r="A13" s="35" t="s">
        <v>131</v>
      </c>
      <c r="B13" s="36">
        <v>2885262.83</v>
      </c>
      <c r="C13" s="36">
        <v>0</v>
      </c>
      <c r="D13" s="36">
        <f t="shared" si="0"/>
        <v>2885262.83</v>
      </c>
      <c r="E13" s="36">
        <v>1233210.24</v>
      </c>
      <c r="F13" s="36">
        <v>1228527.8600000001</v>
      </c>
      <c r="G13" s="36">
        <f t="shared" si="1"/>
        <v>1652052.59</v>
      </c>
    </row>
    <row r="14" spans="1:7" x14ac:dyDescent="0.2">
      <c r="A14" s="35" t="s">
        <v>132</v>
      </c>
      <c r="B14" s="36">
        <v>1459337.19</v>
      </c>
      <c r="C14" s="36">
        <v>-17300</v>
      </c>
      <c r="D14" s="36">
        <f t="shared" si="0"/>
        <v>1442037.19</v>
      </c>
      <c r="E14" s="36">
        <v>588103.75</v>
      </c>
      <c r="F14" s="36">
        <v>585806.18999999994</v>
      </c>
      <c r="G14" s="36">
        <f t="shared" si="1"/>
        <v>853933.44</v>
      </c>
    </row>
    <row r="15" spans="1:7" x14ac:dyDescent="0.2">
      <c r="A15" s="35" t="s">
        <v>133</v>
      </c>
      <c r="B15" s="36">
        <v>2097145.24</v>
      </c>
      <c r="C15" s="36">
        <v>0</v>
      </c>
      <c r="D15" s="36">
        <f t="shared" si="0"/>
        <v>2097145.24</v>
      </c>
      <c r="E15" s="36">
        <v>857149.07</v>
      </c>
      <c r="F15" s="36">
        <v>847132.73</v>
      </c>
      <c r="G15" s="36">
        <f t="shared" si="1"/>
        <v>1239996.17</v>
      </c>
    </row>
    <row r="16" spans="1:7" x14ac:dyDescent="0.2">
      <c r="A16" s="35" t="s">
        <v>134</v>
      </c>
      <c r="B16" s="36">
        <v>2806915.77</v>
      </c>
      <c r="C16" s="36">
        <v>0</v>
      </c>
      <c r="D16" s="36">
        <f t="shared" si="0"/>
        <v>2806915.77</v>
      </c>
      <c r="E16" s="36">
        <v>1205294.6599999999</v>
      </c>
      <c r="F16" s="36">
        <v>1199158.47</v>
      </c>
      <c r="G16" s="36">
        <f t="shared" si="1"/>
        <v>1601621.11</v>
      </c>
    </row>
    <row r="17" spans="1:7" x14ac:dyDescent="0.2">
      <c r="A17" s="35" t="s">
        <v>135</v>
      </c>
      <c r="B17" s="36">
        <v>18770782.489999998</v>
      </c>
      <c r="C17" s="36">
        <v>490040</v>
      </c>
      <c r="D17" s="36">
        <f t="shared" si="0"/>
        <v>19260822.489999998</v>
      </c>
      <c r="E17" s="36">
        <v>9136577.9100000001</v>
      </c>
      <c r="F17" s="36">
        <v>8988195.8900000006</v>
      </c>
      <c r="G17" s="36">
        <f t="shared" si="1"/>
        <v>10124244.579999998</v>
      </c>
    </row>
    <row r="18" spans="1:7" x14ac:dyDescent="0.2">
      <c r="A18" s="35" t="s">
        <v>136</v>
      </c>
      <c r="B18" s="36">
        <v>507506.01</v>
      </c>
      <c r="C18" s="36">
        <v>0</v>
      </c>
      <c r="D18" s="36">
        <f t="shared" si="0"/>
        <v>507506.01</v>
      </c>
      <c r="E18" s="36">
        <v>221565.1</v>
      </c>
      <c r="F18" s="36">
        <v>217034.94</v>
      </c>
      <c r="G18" s="36">
        <f t="shared" si="1"/>
        <v>285940.91000000003</v>
      </c>
    </row>
    <row r="19" spans="1:7" x14ac:dyDescent="0.2">
      <c r="A19" s="35" t="s">
        <v>137</v>
      </c>
      <c r="B19" s="36">
        <v>1432365.35</v>
      </c>
      <c r="C19" s="36">
        <v>0</v>
      </c>
      <c r="D19" s="36">
        <f t="shared" si="0"/>
        <v>1432365.35</v>
      </c>
      <c r="E19" s="36">
        <v>504307.98</v>
      </c>
      <c r="F19" s="36">
        <v>502200.7</v>
      </c>
      <c r="G19" s="36">
        <f t="shared" si="1"/>
        <v>928057.37000000011</v>
      </c>
    </row>
    <row r="20" spans="1:7" x14ac:dyDescent="0.2">
      <c r="A20" s="35" t="s">
        <v>138</v>
      </c>
      <c r="B20" s="36">
        <v>1517658.69</v>
      </c>
      <c r="C20" s="36">
        <v>0</v>
      </c>
      <c r="D20" s="36">
        <f t="shared" si="0"/>
        <v>1517658.69</v>
      </c>
      <c r="E20" s="36">
        <v>666486.93000000005</v>
      </c>
      <c r="F20" s="36">
        <v>649264.61</v>
      </c>
      <c r="G20" s="36">
        <f t="shared" si="1"/>
        <v>851171.75999999989</v>
      </c>
    </row>
    <row r="21" spans="1:7" x14ac:dyDescent="0.2">
      <c r="A21" s="35" t="s">
        <v>139</v>
      </c>
      <c r="B21" s="36">
        <v>2685590.22</v>
      </c>
      <c r="C21" s="36">
        <v>19302529.870000001</v>
      </c>
      <c r="D21" s="36">
        <f t="shared" si="0"/>
        <v>21988120.09</v>
      </c>
      <c r="E21" s="36">
        <v>8472903.5</v>
      </c>
      <c r="F21" s="36">
        <v>6439929.1399999997</v>
      </c>
      <c r="G21" s="36">
        <f t="shared" si="1"/>
        <v>13515216.59</v>
      </c>
    </row>
    <row r="22" spans="1:7" x14ac:dyDescent="0.2">
      <c r="A22" s="35" t="s">
        <v>140</v>
      </c>
      <c r="B22" s="36">
        <v>2102037.9</v>
      </c>
      <c r="C22" s="36">
        <v>5753799.5</v>
      </c>
      <c r="D22" s="36">
        <f t="shared" si="0"/>
        <v>7855837.4000000004</v>
      </c>
      <c r="E22" s="36">
        <v>585405.36</v>
      </c>
      <c r="F22" s="36">
        <v>582092.81000000006</v>
      </c>
      <c r="G22" s="36">
        <f t="shared" si="1"/>
        <v>7270432.04</v>
      </c>
    </row>
    <row r="23" spans="1:7" x14ac:dyDescent="0.2">
      <c r="A23" s="35" t="s">
        <v>141</v>
      </c>
      <c r="B23" s="36">
        <v>5684228.4500000002</v>
      </c>
      <c r="C23" s="36">
        <v>6613146</v>
      </c>
      <c r="D23" s="36">
        <f t="shared" si="0"/>
        <v>12297374.449999999</v>
      </c>
      <c r="E23" s="36">
        <v>4705749.1500000004</v>
      </c>
      <c r="F23" s="36">
        <v>4688529.03</v>
      </c>
      <c r="G23" s="36">
        <f t="shared" si="1"/>
        <v>7591625.2999999989</v>
      </c>
    </row>
    <row r="24" spans="1:7" x14ac:dyDescent="0.2">
      <c r="A24" s="35" t="s">
        <v>142</v>
      </c>
      <c r="B24" s="36">
        <v>2186867.9900000002</v>
      </c>
      <c r="C24" s="36">
        <v>43268</v>
      </c>
      <c r="D24" s="36">
        <f t="shared" si="0"/>
        <v>2230135.9900000002</v>
      </c>
      <c r="E24" s="36">
        <v>877517.88</v>
      </c>
      <c r="F24" s="36">
        <v>866238.17</v>
      </c>
      <c r="G24" s="36">
        <f t="shared" si="1"/>
        <v>1352618.1100000003</v>
      </c>
    </row>
    <row r="25" spans="1:7" x14ac:dyDescent="0.2">
      <c r="A25" s="35" t="s">
        <v>143</v>
      </c>
      <c r="B25" s="36">
        <v>2025041.7</v>
      </c>
      <c r="C25" s="36">
        <v>421440</v>
      </c>
      <c r="D25" s="36">
        <f t="shared" si="0"/>
        <v>2446481.7000000002</v>
      </c>
      <c r="E25" s="36">
        <v>1117372.29</v>
      </c>
      <c r="F25" s="36">
        <v>1089372.3700000001</v>
      </c>
      <c r="G25" s="36">
        <f t="shared" si="1"/>
        <v>1329109.4100000001</v>
      </c>
    </row>
    <row r="26" spans="1:7" x14ac:dyDescent="0.2">
      <c r="A26" s="35" t="s">
        <v>144</v>
      </c>
      <c r="B26" s="36">
        <v>42541122.630000003</v>
      </c>
      <c r="C26" s="36">
        <v>177644313.22</v>
      </c>
      <c r="D26" s="36">
        <f t="shared" si="0"/>
        <v>220185435.84999999</v>
      </c>
      <c r="E26" s="36">
        <v>116909690.59</v>
      </c>
      <c r="F26" s="36">
        <v>106205894.40000001</v>
      </c>
      <c r="G26" s="36">
        <f t="shared" si="1"/>
        <v>103275745.25999999</v>
      </c>
    </row>
    <row r="27" spans="1:7" x14ac:dyDescent="0.2">
      <c r="A27" s="35" t="s">
        <v>145</v>
      </c>
      <c r="B27" s="36">
        <v>2410202.29</v>
      </c>
      <c r="C27" s="36">
        <v>0</v>
      </c>
      <c r="D27" s="36">
        <f t="shared" si="0"/>
        <v>2410202.29</v>
      </c>
      <c r="E27" s="36">
        <v>755132.04</v>
      </c>
      <c r="F27" s="36">
        <v>731114.83</v>
      </c>
      <c r="G27" s="36">
        <f t="shared" si="1"/>
        <v>1655070.25</v>
      </c>
    </row>
    <row r="28" spans="1:7" x14ac:dyDescent="0.2">
      <c r="A28" s="35" t="s">
        <v>146</v>
      </c>
      <c r="B28" s="36">
        <v>5083651.5</v>
      </c>
      <c r="C28" s="36">
        <v>9501.18</v>
      </c>
      <c r="D28" s="36">
        <f t="shared" si="0"/>
        <v>5093152.68</v>
      </c>
      <c r="E28" s="36">
        <v>1773077.19</v>
      </c>
      <c r="F28" s="36">
        <v>1770881.15</v>
      </c>
      <c r="G28" s="36">
        <f t="shared" si="1"/>
        <v>3320075.4899999998</v>
      </c>
    </row>
    <row r="29" spans="1:7" x14ac:dyDescent="0.2">
      <c r="A29" s="35" t="s">
        <v>147</v>
      </c>
      <c r="B29" s="36">
        <v>732579.6</v>
      </c>
      <c r="C29" s="36">
        <v>0</v>
      </c>
      <c r="D29" s="36">
        <f t="shared" si="0"/>
        <v>732579.6</v>
      </c>
      <c r="E29" s="36">
        <v>300949</v>
      </c>
      <c r="F29" s="36">
        <v>299728.76</v>
      </c>
      <c r="G29" s="36">
        <f t="shared" si="1"/>
        <v>431630.6</v>
      </c>
    </row>
    <row r="30" spans="1:7" x14ac:dyDescent="0.2">
      <c r="A30" s="35" t="s">
        <v>148</v>
      </c>
      <c r="B30" s="36">
        <v>37152133.240000002</v>
      </c>
      <c r="C30" s="36">
        <v>3222887.84</v>
      </c>
      <c r="D30" s="36">
        <f t="shared" si="0"/>
        <v>40375021.079999998</v>
      </c>
      <c r="E30" s="36">
        <v>15727774.119999999</v>
      </c>
      <c r="F30" s="36">
        <v>14738083.439999999</v>
      </c>
      <c r="G30" s="36">
        <f t="shared" si="1"/>
        <v>24647246.960000001</v>
      </c>
    </row>
    <row r="31" spans="1:7" x14ac:dyDescent="0.2">
      <c r="A31" s="35" t="s">
        <v>149</v>
      </c>
      <c r="B31" s="36">
        <v>50823356.57</v>
      </c>
      <c r="C31" s="36">
        <v>-700000</v>
      </c>
      <c r="D31" s="36">
        <f t="shared" si="0"/>
        <v>50123356.57</v>
      </c>
      <c r="E31" s="36">
        <v>21230444.670000002</v>
      </c>
      <c r="F31" s="36">
        <v>21134835.210000001</v>
      </c>
      <c r="G31" s="36">
        <f t="shared" si="1"/>
        <v>28892911.899999999</v>
      </c>
    </row>
    <row r="32" spans="1:7" x14ac:dyDescent="0.2">
      <c r="A32" s="35" t="s">
        <v>150</v>
      </c>
      <c r="B32" s="36">
        <v>13412797.109999999</v>
      </c>
      <c r="C32" s="36">
        <v>800000</v>
      </c>
      <c r="D32" s="36">
        <f t="shared" si="0"/>
        <v>14212797.109999999</v>
      </c>
      <c r="E32" s="36">
        <v>5730654.9500000002</v>
      </c>
      <c r="F32" s="36">
        <v>5573180.8300000001</v>
      </c>
      <c r="G32" s="36">
        <f t="shared" si="1"/>
        <v>8482142.1600000001</v>
      </c>
    </row>
    <row r="33" spans="1:7" x14ac:dyDescent="0.2">
      <c r="A33" s="35" t="s">
        <v>151</v>
      </c>
      <c r="B33" s="36">
        <v>3618768.6</v>
      </c>
      <c r="C33" s="36">
        <v>588576</v>
      </c>
      <c r="D33" s="36">
        <f t="shared" si="0"/>
        <v>4207344.5999999996</v>
      </c>
      <c r="E33" s="36">
        <v>1704515.29</v>
      </c>
      <c r="F33" s="36">
        <v>1686078.16</v>
      </c>
      <c r="G33" s="36">
        <f t="shared" si="1"/>
        <v>2502829.3099999996</v>
      </c>
    </row>
    <row r="34" spans="1:7" x14ac:dyDescent="0.2">
      <c r="A34" s="35" t="s">
        <v>152</v>
      </c>
      <c r="B34" s="36">
        <v>1457754.04</v>
      </c>
      <c r="C34" s="36">
        <v>0</v>
      </c>
      <c r="D34" s="36">
        <f t="shared" si="0"/>
        <v>1457754.04</v>
      </c>
      <c r="E34" s="36">
        <v>385234.3</v>
      </c>
      <c r="F34" s="36">
        <v>383622.72</v>
      </c>
      <c r="G34" s="36">
        <f t="shared" si="1"/>
        <v>1072519.74</v>
      </c>
    </row>
    <row r="35" spans="1:7" x14ac:dyDescent="0.2">
      <c r="A35" s="35" t="s">
        <v>157</v>
      </c>
      <c r="B35" s="36">
        <v>429129.23</v>
      </c>
      <c r="C35" s="36">
        <v>667341.81000000006</v>
      </c>
      <c r="D35" s="36">
        <f t="shared" si="0"/>
        <v>1096471.04</v>
      </c>
      <c r="E35" s="36">
        <v>327948.06</v>
      </c>
      <c r="F35" s="36">
        <v>325299.39</v>
      </c>
      <c r="G35" s="36">
        <f t="shared" si="1"/>
        <v>768522.98</v>
      </c>
    </row>
    <row r="36" spans="1:7" x14ac:dyDescent="0.2">
      <c r="A36" s="35" t="s">
        <v>158</v>
      </c>
      <c r="B36" s="36">
        <v>362828.59</v>
      </c>
      <c r="C36" s="36">
        <v>40290</v>
      </c>
      <c r="D36" s="36">
        <f t="shared" si="0"/>
        <v>403118.59</v>
      </c>
      <c r="E36" s="36">
        <v>180940.17</v>
      </c>
      <c r="F36" s="36">
        <v>180312.49</v>
      </c>
      <c r="G36" s="36">
        <f t="shared" si="1"/>
        <v>222178.42</v>
      </c>
    </row>
    <row r="37" spans="1:7" x14ac:dyDescent="0.2">
      <c r="A37" s="35" t="s">
        <v>159</v>
      </c>
      <c r="B37" s="36">
        <v>278247.27</v>
      </c>
      <c r="C37" s="36">
        <v>102919.67999999999</v>
      </c>
      <c r="D37" s="36">
        <f t="shared" si="0"/>
        <v>381166.95</v>
      </c>
      <c r="E37" s="36">
        <v>92958.87</v>
      </c>
      <c r="F37" s="36">
        <v>92632.48</v>
      </c>
      <c r="G37" s="36">
        <f t="shared" si="1"/>
        <v>288208.08</v>
      </c>
    </row>
    <row r="38" spans="1:7" x14ac:dyDescent="0.2">
      <c r="A38" s="35" t="s">
        <v>153</v>
      </c>
      <c r="B38" s="36">
        <v>8243774.3899999997</v>
      </c>
      <c r="C38" s="36">
        <v>400000</v>
      </c>
      <c r="D38" s="36">
        <f t="shared" si="0"/>
        <v>8643774.3900000006</v>
      </c>
      <c r="E38" s="36">
        <v>4521400</v>
      </c>
      <c r="F38" s="36">
        <v>4521400</v>
      </c>
      <c r="G38" s="36">
        <f t="shared" si="1"/>
        <v>4122374.3900000006</v>
      </c>
    </row>
    <row r="39" spans="1:7" x14ac:dyDescent="0.2">
      <c r="A39" s="35" t="s">
        <v>154</v>
      </c>
      <c r="B39" s="36">
        <v>5757893.8300000001</v>
      </c>
      <c r="C39" s="36">
        <v>0</v>
      </c>
      <c r="D39" s="36">
        <f t="shared" si="0"/>
        <v>5757893.8300000001</v>
      </c>
      <c r="E39" s="36">
        <v>2957893.84</v>
      </c>
      <c r="F39" s="36">
        <v>2957893.84</v>
      </c>
      <c r="G39" s="36">
        <f t="shared" si="1"/>
        <v>2799999.99</v>
      </c>
    </row>
    <row r="40" spans="1:7" x14ac:dyDescent="0.2">
      <c r="A40" s="35" t="s">
        <v>155</v>
      </c>
      <c r="B40" s="36">
        <v>4319737.55</v>
      </c>
      <c r="C40" s="36">
        <v>0</v>
      </c>
      <c r="D40" s="36">
        <f t="shared" si="0"/>
        <v>4319737.55</v>
      </c>
      <c r="E40" s="36">
        <v>2400000</v>
      </c>
      <c r="F40" s="36">
        <v>2400000</v>
      </c>
      <c r="G40" s="36">
        <f t="shared" si="1"/>
        <v>1919737.5499999998</v>
      </c>
    </row>
    <row r="41" spans="1:7" x14ac:dyDescent="0.2">
      <c r="A41" s="35"/>
      <c r="B41" s="36"/>
      <c r="C41" s="36"/>
      <c r="D41" s="36"/>
      <c r="E41" s="36"/>
      <c r="F41" s="36"/>
      <c r="G41" s="36"/>
    </row>
    <row r="42" spans="1:7" x14ac:dyDescent="0.2">
      <c r="A42" s="37" t="s">
        <v>77</v>
      </c>
      <c r="B42" s="38">
        <f t="shared" ref="B42:G42" si="2">SUM(B7:B41)</f>
        <v>270188722.31999999</v>
      </c>
      <c r="C42" s="38">
        <f t="shared" si="2"/>
        <v>218805691.06000003</v>
      </c>
      <c r="D42" s="38">
        <f t="shared" si="2"/>
        <v>488994413.38000005</v>
      </c>
      <c r="E42" s="38">
        <f t="shared" si="2"/>
        <v>225661721.05999997</v>
      </c>
      <c r="F42" s="38">
        <f t="shared" si="2"/>
        <v>211124777.68000001</v>
      </c>
      <c r="G42" s="38">
        <f t="shared" si="2"/>
        <v>263332692.32000005</v>
      </c>
    </row>
    <row r="45" spans="1:7" ht="45" customHeight="1" x14ac:dyDescent="0.2">
      <c r="A45" s="71" t="s">
        <v>164</v>
      </c>
      <c r="B45" s="72"/>
      <c r="C45" s="72"/>
      <c r="D45" s="72"/>
      <c r="E45" s="72"/>
      <c r="F45" s="72"/>
      <c r="G45" s="73"/>
    </row>
    <row r="47" spans="1:7" x14ac:dyDescent="0.2">
      <c r="A47" s="20"/>
      <c r="B47" s="23"/>
      <c r="C47" s="24"/>
      <c r="D47" s="24" t="s">
        <v>0</v>
      </c>
      <c r="E47" s="24"/>
      <c r="F47" s="25"/>
      <c r="G47" s="66" t="s">
        <v>7</v>
      </c>
    </row>
    <row r="48" spans="1:7" ht="22.5" x14ac:dyDescent="0.2">
      <c r="A48" s="21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67"/>
    </row>
    <row r="49" spans="1:7" x14ac:dyDescent="0.2">
      <c r="A49" s="22"/>
      <c r="B49" s="4">
        <v>1</v>
      </c>
      <c r="C49" s="4">
        <v>2</v>
      </c>
      <c r="D49" s="4" t="s">
        <v>8</v>
      </c>
      <c r="E49" s="4">
        <v>4</v>
      </c>
      <c r="F49" s="4">
        <v>5</v>
      </c>
      <c r="G49" s="4" t="s">
        <v>9</v>
      </c>
    </row>
    <row r="50" spans="1:7" x14ac:dyDescent="0.2">
      <c r="A50" s="12"/>
      <c r="B50" s="13"/>
      <c r="C50" s="13"/>
      <c r="D50" s="13"/>
      <c r="E50" s="13"/>
      <c r="F50" s="13"/>
      <c r="G50" s="13"/>
    </row>
    <row r="51" spans="1:7" x14ac:dyDescent="0.2">
      <c r="A51" s="27" t="s">
        <v>81</v>
      </c>
      <c r="B51" s="14">
        <v>0</v>
      </c>
      <c r="C51" s="14">
        <v>0</v>
      </c>
      <c r="D51" s="14">
        <f>B51+C51</f>
        <v>0</v>
      </c>
      <c r="E51" s="14">
        <v>0</v>
      </c>
      <c r="F51" s="14">
        <v>0</v>
      </c>
      <c r="G51" s="14">
        <f>D51-E51</f>
        <v>0</v>
      </c>
    </row>
    <row r="52" spans="1:7" x14ac:dyDescent="0.2">
      <c r="A52" s="27" t="s">
        <v>82</v>
      </c>
      <c r="B52" s="14">
        <v>0</v>
      </c>
      <c r="C52" s="14">
        <v>0</v>
      </c>
      <c r="D52" s="14">
        <f t="shared" ref="D52:D54" si="3">B52+C52</f>
        <v>0</v>
      </c>
      <c r="E52" s="14">
        <v>0</v>
      </c>
      <c r="F52" s="14">
        <v>0</v>
      </c>
      <c r="G52" s="14">
        <f t="shared" ref="G52:G54" si="4">D52-E52</f>
        <v>0</v>
      </c>
    </row>
    <row r="53" spans="1:7" x14ac:dyDescent="0.2">
      <c r="A53" s="27" t="s">
        <v>83</v>
      </c>
      <c r="B53" s="14">
        <v>0</v>
      </c>
      <c r="C53" s="14">
        <v>0</v>
      </c>
      <c r="D53" s="14">
        <f t="shared" si="3"/>
        <v>0</v>
      </c>
      <c r="E53" s="14">
        <v>0</v>
      </c>
      <c r="F53" s="14">
        <v>0</v>
      </c>
      <c r="G53" s="14">
        <f t="shared" si="4"/>
        <v>0</v>
      </c>
    </row>
    <row r="54" spans="1:7" x14ac:dyDescent="0.2">
      <c r="A54" s="27" t="s">
        <v>156</v>
      </c>
      <c r="B54" s="14">
        <v>0</v>
      </c>
      <c r="C54" s="14">
        <v>0</v>
      </c>
      <c r="D54" s="14">
        <f t="shared" si="3"/>
        <v>0</v>
      </c>
      <c r="E54" s="14">
        <v>0</v>
      </c>
      <c r="F54" s="14">
        <v>0</v>
      </c>
      <c r="G54" s="14">
        <f t="shared" si="4"/>
        <v>0</v>
      </c>
    </row>
    <row r="55" spans="1:7" x14ac:dyDescent="0.2">
      <c r="A55" s="2"/>
      <c r="B55" s="15"/>
      <c r="C55" s="15"/>
      <c r="D55" s="15"/>
      <c r="E55" s="15"/>
      <c r="F55" s="15"/>
      <c r="G55" s="15"/>
    </row>
    <row r="56" spans="1:7" x14ac:dyDescent="0.2">
      <c r="A56" s="28" t="s">
        <v>77</v>
      </c>
      <c r="B56" s="11">
        <f t="shared" ref="B56:G56" si="5">SUM(B51:B54)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9" spans="1:7" ht="45" customHeight="1" x14ac:dyDescent="0.2">
      <c r="A59" s="68" t="s">
        <v>165</v>
      </c>
      <c r="B59" s="69"/>
      <c r="C59" s="69"/>
      <c r="D59" s="69"/>
      <c r="E59" s="69"/>
      <c r="F59" s="69"/>
      <c r="G59" s="70"/>
    </row>
    <row r="60" spans="1:7" x14ac:dyDescent="0.2">
      <c r="A60" s="20"/>
      <c r="B60" s="23"/>
      <c r="C60" s="24"/>
      <c r="D60" s="24" t="s">
        <v>0</v>
      </c>
      <c r="E60" s="24"/>
      <c r="F60" s="25"/>
      <c r="G60" s="66" t="s">
        <v>7</v>
      </c>
    </row>
    <row r="61" spans="1:7" ht="22.5" x14ac:dyDescent="0.2">
      <c r="A61" s="21" t="s">
        <v>1</v>
      </c>
      <c r="B61" s="3" t="s">
        <v>2</v>
      </c>
      <c r="C61" s="3" t="s">
        <v>3</v>
      </c>
      <c r="D61" s="3" t="s">
        <v>4</v>
      </c>
      <c r="E61" s="3" t="s">
        <v>5</v>
      </c>
      <c r="F61" s="3" t="s">
        <v>6</v>
      </c>
      <c r="G61" s="67"/>
    </row>
    <row r="62" spans="1:7" x14ac:dyDescent="0.2">
      <c r="A62" s="22"/>
      <c r="B62" s="4">
        <v>1</v>
      </c>
      <c r="C62" s="4">
        <v>2</v>
      </c>
      <c r="D62" s="4" t="s">
        <v>8</v>
      </c>
      <c r="E62" s="4">
        <v>4</v>
      </c>
      <c r="F62" s="4">
        <v>5</v>
      </c>
      <c r="G62" s="4" t="s">
        <v>9</v>
      </c>
    </row>
    <row r="63" spans="1:7" x14ac:dyDescent="0.2">
      <c r="A63" s="12"/>
      <c r="B63" s="13"/>
      <c r="C63" s="13"/>
      <c r="D63" s="13"/>
      <c r="E63" s="13"/>
      <c r="F63" s="13"/>
      <c r="G63" s="13"/>
    </row>
    <row r="64" spans="1:7" ht="22.5" x14ac:dyDescent="0.2">
      <c r="A64" s="29" t="s">
        <v>84</v>
      </c>
      <c r="B64" s="36">
        <v>18321405.77</v>
      </c>
      <c r="C64" s="36">
        <v>400000</v>
      </c>
      <c r="D64" s="36">
        <f t="shared" ref="D64:D76" si="6">B64+C64</f>
        <v>18721405.77</v>
      </c>
      <c r="E64" s="36">
        <v>9879293.8399999999</v>
      </c>
      <c r="F64" s="36">
        <v>9879293.8399999999</v>
      </c>
      <c r="G64" s="36">
        <f t="shared" ref="G64:G76" si="7">D64-E64</f>
        <v>8842111.9299999997</v>
      </c>
    </row>
    <row r="65" spans="1:7" x14ac:dyDescent="0.2">
      <c r="A65" s="29"/>
      <c r="B65" s="14"/>
      <c r="C65" s="14"/>
      <c r="D65" s="14"/>
      <c r="E65" s="14"/>
      <c r="F65" s="14"/>
      <c r="G65" s="14"/>
    </row>
    <row r="66" spans="1:7" x14ac:dyDescent="0.2">
      <c r="A66" s="29" t="s">
        <v>85</v>
      </c>
      <c r="B66" s="14">
        <v>0</v>
      </c>
      <c r="C66" s="14">
        <v>0</v>
      </c>
      <c r="D66" s="14">
        <f t="shared" si="6"/>
        <v>0</v>
      </c>
      <c r="E66" s="14">
        <v>0</v>
      </c>
      <c r="F66" s="14">
        <v>0</v>
      </c>
      <c r="G66" s="14">
        <f t="shared" si="7"/>
        <v>0</v>
      </c>
    </row>
    <row r="67" spans="1:7" x14ac:dyDescent="0.2">
      <c r="A67" s="29"/>
      <c r="B67" s="14"/>
      <c r="C67" s="14"/>
      <c r="D67" s="14"/>
      <c r="E67" s="14"/>
      <c r="F67" s="14"/>
      <c r="G67" s="14"/>
    </row>
    <row r="68" spans="1:7" ht="22.5" x14ac:dyDescent="0.2">
      <c r="A68" s="29" t="s">
        <v>86</v>
      </c>
      <c r="B68" s="14">
        <v>0</v>
      </c>
      <c r="C68" s="14">
        <v>0</v>
      </c>
      <c r="D68" s="14">
        <f t="shared" si="6"/>
        <v>0</v>
      </c>
      <c r="E68" s="14">
        <v>0</v>
      </c>
      <c r="F68" s="14">
        <v>0</v>
      </c>
      <c r="G68" s="14">
        <f t="shared" si="7"/>
        <v>0</v>
      </c>
    </row>
    <row r="69" spans="1:7" x14ac:dyDescent="0.2">
      <c r="A69" s="29"/>
      <c r="B69" s="14"/>
      <c r="C69" s="14"/>
      <c r="D69" s="14"/>
      <c r="E69" s="14"/>
      <c r="F69" s="14"/>
      <c r="G69" s="14"/>
    </row>
    <row r="70" spans="1:7" ht="22.5" x14ac:dyDescent="0.2">
      <c r="A70" s="29" t="s">
        <v>87</v>
      </c>
      <c r="B70" s="14">
        <v>0</v>
      </c>
      <c r="C70" s="14">
        <v>0</v>
      </c>
      <c r="D70" s="14">
        <f t="shared" si="6"/>
        <v>0</v>
      </c>
      <c r="E70" s="14">
        <v>0</v>
      </c>
      <c r="F70" s="14">
        <v>0</v>
      </c>
      <c r="G70" s="14">
        <f t="shared" si="7"/>
        <v>0</v>
      </c>
    </row>
    <row r="71" spans="1:7" x14ac:dyDescent="0.2">
      <c r="A71" s="29"/>
      <c r="B71" s="14"/>
      <c r="C71" s="14"/>
      <c r="D71" s="14"/>
      <c r="E71" s="14"/>
      <c r="F71" s="14"/>
      <c r="G71" s="14"/>
    </row>
    <row r="72" spans="1:7" ht="22.5" x14ac:dyDescent="0.2">
      <c r="A72" s="29" t="s">
        <v>88</v>
      </c>
      <c r="B72" s="14">
        <v>0</v>
      </c>
      <c r="C72" s="14">
        <v>0</v>
      </c>
      <c r="D72" s="14">
        <f t="shared" si="6"/>
        <v>0</v>
      </c>
      <c r="E72" s="14">
        <v>0</v>
      </c>
      <c r="F72" s="14">
        <v>0</v>
      </c>
      <c r="G72" s="14">
        <f t="shared" si="7"/>
        <v>0</v>
      </c>
    </row>
    <row r="73" spans="1:7" x14ac:dyDescent="0.2">
      <c r="A73" s="29"/>
      <c r="B73" s="14"/>
      <c r="C73" s="14"/>
      <c r="D73" s="14"/>
      <c r="E73" s="14"/>
      <c r="F73" s="14"/>
      <c r="G73" s="14"/>
    </row>
    <row r="74" spans="1:7" ht="22.5" x14ac:dyDescent="0.2">
      <c r="A74" s="29" t="s">
        <v>166</v>
      </c>
      <c r="B74" s="14">
        <v>0</v>
      </c>
      <c r="C74" s="14">
        <v>0</v>
      </c>
      <c r="D74" s="14">
        <f t="shared" si="6"/>
        <v>0</v>
      </c>
      <c r="E74" s="14">
        <v>0</v>
      </c>
      <c r="F74" s="14">
        <v>0</v>
      </c>
      <c r="G74" s="14">
        <f t="shared" si="7"/>
        <v>0</v>
      </c>
    </row>
    <row r="75" spans="1:7" x14ac:dyDescent="0.2">
      <c r="A75" s="29"/>
      <c r="B75" s="14"/>
      <c r="C75" s="14"/>
      <c r="D75" s="14"/>
      <c r="E75" s="14"/>
      <c r="F75" s="14"/>
      <c r="G75" s="14"/>
    </row>
    <row r="76" spans="1:7" x14ac:dyDescent="0.2">
      <c r="A76" s="29" t="s">
        <v>89</v>
      </c>
      <c r="B76" s="14">
        <v>0</v>
      </c>
      <c r="C76" s="14">
        <v>0</v>
      </c>
      <c r="D76" s="14">
        <f t="shared" si="6"/>
        <v>0</v>
      </c>
      <c r="E76" s="14">
        <v>0</v>
      </c>
      <c r="F76" s="14">
        <v>0</v>
      </c>
      <c r="G76" s="14">
        <f t="shared" si="7"/>
        <v>0</v>
      </c>
    </row>
    <row r="77" spans="1:7" x14ac:dyDescent="0.2">
      <c r="A77" s="30"/>
      <c r="B77" s="15"/>
      <c r="C77" s="15"/>
      <c r="D77" s="15"/>
      <c r="E77" s="15"/>
      <c r="F77" s="15"/>
      <c r="G77" s="15"/>
    </row>
    <row r="78" spans="1:7" x14ac:dyDescent="0.2">
      <c r="A78" s="19" t="s">
        <v>77</v>
      </c>
      <c r="B78" s="11">
        <f t="shared" ref="B78:G78" si="8">SUM(B64:B76)</f>
        <v>18321405.77</v>
      </c>
      <c r="C78" s="11">
        <f t="shared" si="8"/>
        <v>400000</v>
      </c>
      <c r="D78" s="11">
        <f t="shared" si="8"/>
        <v>18721405.77</v>
      </c>
      <c r="E78" s="11">
        <f t="shared" si="8"/>
        <v>9879293.8399999999</v>
      </c>
      <c r="F78" s="11">
        <f t="shared" si="8"/>
        <v>9879293.8399999999</v>
      </c>
      <c r="G78" s="11">
        <f t="shared" si="8"/>
        <v>8842111.9299999997</v>
      </c>
    </row>
  </sheetData>
  <sheetProtection formatCells="0" formatColumns="0" formatRows="0" insertRows="0" deleteRows="0" autoFilter="0"/>
  <mergeCells count="6">
    <mergeCell ref="G47:G48"/>
    <mergeCell ref="G60:G61"/>
    <mergeCell ref="A1:G1"/>
    <mergeCell ref="A45:G45"/>
    <mergeCell ref="A59:G59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22" workbookViewId="0">
      <selection sqref="A1:G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68" t="s">
        <v>167</v>
      </c>
      <c r="B1" s="69"/>
      <c r="C1" s="69"/>
      <c r="D1" s="69"/>
      <c r="E1" s="69"/>
      <c r="F1" s="69"/>
      <c r="G1" s="70"/>
    </row>
    <row r="2" spans="1:7" x14ac:dyDescent="0.2">
      <c r="A2" s="40"/>
      <c r="B2" s="68"/>
      <c r="C2" s="69"/>
      <c r="D2" s="69" t="s">
        <v>0</v>
      </c>
      <c r="E2" s="69"/>
      <c r="F2" s="70"/>
      <c r="G2" s="66" t="s">
        <v>7</v>
      </c>
    </row>
    <row r="3" spans="1:7" ht="24.95" customHeight="1" x14ac:dyDescent="0.2">
      <c r="A3" s="4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7"/>
    </row>
    <row r="4" spans="1:7" x14ac:dyDescent="0.2">
      <c r="A4" s="42"/>
      <c r="B4" s="34">
        <v>1</v>
      </c>
      <c r="C4" s="34">
        <v>2</v>
      </c>
      <c r="D4" s="34" t="s">
        <v>8</v>
      </c>
      <c r="E4" s="34">
        <v>4</v>
      </c>
      <c r="F4" s="34">
        <v>5</v>
      </c>
      <c r="G4" s="34" t="s">
        <v>9</v>
      </c>
    </row>
    <row r="5" spans="1:7" x14ac:dyDescent="0.2">
      <c r="A5" s="18"/>
      <c r="B5" s="5"/>
      <c r="C5" s="5"/>
      <c r="D5" s="5"/>
      <c r="E5" s="5"/>
      <c r="F5" s="5"/>
      <c r="G5" s="5"/>
    </row>
    <row r="6" spans="1:7" x14ac:dyDescent="0.2">
      <c r="A6" s="16" t="s">
        <v>90</v>
      </c>
      <c r="B6" s="39">
        <f t="shared" ref="B6:G6" si="0">SUM(B7:B14)</f>
        <v>162634023.19</v>
      </c>
      <c r="C6" s="39">
        <f t="shared" si="0"/>
        <v>4581843.96</v>
      </c>
      <c r="D6" s="39">
        <f t="shared" si="0"/>
        <v>167215867.15000001</v>
      </c>
      <c r="E6" s="39">
        <f t="shared" si="0"/>
        <v>70404815.840000004</v>
      </c>
      <c r="F6" s="39">
        <f t="shared" si="0"/>
        <v>69660632.25999999</v>
      </c>
      <c r="G6" s="39">
        <f t="shared" si="0"/>
        <v>96811051.310000002</v>
      </c>
    </row>
    <row r="7" spans="1:7" x14ac:dyDescent="0.2">
      <c r="A7" s="26" t="s">
        <v>91</v>
      </c>
      <c r="B7" s="36">
        <v>27648801.100000001</v>
      </c>
      <c r="C7" s="36">
        <v>1015000</v>
      </c>
      <c r="D7" s="36">
        <f>B7+C7</f>
        <v>28663801.100000001</v>
      </c>
      <c r="E7" s="36">
        <v>13404202.949999999</v>
      </c>
      <c r="F7" s="36">
        <v>13223064.92</v>
      </c>
      <c r="G7" s="36">
        <f>D7-E7</f>
        <v>15259598.150000002</v>
      </c>
    </row>
    <row r="8" spans="1:7" x14ac:dyDescent="0.2">
      <c r="A8" s="26" t="s">
        <v>92</v>
      </c>
      <c r="B8" s="36">
        <v>507506.01</v>
      </c>
      <c r="C8" s="36">
        <v>0</v>
      </c>
      <c r="D8" s="36">
        <f t="shared" ref="D8:D14" si="1">B8+C8</f>
        <v>507506.01</v>
      </c>
      <c r="E8" s="36">
        <v>221565.1</v>
      </c>
      <c r="F8" s="36">
        <v>217034.94</v>
      </c>
      <c r="G8" s="36">
        <f t="shared" ref="G8:G14" si="2">D8-E8</f>
        <v>285940.91000000003</v>
      </c>
    </row>
    <row r="9" spans="1:7" x14ac:dyDescent="0.2">
      <c r="A9" s="26" t="s">
        <v>160</v>
      </c>
      <c r="B9" s="36">
        <v>22485851.039999999</v>
      </c>
      <c r="C9" s="36">
        <v>2288227.96</v>
      </c>
      <c r="D9" s="36">
        <f t="shared" si="1"/>
        <v>24774079</v>
      </c>
      <c r="E9" s="36">
        <v>8012270.8099999996</v>
      </c>
      <c r="F9" s="36">
        <v>7923569.3700000001</v>
      </c>
      <c r="G9" s="36">
        <f t="shared" si="2"/>
        <v>16761808.190000001</v>
      </c>
    </row>
    <row r="10" spans="1:7" x14ac:dyDescent="0.2">
      <c r="A10" s="26" t="s">
        <v>93</v>
      </c>
      <c r="B10" s="36">
        <v>0</v>
      </c>
      <c r="C10" s="36">
        <v>0</v>
      </c>
      <c r="D10" s="36">
        <f t="shared" si="1"/>
        <v>0</v>
      </c>
      <c r="E10" s="36">
        <v>0</v>
      </c>
      <c r="F10" s="36">
        <v>0</v>
      </c>
      <c r="G10" s="36">
        <f t="shared" si="2"/>
        <v>0</v>
      </c>
    </row>
    <row r="11" spans="1:7" x14ac:dyDescent="0.2">
      <c r="A11" s="26" t="s">
        <v>94</v>
      </c>
      <c r="B11" s="36">
        <v>5542990.2999999998</v>
      </c>
      <c r="C11" s="36">
        <v>160000</v>
      </c>
      <c r="D11" s="36">
        <f t="shared" si="1"/>
        <v>5702990.2999999998</v>
      </c>
      <c r="E11" s="36">
        <v>2502651.4900000002</v>
      </c>
      <c r="F11" s="36">
        <v>2489661.42</v>
      </c>
      <c r="G11" s="36">
        <f t="shared" si="2"/>
        <v>3200338.8099999996</v>
      </c>
    </row>
    <row r="12" spans="1:7" x14ac:dyDescent="0.2">
      <c r="A12" s="26" t="s">
        <v>95</v>
      </c>
      <c r="B12" s="36">
        <v>0</v>
      </c>
      <c r="C12" s="36">
        <v>0</v>
      </c>
      <c r="D12" s="36">
        <f t="shared" si="1"/>
        <v>0</v>
      </c>
      <c r="E12" s="36">
        <v>0</v>
      </c>
      <c r="F12" s="36">
        <v>0</v>
      </c>
      <c r="G12" s="36">
        <f t="shared" si="2"/>
        <v>0</v>
      </c>
    </row>
    <row r="13" spans="1:7" x14ac:dyDescent="0.2">
      <c r="A13" s="26" t="s">
        <v>96</v>
      </c>
      <c r="B13" s="36">
        <v>67854922.280000001</v>
      </c>
      <c r="C13" s="36">
        <v>688576</v>
      </c>
      <c r="D13" s="36">
        <f t="shared" si="1"/>
        <v>68543498.280000001</v>
      </c>
      <c r="E13" s="36">
        <v>28665614.91</v>
      </c>
      <c r="F13" s="36">
        <v>28394094.199999999</v>
      </c>
      <c r="G13" s="36">
        <f t="shared" si="2"/>
        <v>39877883.370000005</v>
      </c>
    </row>
    <row r="14" spans="1:7" x14ac:dyDescent="0.2">
      <c r="A14" s="26" t="s">
        <v>36</v>
      </c>
      <c r="B14" s="36">
        <v>38593952.460000001</v>
      </c>
      <c r="C14" s="36">
        <v>430040</v>
      </c>
      <c r="D14" s="36">
        <f t="shared" si="1"/>
        <v>39023992.460000001</v>
      </c>
      <c r="E14" s="36">
        <v>17598510.579999998</v>
      </c>
      <c r="F14" s="36">
        <v>17413207.41</v>
      </c>
      <c r="G14" s="36">
        <f t="shared" si="2"/>
        <v>21425481.880000003</v>
      </c>
    </row>
    <row r="15" spans="1:7" x14ac:dyDescent="0.2">
      <c r="A15" s="17"/>
      <c r="B15" s="6"/>
      <c r="C15" s="6"/>
      <c r="D15" s="6"/>
      <c r="E15" s="6"/>
      <c r="F15" s="6"/>
      <c r="G15" s="6"/>
    </row>
    <row r="16" spans="1:7" x14ac:dyDescent="0.2">
      <c r="A16" s="16" t="s">
        <v>97</v>
      </c>
      <c r="B16" s="39">
        <f t="shared" ref="B16:G16" si="3">SUM(B17:B23)</f>
        <v>97478303.269999996</v>
      </c>
      <c r="C16" s="39">
        <f t="shared" si="3"/>
        <v>201173001.10000002</v>
      </c>
      <c r="D16" s="39">
        <f t="shared" si="3"/>
        <v>298651304.37000006</v>
      </c>
      <c r="E16" s="39">
        <f t="shared" si="3"/>
        <v>148948579.63</v>
      </c>
      <c r="F16" s="39">
        <f t="shared" si="3"/>
        <v>135206665.94</v>
      </c>
      <c r="G16" s="39">
        <f t="shared" si="3"/>
        <v>149702724.73999998</v>
      </c>
    </row>
    <row r="17" spans="1:7" x14ac:dyDescent="0.2">
      <c r="A17" s="26" t="s">
        <v>98</v>
      </c>
      <c r="B17" s="36">
        <v>7557041.7000000002</v>
      </c>
      <c r="C17" s="36">
        <v>3519327.84</v>
      </c>
      <c r="D17" s="36">
        <f>B17+C17</f>
        <v>11076369.539999999</v>
      </c>
      <c r="E17" s="36">
        <v>7049077.2300000004</v>
      </c>
      <c r="F17" s="36">
        <v>6092655.96</v>
      </c>
      <c r="G17" s="36">
        <f t="shared" ref="G17:G23" si="4">D17-E17</f>
        <v>4027292.3099999987</v>
      </c>
    </row>
    <row r="18" spans="1:7" x14ac:dyDescent="0.2">
      <c r="A18" s="26" t="s">
        <v>99</v>
      </c>
      <c r="B18" s="36">
        <v>62701556.450000003</v>
      </c>
      <c r="C18" s="36">
        <v>196039910.59</v>
      </c>
      <c r="D18" s="36">
        <f t="shared" ref="D18:D23" si="5">B18+C18</f>
        <v>258741467.04000002</v>
      </c>
      <c r="E18" s="36">
        <v>128839014.15000001</v>
      </c>
      <c r="F18" s="36">
        <v>116063009.53</v>
      </c>
      <c r="G18" s="36">
        <f t="shared" si="4"/>
        <v>129902452.89000002</v>
      </c>
    </row>
    <row r="19" spans="1:7" x14ac:dyDescent="0.2">
      <c r="A19" s="26" t="s">
        <v>100</v>
      </c>
      <c r="B19" s="36">
        <v>0</v>
      </c>
      <c r="C19" s="36">
        <v>0</v>
      </c>
      <c r="D19" s="36">
        <f t="shared" si="5"/>
        <v>0</v>
      </c>
      <c r="E19" s="36">
        <v>0</v>
      </c>
      <c r="F19" s="36">
        <v>0</v>
      </c>
      <c r="G19" s="36">
        <f t="shared" si="4"/>
        <v>0</v>
      </c>
    </row>
    <row r="20" spans="1:7" x14ac:dyDescent="0.2">
      <c r="A20" s="26" t="s">
        <v>101</v>
      </c>
      <c r="B20" s="36">
        <v>10077631.380000001</v>
      </c>
      <c r="C20" s="36">
        <v>0</v>
      </c>
      <c r="D20" s="36">
        <f t="shared" si="5"/>
        <v>10077631.380000001</v>
      </c>
      <c r="E20" s="36">
        <v>5357893.84</v>
      </c>
      <c r="F20" s="36">
        <v>5357893.84</v>
      </c>
      <c r="G20" s="36">
        <f t="shared" si="4"/>
        <v>4719737.540000001</v>
      </c>
    </row>
    <row r="21" spans="1:7" x14ac:dyDescent="0.2">
      <c r="A21" s="26" t="s">
        <v>102</v>
      </c>
      <c r="B21" s="36">
        <v>5361898.7699999996</v>
      </c>
      <c r="C21" s="36">
        <v>112420.86</v>
      </c>
      <c r="D21" s="36">
        <f t="shared" si="5"/>
        <v>5474319.6299999999</v>
      </c>
      <c r="E21" s="36">
        <v>1866036.06</v>
      </c>
      <c r="F21" s="36">
        <v>1863513.63</v>
      </c>
      <c r="G21" s="36">
        <f t="shared" si="4"/>
        <v>3608283.57</v>
      </c>
    </row>
    <row r="22" spans="1:7" x14ac:dyDescent="0.2">
      <c r="A22" s="26" t="s">
        <v>103</v>
      </c>
      <c r="B22" s="36">
        <v>10247420.93</v>
      </c>
      <c r="C22" s="36">
        <v>1067341.81</v>
      </c>
      <c r="D22" s="36">
        <f t="shared" si="5"/>
        <v>11314762.74</v>
      </c>
      <c r="E22" s="36">
        <v>5447156.4800000004</v>
      </c>
      <c r="F22" s="36">
        <v>5441802.6900000004</v>
      </c>
      <c r="G22" s="36">
        <f t="shared" si="4"/>
        <v>5867606.2599999998</v>
      </c>
    </row>
    <row r="23" spans="1:7" x14ac:dyDescent="0.2">
      <c r="A23" s="26" t="s">
        <v>104</v>
      </c>
      <c r="B23" s="36">
        <v>1532754.04</v>
      </c>
      <c r="C23" s="36">
        <v>434000</v>
      </c>
      <c r="D23" s="36">
        <f t="shared" si="5"/>
        <v>1966754.04</v>
      </c>
      <c r="E23" s="36">
        <v>389401.87</v>
      </c>
      <c r="F23" s="36">
        <v>387790.29</v>
      </c>
      <c r="G23" s="36">
        <f t="shared" si="4"/>
        <v>1577352.17</v>
      </c>
    </row>
    <row r="24" spans="1:7" x14ac:dyDescent="0.2">
      <c r="A24" s="17"/>
      <c r="B24" s="6"/>
      <c r="C24" s="6"/>
      <c r="D24" s="6"/>
      <c r="E24" s="6"/>
      <c r="F24" s="6"/>
      <c r="G24" s="6"/>
    </row>
    <row r="25" spans="1:7" x14ac:dyDescent="0.2">
      <c r="A25" s="16" t="s">
        <v>105</v>
      </c>
      <c r="B25" s="39">
        <f t="shared" ref="B25:G25" si="6">SUM(B26:B34)</f>
        <v>10076395.859999999</v>
      </c>
      <c r="C25" s="39">
        <f t="shared" si="6"/>
        <v>13050846</v>
      </c>
      <c r="D25" s="39">
        <f t="shared" si="6"/>
        <v>23127241.860000003</v>
      </c>
      <c r="E25" s="39">
        <f t="shared" si="6"/>
        <v>6308325.5900000008</v>
      </c>
      <c r="F25" s="39">
        <f t="shared" si="6"/>
        <v>6257479.4800000004</v>
      </c>
      <c r="G25" s="39">
        <f t="shared" si="6"/>
        <v>16818916.27</v>
      </c>
    </row>
    <row r="26" spans="1:7" x14ac:dyDescent="0.2">
      <c r="A26" s="26" t="s">
        <v>106</v>
      </c>
      <c r="B26" s="36">
        <v>4052345.24</v>
      </c>
      <c r="C26" s="36">
        <v>4377493.5</v>
      </c>
      <c r="D26" s="36">
        <f>B26+C26</f>
        <v>8429838.7400000002</v>
      </c>
      <c r="E26" s="36">
        <v>4925058.57</v>
      </c>
      <c r="F26" s="36">
        <v>4900527.2300000004</v>
      </c>
      <c r="G26" s="36">
        <f t="shared" ref="G26:G34" si="7">D26-E26</f>
        <v>3504780.17</v>
      </c>
    </row>
    <row r="27" spans="1:7" x14ac:dyDescent="0.2">
      <c r="A27" s="26" t="s">
        <v>107</v>
      </c>
      <c r="B27" s="36">
        <v>0</v>
      </c>
      <c r="C27" s="36">
        <v>6455000</v>
      </c>
      <c r="D27" s="36">
        <f t="shared" ref="D27:D34" si="8">B27+C27</f>
        <v>6455000</v>
      </c>
      <c r="E27" s="36">
        <v>0</v>
      </c>
      <c r="F27" s="36">
        <v>0</v>
      </c>
      <c r="G27" s="36">
        <f t="shared" si="7"/>
        <v>6455000</v>
      </c>
    </row>
    <row r="28" spans="1:7" x14ac:dyDescent="0.2">
      <c r="A28" s="26" t="s">
        <v>108</v>
      </c>
      <c r="B28" s="36">
        <v>0</v>
      </c>
      <c r="C28" s="36">
        <v>0</v>
      </c>
      <c r="D28" s="36">
        <f t="shared" si="8"/>
        <v>0</v>
      </c>
      <c r="E28" s="36">
        <v>0</v>
      </c>
      <c r="F28" s="36">
        <v>0</v>
      </c>
      <c r="G28" s="36">
        <f t="shared" si="7"/>
        <v>0</v>
      </c>
    </row>
    <row r="29" spans="1:7" x14ac:dyDescent="0.2">
      <c r="A29" s="26" t="s">
        <v>109</v>
      </c>
      <c r="B29" s="36">
        <v>0</v>
      </c>
      <c r="C29" s="36">
        <v>0</v>
      </c>
      <c r="D29" s="36">
        <f t="shared" si="8"/>
        <v>0</v>
      </c>
      <c r="E29" s="36">
        <v>0</v>
      </c>
      <c r="F29" s="36">
        <v>0</v>
      </c>
      <c r="G29" s="36">
        <f t="shared" si="7"/>
        <v>0</v>
      </c>
    </row>
    <row r="30" spans="1:7" x14ac:dyDescent="0.2">
      <c r="A30" s="26" t="s">
        <v>110</v>
      </c>
      <c r="B30" s="36">
        <v>0</v>
      </c>
      <c r="C30" s="36">
        <v>0</v>
      </c>
      <c r="D30" s="36">
        <f t="shared" si="8"/>
        <v>0</v>
      </c>
      <c r="E30" s="36">
        <v>0</v>
      </c>
      <c r="F30" s="36">
        <v>0</v>
      </c>
      <c r="G30" s="36">
        <f t="shared" si="7"/>
        <v>0</v>
      </c>
    </row>
    <row r="31" spans="1:7" x14ac:dyDescent="0.2">
      <c r="A31" s="26" t="s">
        <v>111</v>
      </c>
      <c r="B31" s="36">
        <v>2410202.29</v>
      </c>
      <c r="C31" s="36">
        <v>0</v>
      </c>
      <c r="D31" s="36">
        <f t="shared" si="8"/>
        <v>2410202.29</v>
      </c>
      <c r="E31" s="36">
        <v>755132.04</v>
      </c>
      <c r="F31" s="36">
        <v>731114.83</v>
      </c>
      <c r="G31" s="36">
        <f t="shared" si="7"/>
        <v>1655070.25</v>
      </c>
    </row>
    <row r="32" spans="1:7" x14ac:dyDescent="0.2">
      <c r="A32" s="26" t="s">
        <v>112</v>
      </c>
      <c r="B32" s="36">
        <v>2154511.14</v>
      </c>
      <c r="C32" s="36">
        <v>2235652.5</v>
      </c>
      <c r="D32" s="36">
        <f t="shared" si="8"/>
        <v>4390163.6400000006</v>
      </c>
      <c r="E32" s="36">
        <v>40031.230000000003</v>
      </c>
      <c r="F32" s="36">
        <v>40031.230000000003</v>
      </c>
      <c r="G32" s="36">
        <f t="shared" si="7"/>
        <v>4350132.41</v>
      </c>
    </row>
    <row r="33" spans="1:7" x14ac:dyDescent="0.2">
      <c r="A33" s="26" t="s">
        <v>113</v>
      </c>
      <c r="B33" s="36">
        <v>1459337.19</v>
      </c>
      <c r="C33" s="36">
        <v>-17300</v>
      </c>
      <c r="D33" s="36">
        <f t="shared" si="8"/>
        <v>1442037.19</v>
      </c>
      <c r="E33" s="36">
        <v>588103.75</v>
      </c>
      <c r="F33" s="36">
        <v>585806.18999999994</v>
      </c>
      <c r="G33" s="36">
        <f t="shared" si="7"/>
        <v>853933.44</v>
      </c>
    </row>
    <row r="34" spans="1:7" x14ac:dyDescent="0.2">
      <c r="A34" s="26" t="s">
        <v>114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17"/>
      <c r="B35" s="6"/>
      <c r="C35" s="6"/>
      <c r="D35" s="6"/>
      <c r="E35" s="6"/>
      <c r="F35" s="6"/>
      <c r="G35" s="6"/>
    </row>
    <row r="36" spans="1:7" x14ac:dyDescent="0.2">
      <c r="A36" s="16" t="s">
        <v>115</v>
      </c>
      <c r="B36" s="39">
        <f t="shared" ref="B36:G36" si="9">SUM(B37:B40)</f>
        <v>0</v>
      </c>
      <c r="C36" s="39">
        <f t="shared" si="9"/>
        <v>0</v>
      </c>
      <c r="D36" s="39">
        <f t="shared" si="9"/>
        <v>0</v>
      </c>
      <c r="E36" s="39">
        <f t="shared" si="9"/>
        <v>0</v>
      </c>
      <c r="F36" s="39">
        <f t="shared" si="9"/>
        <v>0</v>
      </c>
      <c r="G36" s="39">
        <f t="shared" si="9"/>
        <v>0</v>
      </c>
    </row>
    <row r="37" spans="1:7" x14ac:dyDescent="0.2">
      <c r="A37" s="26" t="s">
        <v>116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6" t="s">
        <v>117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6" t="s">
        <v>118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6" t="s">
        <v>119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17"/>
      <c r="B41" s="6"/>
      <c r="C41" s="6"/>
      <c r="D41" s="6"/>
      <c r="E41" s="6"/>
      <c r="F41" s="6"/>
      <c r="G41" s="6"/>
    </row>
    <row r="42" spans="1:7" x14ac:dyDescent="0.2">
      <c r="A42" s="19" t="s">
        <v>77</v>
      </c>
      <c r="B42" s="11">
        <f t="shared" ref="B42:G42" si="12">SUM(B36+B25+B16+B6)</f>
        <v>270188722.31999999</v>
      </c>
      <c r="C42" s="11">
        <f t="shared" si="12"/>
        <v>218805691.06000003</v>
      </c>
      <c r="D42" s="11">
        <f t="shared" si="12"/>
        <v>488994413.38000011</v>
      </c>
      <c r="E42" s="11">
        <f t="shared" si="12"/>
        <v>225661721.06</v>
      </c>
      <c r="F42" s="11">
        <f t="shared" si="12"/>
        <v>211124777.67999998</v>
      </c>
      <c r="G42" s="11">
        <f t="shared" si="12"/>
        <v>263332692.31999999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cp:lastPrinted>2024-04-25T00:28:59Z</cp:lastPrinted>
  <dcterms:created xsi:type="dcterms:W3CDTF">2014-02-10T03:37:14Z</dcterms:created>
  <dcterms:modified xsi:type="dcterms:W3CDTF">2024-07-23T18:08:22Z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