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<sst xmlns="http://schemas.openxmlformats.org/spreadsheetml/2006/main" count="858" uniqueCount="603">
  <si>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</si>
  <si>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</si>
  <si>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</si>
  <si>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</si>
  <si>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</si>
  <si>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</si>
  <si>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</si>
  <si>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</si>
  <si>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</si>
  <si>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</si>
  <si>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</si>
  <si>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</si>
  <si>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</si>
  <si>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</si>
  <si>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</si>
  <si>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</si>
  <si>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</si>
  <si>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</si>
  <si>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</si>
  <si>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</si>
  <si>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</si>
  <si>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</si>
  <si>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</si>
  <si>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</si>
  <si>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</si>
  <si>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</si>
  <si>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</si>
  <si>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</si>
  <si>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</si>
  <si>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</si>
  <si>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</si>
  <si>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</si>
  <si>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</si>
  <si>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</si>
  <si>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</si>
  <si>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</si>
  <si>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</si>
  <si>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</si>
  <si>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</si>
  <si>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</si>
  <si>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</si>
  <si>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</si>
  <si>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</si>
  <si>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</si>
  <si>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</si>
  <si>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</si>
  <si>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</si>
  <si>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</si>
  <si>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</si>
  <si>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</si>
  <si>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</si>
  <si>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</si>
  <si>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</si>
  <si>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</si>
  <si>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</si>
  <si>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</si>
  <si>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</si>
  <si>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</si>
  <si>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</si>
  <si>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</si>
  <si>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</si>
  <si>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</si>
  <si>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</si>
  <si>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</si>
  <si>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</si>
  <si>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</si>
  <si>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</si>
  <si>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</si>
  <si>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</si>
  <si>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</si>
  <si>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</si>
  <si>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</si>
  <si>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</si>
  <si>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</si>
  <si>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</si>
  <si>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</si>
  <si>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</si>
  <si>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</si>
  <si>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</si>
  <si>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</si>
  <si>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</si>
  <si>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</si>
  <si>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</si>
  <si>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</si>
  <si>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</si>
  <si>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</si>
  <si>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</si>
  <si>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</si>
  <si>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</si>
  <si>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</si>
  <si>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</si>
  <si>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</si>
  <si>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</si>
  <si>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</si>
  <si>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</si>
  <si>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</si>
  <si>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</si>
  <si>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</si>
  <si>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</si>
  <si>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</si>
  <si>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</si>
  <si>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</si>
  <si>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</si>
  <si>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</si>
  <si>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</si>
  <si>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</si>
  <si>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</si>
  <si>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</si>
  <si>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</si>
  <si>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</si>
  <si>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</si>
  <si>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</si>
  <si>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</si>
  <si>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</si>
  <si>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</si>
  <si>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</si>
  <si>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</si>
  <si>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</si>
  <si>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</si>
  <si>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</si>
  <si>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</si>
  <si>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</si>
  <si>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</si>
  <si>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</si>
  <si>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</si>
  <si>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</si>
  <si>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</si>
  <si>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</si>
  <si>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</si>
  <si>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</si>
  <si>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</si>
  <si>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</si>
  <si>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</si>
  <si>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</si>
  <si>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</si>
  <si>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</si>
  <si>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</si>
  <si>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</si>
  <si>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</si>
  <si>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</si>
  <si>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</si>
  <si>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</si>
  <si>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</si>
  <si>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</si>
  <si>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</si>
  <si>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</si>
  <si>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</si>
  <si>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</si>
  <si>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</si>
  <si>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</si>
  <si>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</si>
  <si>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</si>
  <si>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</si>
  <si>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</si>
  <si>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</si>
  <si>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</si>
  <si>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</si>
  <si>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</si>
  <si>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</si>
  <si>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</si>
  <si>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</si>
  <si>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</si>
  <si>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</si>
  <si>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</si>
  <si>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</si>
  <si>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</si>
  <si>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</si>
  <si>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</si>
  <si>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</si>
  <si>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</si>
  <si>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</si>
  <si>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</si>
  <si>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</si>
  <si>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</si>
  <si>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</si>
  <si>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</si>
  <si>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</si>
  <si>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</si>
  <si>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</si>
  <si>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</si>
  <si>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</si>
  <si>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</si>
  <si>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</si>
  <si>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</si>
  <si>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</si>
  <si>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</si>
  <si>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</si>
  <si>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</si>
  <si>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</si>
  <si>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</si>
  <si>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</si>
  <si>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</si>
  <si>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</si>
  <si>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</si>
  <si>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</si>
  <si>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</si>
  <si>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</si>
  <si>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</si>
  <si>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</si>
  <si>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</si>
  <si>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</si>
  <si>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</si>
  <si>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</si>
  <si>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</si>
  <si>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</si>
  <si>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</si>
  <si>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</si>
  <si>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</si>
  <si>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</si>
  <si>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</si>
  <si>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</si>
  <si>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</si>
  <si>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</si>
  <si>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</si>
  <si>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</si>
  <si>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</si>
  <si>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</si>
  <si>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</si>
  <si>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</si>
  <si>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</si>
  <si>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</si>
  <si>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</si>
  <si>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</si>
  <si>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</si>
  <si>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</si>
  <si>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</si>
  <si>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</si>
  <si>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</si>
  <si>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</si>
  <si>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</si>
  <si>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</si>
  <si>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</si>
  <si>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</si>
  <si>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</si>
  <si>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</si>
  <si>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</si>
  <si>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</si>
  <si>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</si>
  <si>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</si>
  <si>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</si>
  <si>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</si>
  <si>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</si>
  <si>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</si>
  <si>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</si>
  <si>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</si>
  <si>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</si>
  <si>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</si>
  <si>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</si>
  <si>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</si>
  <si>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</si>
  <si>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</si>
  <si>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</si>
  <si>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</si>
  <si>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</si>
  <si>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</si>
  <si>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</si>
  <si>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</si>
  <si>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</si>
  <si>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</si>
  <si>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</si>
  <si>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</si>
  <si>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</si>
  <si>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</si>
  <si>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</si>
  <si>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</si>
  <si>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</si>
  <si>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</si>
  <si>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</si>
  <si>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</si>
  <si>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</si>
  <si>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</si>
  <si>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</si>
  <si>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</si>
  <si>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</si>
  <si>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</si>
  <si>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</si>
  <si>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</si>
  <si>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</si>
  <si>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</si>
  <si>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</si>
  <si>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</si>
  <si>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</si>
  <si>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</si>
  <si>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</si>
  <si>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</si>
  <si>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</si>
  <si>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</si>
  <si>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</si>
  <si>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</si>
  <si>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</si>
  <si>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</si>
  <si>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</si>
  <si>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</si>
  <si>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</si>
  <si>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</si>
  <si>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</si>
  <si>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</si>
  <si>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</si>
  <si>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</si>
  <si>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</si>
  <si>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</si>
  <si>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</si>
  <si>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</si>
  <si>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</si>
  <si>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</si>
  <si>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</si>
  <si>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</si>
  <si>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</si>
  <si>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</si>
  <si>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</si>
  <si>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</si>
  <si>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</si>
  <si>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</si>
  <si>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</si>
  <si>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</si>
  <si>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</si>
  <si>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</si>
  <si>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</si>
  <si>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</si>
  <si>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</si>
  <si>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</si>
  <si>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</si>
  <si>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</si>
  <si>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</si>
  <si>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</si>
  <si>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</si>
  <si>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</si>
  <si>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</si>
  <si>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</si>
  <si>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</si>
  <si>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</si>
  <si>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</si>
  <si>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</si>
  <si>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</si>
  <si>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</si>
  <si>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</si>
  <si>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</si>
  <si>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</si>
  <si>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</si>
  <si>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</si>
  <si>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</si>
  <si>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</si>
  <si>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</si>
  <si>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</si>
  <si>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</si>
  <si>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</si>
  <si>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</si>
  <si>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</si>
  <si>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</si>
  <si>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</si>
  <si>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</si>
  <si>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</si>
  <si>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</si>
  <si>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</si>
  <si>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</si>
  <si>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</si>
  <si>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</si>
  <si>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</si>
  <si>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</si>
  <si>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</si>
  <si>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</si>
  <si>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</si>
  <si>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</si>
  <si>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</si>
  <si>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</si>
  <si>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</si>
  <si>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</si>
  <si>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</si>
  <si>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</si>
  <si>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</si>
  <si>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</si>
  <si>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</si>
  <si>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</si>
  <si>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</si>
  <si>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</si>
  <si>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</si>
  <si>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</si>
  <si>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</si>
  <si>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</si>
  <si>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</si>
  <si>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</si>
  <si>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</si>
  <si>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</si>
  <si>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</si>
  <si>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</si>
  <si>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</si>
  <si>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</si>
  <si>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</si>
  <si>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</si>
  <si>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</si>
  <si>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</si>
  <si>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</si>
  <si>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</si>
  <si>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</si>
  <si>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</si>
  <si>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</si>
  <si>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</si>
  <si>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</si>
  <si>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</si>
  <si>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</si>
  <si>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</si>
  <si>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</si>
  <si>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</si>
  <si>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</si>
  <si>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</si>
  <si>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</si>
  <si>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</si>
  <si>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</si>
  <si>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</si>
  <si>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</si>
  <si>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</si>
  <si>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</si>
  <si>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</si>
  <si>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</si>
  <si>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</si>
  <si>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</si>
  <si>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</si>
  <si>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</si>
  <si>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</si>
  <si>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</si>
  <si>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</si>
  <si>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</si>
  <si>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</si>
  <si>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</si>
  <si>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</si>
  <si>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</si>
  <si>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</si>
  <si>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</si>
  <si>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</si>
  <si>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</si>
  <si>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</si>
  <si>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</si>
  <si>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</si>
  <si>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</si>
  <si>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</si>
  <si>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</si>
  <si>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</si>
  <si>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</si>
  <si>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</si>
  <si>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</si>
  <si>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</si>
  <si>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</si>
  <si>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</si>
  <si>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</si>
  <si>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</si>
  <si>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</si>
  <si>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</si>
  <si>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</si>
  <si>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</si>
  <si>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</si>
  <si>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</si>
  <si>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</si>
  <si>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</si>
  <si>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</si>
  <si>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</si>
  <si>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</si>
  <si>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</si>
  <si>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</si>
  <si>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</si>
  <si>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</si>
  <si>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</si>
  <si>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</si>
  <si>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</si>
  <si>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</si>
  <si>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</si>
  <si>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</si>
  <si>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</si>
  <si>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</si>
  <si>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</si>
  <si>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</si>
  <si>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</si>
  <si>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</si>
  <si>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</si>
  <si>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</si>
  <si>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</si>
  <si>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</si>
  <si>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</si>
  <si>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</si>
  <si>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</si>
  <si>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</si>
  <si>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</si>
  <si>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</si>
  <si>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</si>
  <si>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</si>
  <si>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</si>
  <si>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</si>
  <si>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</si>
  <si>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</si>
  <si>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</si>
  <si>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</si>
  <si>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</si>
  <si>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</si>
  <si>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</si>
  <si>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</si>
  <si>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</si>
  <si>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</si>
  <si>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</si>
  <si>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</si>
  <si>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</si>
  <si>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</si>
  <si>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</si>
  <si>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</si>
  <si>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</si>
  <si>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</si>
  <si>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</si>
  <si>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</si>
  <si>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</si>
  <si>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</si>
  <si>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</si>
  <si>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</si>
  <si>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</si>
  <si>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</si>
  <si>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</si>
  <si>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</si>
  <si>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</si>
  <si>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</si>
  <si>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</si>
  <si>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</si>
  <si>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</si>
  <si>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</si>
  <si>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</si>
  <si>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</si>
  <si>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</si>
  <si>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</si>
  <si>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</si>
  <si>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</si>
  <si>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</si>
  <si>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</si>
  <si>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</si>
  <si>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</si>
  <si>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</si>
  <si>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</si>
  <si>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</si>
  <si>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</si>
  <si>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</si>
  <si>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</si>
  <si>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</si>
  <si>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</si>
  <si>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</si>
  <si>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</si>
  <si>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</si>
  <si>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</si>
  <si>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</si>
  <si>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</si>
  <si>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</si>
  <si>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</si>
  <si>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</si>
  <si>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</si>
  <si>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</si>
  <si>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</si>
  <si>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</si>
  <si>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</si>
  <si>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</si>
  <si>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</si>
  <si>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</si>
  <si>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</si>
  <si>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</si>
  <si>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</si>
  <si>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</si>
  <si>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</si>
  <si>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</si>
  <si>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</si>
  <si>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</si>
  <si>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</si>
  <si>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</si>
  <si>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</si>
  <si>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</si>
  <si>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</si>
  <si>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</si>
  <si>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</si>
  <si>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</si>
  <si>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</si>
  <si>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</si>
  <si>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</si>
  <si>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</si>
  <si>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</si>
  <si>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</si>
  <si>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</si>
  <si>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</si>
  <si>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</si>
  <si>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</si>
  <si>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</si>
  <si>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</si>
  <si>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</si>
  <si>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</si>
  <si>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</si>
  <si>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</si>
  <si>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</si>
  <si>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</si>
  <si>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</si>
  <si>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</si>
  <si>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</si>
  <si>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</si>
  <si>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</si>
  <si>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</si>
  <si>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</si>
  <si>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</si>
  <si>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Sistema para el Desarrollo Integral de la Familia del Municipio de Uriangato, Gto.</t>
  </si>
  <si>
    <t>Del 1 de Enero al 30 de Junio de 2024</t>
  </si>
  <si>
    <t>3. Menos Ingresos Presupuestarios No Contables</t>
  </si>
  <si>
    <t>Materiales y Suministros (consumos)</t>
  </si>
  <si>
    <t>CUENTAS DE ORDEN PRESUPUESTARIO</t>
  </si>
  <si>
    <t>Modificaciones al Presupuesto de Egresos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</si>
</sst>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theme="1"/>
      <name val="Arial"/>
    </font>
    <font>
      <sz val="11"/>
      <name val="Calibri"/>
    </font>
    <font>
      <sz val="8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5" fillId="11" borderId="21" xfId="0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3" xfId="0" applyFont="1" applyBorder="1" applyAlignment="1">
      <alignment horizontal="left" vertical="center"/>
    </xf>
    <xf numFmtId="0" fontId="19" fillId="0" borderId="21" xfId="0" applyFont="1" applyBorder="1"/>
    <xf numFmtId="0" fontId="16" fillId="0" borderId="22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9" fillId="0" borderId="21" xfId="0" applyFont="1" applyBorder="1" applyAlignment="1">
      <alignment horizontal="left" vertical="center"/>
    </xf>
    <xf numFmtId="0" fontId="19" fillId="0" borderId="21" xfId="0" applyFont="1" applyBorder="1" applyAlignment="1">
      <alignment horizontal="left"/>
    </xf>
    <xf numFmtId="0" fontId="15" fillId="11" borderId="24" xfId="0" applyFont="1" applyFill="1" applyBorder="1" applyAlignment="1">
      <alignment vertical="center"/>
    </xf>
    <xf numFmtId="0" fontId="15" fillId="0" borderId="22" xfId="0" applyFont="1" applyBorder="1" applyAlignment="1">
      <alignment vertical="center"/>
    </xf>
    <xf numFmtId="49" fontId="17" fillId="0" borderId="21" xfId="0" applyNumberFormat="1" applyFont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49" fontId="19" fillId="0" borderId="21" xfId="0" applyNumberFormat="1" applyFont="1" applyBorder="1"/>
    <xf numFmtId="0" fontId="19" fillId="0" borderId="22" xfId="0" applyFont="1" applyBorder="1" applyAlignment="1">
      <alignment horizontal="left" vertical="center" wrapText="1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5" fillId="12" borderId="21" xfId="0" applyFont="1" applyFill="1" applyBorder="1" applyAlignment="1">
      <alignment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0" fontId="18" fillId="0" borderId="22" xfId="0" applyFont="1" applyBorder="1" applyAlignment="1"/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5" fillId="0" borderId="0" xfId="0" applyFont="1" applyAlignment="1">
      <alignment horizontal="left"/>
    </xf>
    <xf numFmtId="0" fontId="19" fillId="0" borderId="25" xfId="0" applyFont="1" applyBorder="1" applyAlignment="1">
      <alignment horizontal="left" vertical="center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6" sqref="B6"/>
    </sheetView>
  </sheetViews>
  <sheetFormatPr baseColWidth="10" defaultColWidth="12.85546875" defaultRowHeight="11.25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>
      <c r="A1" s="160" t="s">
        <v>597</v>
      </c>
      <c r="B1" s="161"/>
      <c r="C1" s="96" t="s">
        <v>495</v>
      </c>
      <c r="D1" s="97">
        <v>2024</v>
      </c>
    </row>
    <row r="2" spans="1:4" ht="16.149999999999999" customHeight="1">
      <c r="A2" s="162" t="s">
        <v>494</v>
      </c>
      <c r="B2" s="163"/>
      <c r="C2" s="10" t="s">
        <v>496</v>
      </c>
      <c r="D2" s="98" t="s">
        <v>501</v>
      </c>
    </row>
    <row r="3" spans="1:4" ht="16.149999999999999" customHeight="1">
      <c r="A3" s="164" t="s">
        <v>598</v>
      </c>
      <c r="B3" s="165"/>
      <c r="C3" s="10" t="s">
        <v>497</v>
      </c>
      <c r="D3" s="99">
        <v>2</v>
      </c>
    </row>
    <row r="4" spans="1:4" ht="16.149999999999999" customHeight="1">
      <c r="A4" s="166" t="s">
        <v>516</v>
      </c>
      <c r="B4" s="167"/>
      <c r="C4" s="167"/>
      <c r="D4" s="168"/>
    </row>
    <row r="5" spans="1:4" ht="15" customHeight="1">
      <c r="A5" s="68" t="s">
        <v>29</v>
      </c>
      <c r="B5" s="67" t="s">
        <v>30</v>
      </c>
    </row>
    <row r="6" spans="1:4">
      <c r="A6" s="2"/>
      <c r="B6" s="3"/>
    </row>
    <row r="7" spans="1:4">
      <c r="A7" s="4"/>
      <c r="B7" s="5" t="s">
        <v>33</v>
      </c>
    </row>
    <row r="8" spans="1:4">
      <c r="A8" s="4"/>
      <c r="B8" s="5"/>
    </row>
    <row r="9" spans="1:4">
      <c r="A9" s="4"/>
      <c r="B9" s="6" t="s">
        <v>0</v>
      </c>
    </row>
    <row r="10" spans="1:4">
      <c r="A10" s="36" t="s">
        <v>480</v>
      </c>
      <c r="B10" s="37" t="s">
        <v>557</v>
      </c>
    </row>
    <row r="11" spans="1:4">
      <c r="A11" s="36" t="s">
        <v>481</v>
      </c>
      <c r="B11" s="37" t="s">
        <v>277</v>
      </c>
    </row>
    <row r="12" spans="1:4">
      <c r="A12" s="36" t="s">
        <v>1</v>
      </c>
      <c r="B12" s="37" t="s">
        <v>2</v>
      </c>
    </row>
    <row r="13" spans="1:4">
      <c r="A13" s="36" t="s">
        <v>3</v>
      </c>
      <c r="B13" s="37" t="s">
        <v>4</v>
      </c>
    </row>
    <row r="14" spans="1:4">
      <c r="A14" s="36" t="s">
        <v>5</v>
      </c>
      <c r="B14" s="37" t="s">
        <v>6</v>
      </c>
    </row>
    <row r="15" spans="1:4">
      <c r="A15" s="36" t="s">
        <v>81</v>
      </c>
      <c r="B15" s="37" t="s">
        <v>489</v>
      </c>
    </row>
    <row r="16" spans="1:4">
      <c r="A16" s="36" t="s">
        <v>7</v>
      </c>
      <c r="B16" s="37" t="s">
        <v>490</v>
      </c>
    </row>
    <row r="17" spans="1:2">
      <c r="A17" s="36" t="s">
        <v>8</v>
      </c>
      <c r="B17" s="37" t="s">
        <v>80</v>
      </c>
    </row>
    <row r="18" spans="1:2">
      <c r="A18" s="36" t="s">
        <v>9</v>
      </c>
      <c r="B18" s="37" t="s">
        <v>10</v>
      </c>
    </row>
    <row r="19" spans="1:2">
      <c r="A19" s="36" t="s">
        <v>11</v>
      </c>
      <c r="B19" s="37" t="s">
        <v>12</v>
      </c>
    </row>
    <row r="20" spans="1:2">
      <c r="A20" s="36" t="s">
        <v>13</v>
      </c>
      <c r="B20" s="37" t="s">
        <v>14</v>
      </c>
    </row>
    <row r="21" spans="1:2">
      <c r="A21" s="36" t="s">
        <v>15</v>
      </c>
      <c r="B21" s="37" t="s">
        <v>16</v>
      </c>
    </row>
    <row r="22" spans="1:2">
      <c r="A22" s="36" t="s">
        <v>17</v>
      </c>
      <c r="B22" s="37" t="s">
        <v>491</v>
      </c>
    </row>
    <row r="23" spans="1:2">
      <c r="A23" s="36" t="s">
        <v>18</v>
      </c>
      <c r="B23" s="37" t="s">
        <v>19</v>
      </c>
    </row>
    <row r="24" spans="1:2">
      <c r="A24" s="36" t="s">
        <v>20</v>
      </c>
      <c r="B24" s="37" t="s">
        <v>113</v>
      </c>
    </row>
    <row r="25" spans="1:2">
      <c r="A25" s="36" t="s">
        <v>21</v>
      </c>
      <c r="B25" s="37" t="s">
        <v>585</v>
      </c>
    </row>
    <row r="26" spans="1:2">
      <c r="A26" s="36" t="s">
        <v>587</v>
      </c>
      <c r="B26" s="37" t="s">
        <v>588</v>
      </c>
    </row>
    <row r="27" spans="1:2">
      <c r="A27" s="36" t="s">
        <v>586</v>
      </c>
      <c r="B27" s="37" t="s">
        <v>589</v>
      </c>
    </row>
    <row r="28" spans="1:2">
      <c r="A28" s="36" t="s">
        <v>22</v>
      </c>
      <c r="B28" s="37" t="s">
        <v>23</v>
      </c>
    </row>
    <row r="29" spans="1:2">
      <c r="A29" s="36" t="s">
        <v>24</v>
      </c>
      <c r="B29" s="37" t="s">
        <v>25</v>
      </c>
    </row>
    <row r="30" spans="1:2">
      <c r="A30" s="36" t="s">
        <v>26</v>
      </c>
      <c r="B30" s="37" t="s">
        <v>593</v>
      </c>
    </row>
    <row r="31" spans="1:2">
      <c r="A31" s="36" t="s">
        <v>27</v>
      </c>
      <c r="B31" s="37" t="s">
        <v>594</v>
      </c>
    </row>
    <row r="32" spans="1:2">
      <c r="A32" s="36" t="s">
        <v>38</v>
      </c>
      <c r="B32" s="37" t="s">
        <v>595</v>
      </c>
    </row>
    <row r="33" spans="1:2">
      <c r="A33" s="4"/>
      <c r="B33" s="7"/>
    </row>
    <row r="34" spans="1:2">
      <c r="A34" s="4"/>
      <c r="B34" s="6"/>
    </row>
    <row r="35" spans="1:2">
      <c r="A35" s="36" t="s">
        <v>36</v>
      </c>
      <c r="B35" s="37" t="s">
        <v>31</v>
      </c>
    </row>
    <row r="36" spans="1:2">
      <c r="A36" s="36" t="s">
        <v>37</v>
      </c>
      <c r="B36" s="37" t="s">
        <v>32</v>
      </c>
    </row>
    <row r="37" spans="1:2">
      <c r="A37" s="4"/>
      <c r="B37" s="7"/>
    </row>
    <row r="38" spans="1:2">
      <c r="A38" s="4"/>
      <c r="B38" s="5" t="s">
        <v>34</v>
      </c>
    </row>
    <row r="39" spans="1:2">
      <c r="A39" s="4" t="s">
        <v>35</v>
      </c>
      <c r="B39" s="37" t="s">
        <v>28</v>
      </c>
    </row>
    <row r="40" spans="1:2">
      <c r="A40" s="4"/>
      <c r="B40" s="37" t="s">
        <v>517</v>
      </c>
    </row>
    <row r="41" spans="1:2">
      <c r="A41" s="4"/>
      <c r="B41" s="37" t="s">
        <v>555</v>
      </c>
    </row>
    <row r="42" spans="1:2">
      <c r="A42" s="4"/>
      <c r="B42" s="37" t="s">
        <v>556</v>
      </c>
    </row>
    <row r="43" spans="1:2" ht="12" thickBot="1">
      <c r="A43" s="8"/>
      <c r="B43" s="9"/>
    </row>
    <row r="45" spans="1: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37" zoomScaleNormal="100" workbookViewId="0">
      <selection activeCell="A137" sqref="A137"/>
    </sheetView>
  </sheetViews>
  <sheetFormatPr baseColWidth="10" defaultColWidth="9.140625" defaultRowHeight="11.25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>
      <c r="A1" s="163" t="s">
        <v>597</v>
      </c>
      <c r="B1" s="163"/>
      <c r="C1" s="163"/>
      <c r="D1" s="10" t="s">
        <v>498</v>
      </c>
      <c r="E1" s="19">
        <v>2024</v>
      </c>
    </row>
    <row r="2" spans="1:5" s="11" customFormat="1" ht="18.95" customHeight="1">
      <c r="A2" s="163" t="s">
        <v>503</v>
      </c>
      <c r="B2" s="163"/>
      <c r="C2" s="163"/>
      <c r="D2" s="10" t="s">
        <v>499</v>
      </c>
      <c r="E2" s="19" t="s">
        <v>501</v>
      </c>
    </row>
    <row r="3" spans="1:5" s="11" customFormat="1" ht="18.95" customHeight="1">
      <c r="A3" s="163" t="s">
        <v>598</v>
      </c>
      <c r="B3" s="163"/>
      <c r="C3" s="163"/>
      <c r="D3" s="10" t="s">
        <v>500</v>
      </c>
      <c r="E3" s="19">
        <v>2</v>
      </c>
    </row>
    <row r="4" spans="1:5" s="11" customFormat="1" ht="18.95" customHeight="1">
      <c r="A4" s="163" t="s">
        <v>516</v>
      </c>
      <c r="B4" s="163"/>
      <c r="C4" s="163"/>
      <c r="D4" s="10"/>
      <c r="E4" s="19"/>
    </row>
    <row r="5" spans="1:5">
      <c r="A5" s="12" t="s">
        <v>115</v>
      </c>
      <c r="B5" s="13"/>
      <c r="C5" s="13"/>
      <c r="D5" s="13"/>
      <c r="E5" s="13"/>
    </row>
    <row r="7" spans="1:5">
      <c r="A7" s="38" t="s">
        <v>559</v>
      </c>
      <c r="B7" s="38"/>
      <c r="C7" s="38"/>
      <c r="D7" s="38"/>
      <c r="E7" s="38"/>
    </row>
    <row r="8" spans="1:5">
      <c r="A8" s="39" t="s">
        <v>85</v>
      </c>
      <c r="B8" s="39" t="s">
        <v>82</v>
      </c>
      <c r="C8" s="39" t="s">
        <v>83</v>
      </c>
      <c r="D8" s="39" t="s">
        <v>222</v>
      </c>
      <c r="E8" s="39"/>
    </row>
    <row r="9" spans="1:5">
      <c r="A9" s="101">
        <v>4000</v>
      </c>
      <c r="B9" s="100" t="s">
        <v>557</v>
      </c>
      <c r="C9" s="102">
        <f>SUM(C10+C57+C69)</f>
        <v>4949481.67</v>
      </c>
      <c r="D9" s="62"/>
      <c r="E9" s="40"/>
    </row>
    <row r="10" spans="1:5">
      <c r="A10" s="101">
        <v>4100</v>
      </c>
      <c r="B10" s="100" t="s">
        <v>223</v>
      </c>
      <c r="C10" s="102">
        <f>SUM(C11+C21+C27+C30+C36+C39+C48)</f>
        <v>388244.17</v>
      </c>
      <c r="D10" s="62"/>
      <c r="E10" s="40"/>
    </row>
    <row r="11" spans="1:5">
      <c r="A11" s="101">
        <v>4110</v>
      </c>
      <c r="B11" s="100" t="s">
        <v>224</v>
      </c>
      <c r="C11" s="102">
        <f>SUM(C12:C20)</f>
        <v>0</v>
      </c>
      <c r="D11" s="62"/>
      <c r="E11" s="40"/>
    </row>
    <row r="12" spans="1:5">
      <c r="A12" s="41">
        <v>4111</v>
      </c>
      <c r="B12" s="42" t="s">
        <v>225</v>
      </c>
      <c r="C12" s="45">
        <v>0</v>
      </c>
      <c r="D12" s="62"/>
      <c r="E12" s="40"/>
    </row>
    <row r="13" spans="1:5">
      <c r="A13" s="41">
        <v>4112</v>
      </c>
      <c r="B13" s="42" t="s">
        <v>226</v>
      </c>
      <c r="C13" s="45">
        <v>0</v>
      </c>
      <c r="D13" s="62"/>
      <c r="E13" s="40"/>
    </row>
    <row r="14" spans="1:5">
      <c r="A14" s="41">
        <v>4113</v>
      </c>
      <c r="B14" s="42" t="s">
        <v>227</v>
      </c>
      <c r="C14" s="45">
        <v>0</v>
      </c>
      <c r="D14" s="62"/>
      <c r="E14" s="40"/>
    </row>
    <row r="15" spans="1:5">
      <c r="A15" s="41">
        <v>4114</v>
      </c>
      <c r="B15" s="42" t="s">
        <v>228</v>
      </c>
      <c r="C15" s="45">
        <v>0</v>
      </c>
      <c r="D15" s="62"/>
      <c r="E15" s="40"/>
    </row>
    <row r="16" spans="1:5">
      <c r="A16" s="41">
        <v>4115</v>
      </c>
      <c r="B16" s="42" t="s">
        <v>229</v>
      </c>
      <c r="C16" s="45">
        <v>0</v>
      </c>
      <c r="D16" s="62"/>
      <c r="E16" s="40"/>
    </row>
    <row r="17" spans="1:5">
      <c r="A17" s="41">
        <v>4116</v>
      </c>
      <c r="B17" s="42" t="s">
        <v>230</v>
      </c>
      <c r="C17" s="45">
        <v>0</v>
      </c>
      <c r="D17" s="62"/>
      <c r="E17" s="40"/>
    </row>
    <row r="18" spans="1:5">
      <c r="A18" s="41">
        <v>4117</v>
      </c>
      <c r="B18" s="42" t="s">
        <v>231</v>
      </c>
      <c r="C18" s="45">
        <v>0</v>
      </c>
      <c r="D18" s="62"/>
      <c r="E18" s="40"/>
    </row>
    <row r="19" spans="1:5" ht="22.5">
      <c r="A19" s="41">
        <v>4118</v>
      </c>
      <c r="B19" s="43" t="s">
        <v>409</v>
      </c>
      <c r="C19" s="45">
        <v>0</v>
      </c>
      <c r="D19" s="62"/>
      <c r="E19" s="40"/>
    </row>
    <row r="20" spans="1:5">
      <c r="A20" s="41">
        <v>4119</v>
      </c>
      <c r="B20" s="42" t="s">
        <v>232</v>
      </c>
      <c r="C20" s="45">
        <v>0</v>
      </c>
      <c r="D20" s="62"/>
      <c r="E20" s="40"/>
    </row>
    <row r="21" spans="1:5">
      <c r="A21" s="101">
        <v>4120</v>
      </c>
      <c r="B21" s="100" t="s">
        <v>233</v>
      </c>
      <c r="C21" s="102">
        <f>SUM(C22:C26)</f>
        <v>0</v>
      </c>
      <c r="D21" s="62"/>
      <c r="E21" s="40"/>
    </row>
    <row r="22" spans="1:5">
      <c r="A22" s="41">
        <v>4121</v>
      </c>
      <c r="B22" s="42" t="s">
        <v>234</v>
      </c>
      <c r="C22" s="45">
        <v>0</v>
      </c>
      <c r="D22" s="62"/>
      <c r="E22" s="40"/>
    </row>
    <row r="23" spans="1:5">
      <c r="A23" s="41">
        <v>4122</v>
      </c>
      <c r="B23" s="42" t="s">
        <v>410</v>
      </c>
      <c r="C23" s="45">
        <v>0</v>
      </c>
      <c r="D23" s="62"/>
      <c r="E23" s="40"/>
    </row>
    <row r="24" spans="1:5">
      <c r="A24" s="41">
        <v>4123</v>
      </c>
      <c r="B24" s="42" t="s">
        <v>235</v>
      </c>
      <c r="C24" s="45">
        <v>0</v>
      </c>
      <c r="D24" s="62"/>
      <c r="E24" s="40"/>
    </row>
    <row r="25" spans="1:5">
      <c r="A25" s="41">
        <v>4124</v>
      </c>
      <c r="B25" s="42" t="s">
        <v>236</v>
      </c>
      <c r="C25" s="45">
        <v>0</v>
      </c>
      <c r="D25" s="62"/>
      <c r="E25" s="40"/>
    </row>
    <row r="26" spans="1:5">
      <c r="A26" s="41">
        <v>4129</v>
      </c>
      <c r="B26" s="42" t="s">
        <v>237</v>
      </c>
      <c r="C26" s="45">
        <v>0</v>
      </c>
      <c r="D26" s="62"/>
      <c r="E26" s="40"/>
    </row>
    <row r="27" spans="1:5">
      <c r="A27" s="101">
        <v>4130</v>
      </c>
      <c r="B27" s="100" t="s">
        <v>238</v>
      </c>
      <c r="C27" s="102">
        <f>SUM(C28:C29)</f>
        <v>0</v>
      </c>
      <c r="D27" s="62"/>
      <c r="E27" s="40"/>
    </row>
    <row r="28" spans="1:5">
      <c r="A28" s="41">
        <v>4131</v>
      </c>
      <c r="B28" s="42" t="s">
        <v>239</v>
      </c>
      <c r="C28" s="45">
        <v>0</v>
      </c>
      <c r="D28" s="62"/>
      <c r="E28" s="40"/>
    </row>
    <row r="29" spans="1:5" ht="22.5">
      <c r="A29" s="41">
        <v>4132</v>
      </c>
      <c r="B29" s="43" t="s">
        <v>411</v>
      </c>
      <c r="C29" s="45">
        <v>0</v>
      </c>
      <c r="D29" s="62"/>
      <c r="E29" s="40"/>
    </row>
    <row r="30" spans="1:5">
      <c r="A30" s="101">
        <v>4140</v>
      </c>
      <c r="B30" s="100" t="s">
        <v>240</v>
      </c>
      <c r="C30" s="102">
        <f>SUM(C31:C35)</f>
        <v>0</v>
      </c>
      <c r="D30" s="62"/>
      <c r="E30" s="40"/>
    </row>
    <row r="31" spans="1:5">
      <c r="A31" s="41">
        <v>4141</v>
      </c>
      <c r="B31" s="42" t="s">
        <v>241</v>
      </c>
      <c r="C31" s="45">
        <v>0</v>
      </c>
      <c r="D31" s="62"/>
      <c r="E31" s="40"/>
    </row>
    <row r="32" spans="1:5">
      <c r="A32" s="41">
        <v>4143</v>
      </c>
      <c r="B32" s="42" t="s">
        <v>242</v>
      </c>
      <c r="C32" s="45">
        <v>0</v>
      </c>
      <c r="D32" s="62"/>
      <c r="E32" s="40"/>
    </row>
    <row r="33" spans="1:5">
      <c r="A33" s="41">
        <v>4144</v>
      </c>
      <c r="B33" s="42" t="s">
        <v>243</v>
      </c>
      <c r="C33" s="45">
        <v>0</v>
      </c>
      <c r="D33" s="62"/>
      <c r="E33" s="40"/>
    </row>
    <row r="34" spans="1:5" ht="22.5">
      <c r="A34" s="41">
        <v>4145</v>
      </c>
      <c r="B34" s="43" t="s">
        <v>412</v>
      </c>
      <c r="C34" s="45">
        <v>0</v>
      </c>
      <c r="D34" s="62"/>
      <c r="E34" s="40"/>
    </row>
    <row r="35" spans="1:5">
      <c r="A35" s="41">
        <v>4149</v>
      </c>
      <c r="B35" s="42" t="s">
        <v>244</v>
      </c>
      <c r="C35" s="45">
        <v>0</v>
      </c>
      <c r="D35" s="62"/>
      <c r="E35" s="40"/>
    </row>
    <row r="36" spans="1:5">
      <c r="A36" s="101">
        <v>4150</v>
      </c>
      <c r="B36" s="100" t="s">
        <v>413</v>
      </c>
      <c r="C36" s="102">
        <f>SUM(C37:C38)</f>
        <v>820.24</v>
      </c>
      <c r="D36" s="62"/>
      <c r="E36" s="40"/>
    </row>
    <row r="37" spans="1:5">
      <c r="A37" s="41">
        <v>4151</v>
      </c>
      <c r="B37" s="42" t="s">
        <v>413</v>
      </c>
      <c r="C37" s="45">
        <v>820.24</v>
      </c>
      <c r="D37" s="62"/>
      <c r="E37" s="40"/>
    </row>
    <row r="38" spans="1:5" ht="22.5">
      <c r="A38" s="41">
        <v>4154</v>
      </c>
      <c r="B38" s="43" t="s">
        <v>414</v>
      </c>
      <c r="C38" s="45">
        <v>0</v>
      </c>
      <c r="D38" s="62"/>
      <c r="E38" s="40"/>
    </row>
    <row r="39" spans="1:5">
      <c r="A39" s="101">
        <v>4160</v>
      </c>
      <c r="B39" s="100" t="s">
        <v>415</v>
      </c>
      <c r="C39" s="102">
        <f>SUM(C40:C47)</f>
        <v>0</v>
      </c>
      <c r="D39" s="62"/>
      <c r="E39" s="40"/>
    </row>
    <row r="40" spans="1:5">
      <c r="A40" s="41">
        <v>4161</v>
      </c>
      <c r="B40" s="42" t="s">
        <v>245</v>
      </c>
      <c r="C40" s="45">
        <v>0</v>
      </c>
      <c r="D40" s="62"/>
      <c r="E40" s="40"/>
    </row>
    <row r="41" spans="1:5">
      <c r="A41" s="41">
        <v>4162</v>
      </c>
      <c r="B41" s="42" t="s">
        <v>246</v>
      </c>
      <c r="C41" s="45">
        <v>0</v>
      </c>
      <c r="D41" s="62"/>
      <c r="E41" s="40"/>
    </row>
    <row r="42" spans="1:5">
      <c r="A42" s="41">
        <v>4163</v>
      </c>
      <c r="B42" s="42" t="s">
        <v>247</v>
      </c>
      <c r="C42" s="45">
        <v>0</v>
      </c>
      <c r="D42" s="62"/>
      <c r="E42" s="40"/>
    </row>
    <row r="43" spans="1:5">
      <c r="A43" s="41">
        <v>4164</v>
      </c>
      <c r="B43" s="42" t="s">
        <v>248</v>
      </c>
      <c r="C43" s="45">
        <v>0</v>
      </c>
      <c r="D43" s="62"/>
      <c r="E43" s="40"/>
    </row>
    <row r="44" spans="1:5">
      <c r="A44" s="41">
        <v>4165</v>
      </c>
      <c r="B44" s="42" t="s">
        <v>249</v>
      </c>
      <c r="C44" s="45">
        <v>0</v>
      </c>
      <c r="D44" s="62"/>
      <c r="E44" s="40"/>
    </row>
    <row r="45" spans="1:5" ht="22.5">
      <c r="A45" s="41">
        <v>4166</v>
      </c>
      <c r="B45" s="43" t="s">
        <v>416</v>
      </c>
      <c r="C45" s="45">
        <v>0</v>
      </c>
      <c r="D45" s="62"/>
      <c r="E45" s="40"/>
    </row>
    <row r="46" spans="1:5">
      <c r="A46" s="41">
        <v>4168</v>
      </c>
      <c r="B46" s="42" t="s">
        <v>250</v>
      </c>
      <c r="C46" s="45">
        <v>0</v>
      </c>
      <c r="D46" s="62"/>
      <c r="E46" s="40"/>
    </row>
    <row r="47" spans="1:5">
      <c r="A47" s="41">
        <v>4169</v>
      </c>
      <c r="B47" s="42" t="s">
        <v>251</v>
      </c>
      <c r="C47" s="45">
        <v>0</v>
      </c>
      <c r="D47" s="62"/>
      <c r="E47" s="40"/>
    </row>
    <row r="48" spans="1:5">
      <c r="A48" s="101">
        <v>4170</v>
      </c>
      <c r="B48" s="100" t="s">
        <v>493</v>
      </c>
      <c r="C48" s="102">
        <f>SUM(C49:C56)</f>
        <v>387423.93</v>
      </c>
      <c r="D48" s="62"/>
      <c r="E48" s="40"/>
    </row>
    <row r="49" spans="1:5">
      <c r="A49" s="41">
        <v>4171</v>
      </c>
      <c r="B49" s="42" t="s">
        <v>417</v>
      </c>
      <c r="C49" s="45">
        <v>0</v>
      </c>
      <c r="D49" s="62"/>
      <c r="E49" s="40"/>
    </row>
    <row r="50" spans="1:5">
      <c r="A50" s="41">
        <v>4172</v>
      </c>
      <c r="B50" s="42" t="s">
        <v>418</v>
      </c>
      <c r="C50" s="45">
        <v>0</v>
      </c>
      <c r="D50" s="62"/>
      <c r="E50" s="40"/>
    </row>
    <row r="51" spans="1:5" ht="22.5">
      <c r="A51" s="41">
        <v>4173</v>
      </c>
      <c r="B51" s="43" t="s">
        <v>419</v>
      </c>
      <c r="C51" s="45">
        <v>387423.93</v>
      </c>
      <c r="D51" s="62"/>
      <c r="E51" s="40"/>
    </row>
    <row r="52" spans="1:5" ht="22.5">
      <c r="A52" s="41">
        <v>4174</v>
      </c>
      <c r="B52" s="43" t="s">
        <v>420</v>
      </c>
      <c r="C52" s="45">
        <v>0</v>
      </c>
      <c r="D52" s="62"/>
      <c r="E52" s="40"/>
    </row>
    <row r="53" spans="1:5" ht="22.5">
      <c r="A53" s="41">
        <v>4175</v>
      </c>
      <c r="B53" s="43" t="s">
        <v>421</v>
      </c>
      <c r="C53" s="45">
        <v>0</v>
      </c>
      <c r="D53" s="62"/>
      <c r="E53" s="40"/>
    </row>
    <row r="54" spans="1:5" ht="22.5">
      <c r="A54" s="41">
        <v>4176</v>
      </c>
      <c r="B54" s="43" t="s">
        <v>422</v>
      </c>
      <c r="C54" s="45">
        <v>0</v>
      </c>
      <c r="D54" s="62"/>
      <c r="E54" s="40"/>
    </row>
    <row r="55" spans="1:5" ht="22.5">
      <c r="A55" s="41">
        <v>4177</v>
      </c>
      <c r="B55" s="43" t="s">
        <v>423</v>
      </c>
      <c r="C55" s="45">
        <v>0</v>
      </c>
      <c r="D55" s="62"/>
      <c r="E55" s="40"/>
    </row>
    <row r="56" spans="1:5" ht="22.5">
      <c r="A56" s="41">
        <v>4178</v>
      </c>
      <c r="B56" s="43" t="s">
        <v>424</v>
      </c>
      <c r="C56" s="45">
        <v>0</v>
      </c>
      <c r="D56" s="62"/>
      <c r="E56" s="40"/>
    </row>
    <row r="57" spans="1:5" ht="33.75">
      <c r="A57" s="101">
        <v>4200</v>
      </c>
      <c r="B57" s="103" t="s">
        <v>425</v>
      </c>
      <c r="C57" s="102">
        <f>+C58+C64</f>
        <v>4561237.5</v>
      </c>
      <c r="D57" s="62"/>
      <c r="E57" s="40"/>
    </row>
    <row r="58" spans="1:5" ht="22.5">
      <c r="A58" s="101">
        <v>4210</v>
      </c>
      <c r="B58" s="103" t="s">
        <v>426</v>
      </c>
      <c r="C58" s="102">
        <f>SUM(C59:C63)</f>
        <v>0</v>
      </c>
      <c r="D58" s="62"/>
      <c r="E58" s="40"/>
    </row>
    <row r="59" spans="1:5">
      <c r="A59" s="41">
        <v>4211</v>
      </c>
      <c r="B59" s="42" t="s">
        <v>252</v>
      </c>
      <c r="C59" s="45">
        <v>0</v>
      </c>
      <c r="D59" s="62"/>
      <c r="E59" s="40"/>
    </row>
    <row r="60" spans="1:5">
      <c r="A60" s="41">
        <v>4212</v>
      </c>
      <c r="B60" s="42" t="s">
        <v>253</v>
      </c>
      <c r="C60" s="45">
        <v>0</v>
      </c>
      <c r="D60" s="62"/>
      <c r="E60" s="40"/>
    </row>
    <row r="61" spans="1:5">
      <c r="A61" s="41">
        <v>4213</v>
      </c>
      <c r="B61" s="42" t="s">
        <v>254</v>
      </c>
      <c r="C61" s="45">
        <v>0</v>
      </c>
      <c r="D61" s="62"/>
      <c r="E61" s="40"/>
    </row>
    <row r="62" spans="1:5">
      <c r="A62" s="41">
        <v>4214</v>
      </c>
      <c r="B62" s="42" t="s">
        <v>427</v>
      </c>
      <c r="C62" s="45">
        <v>0</v>
      </c>
      <c r="D62" s="62"/>
      <c r="E62" s="40"/>
    </row>
    <row r="63" spans="1:5">
      <c r="A63" s="41">
        <v>4215</v>
      </c>
      <c r="B63" s="42" t="s">
        <v>428</v>
      </c>
      <c r="C63" s="45">
        <v>0</v>
      </c>
      <c r="D63" s="62"/>
      <c r="E63" s="40"/>
    </row>
    <row r="64" spans="1:5">
      <c r="A64" s="101">
        <v>4220</v>
      </c>
      <c r="B64" s="100" t="s">
        <v>255</v>
      </c>
      <c r="C64" s="102">
        <f>SUM(C65:C68)</f>
        <v>4561237.5</v>
      </c>
      <c r="D64" s="62"/>
      <c r="E64" s="40"/>
    </row>
    <row r="65" spans="1:5">
      <c r="A65" s="41">
        <v>4221</v>
      </c>
      <c r="B65" s="42" t="s">
        <v>256</v>
      </c>
      <c r="C65" s="45">
        <v>4561237.5</v>
      </c>
      <c r="D65" s="62"/>
      <c r="E65" s="40"/>
    </row>
    <row r="66" spans="1:5">
      <c r="A66" s="41">
        <v>4223</v>
      </c>
      <c r="B66" s="42" t="s">
        <v>257</v>
      </c>
      <c r="C66" s="45">
        <v>0</v>
      </c>
      <c r="D66" s="62"/>
      <c r="E66" s="40"/>
    </row>
    <row r="67" spans="1:5">
      <c r="A67" s="41">
        <v>4225</v>
      </c>
      <c r="B67" s="42" t="s">
        <v>259</v>
      </c>
      <c r="C67" s="45">
        <v>0</v>
      </c>
      <c r="D67" s="62"/>
      <c r="E67" s="40"/>
    </row>
    <row r="68" spans="1:5">
      <c r="A68" s="41">
        <v>4227</v>
      </c>
      <c r="B68" s="42" t="s">
        <v>429</v>
      </c>
      <c r="C68" s="45">
        <v>0</v>
      </c>
      <c r="D68" s="62"/>
      <c r="E68" s="40"/>
    </row>
    <row r="69" spans="1:5">
      <c r="A69" s="104">
        <v>4300</v>
      </c>
      <c r="B69" s="100" t="s">
        <v>260</v>
      </c>
      <c r="C69" s="102">
        <f>C70+C73+C79+C81+C83</f>
        <v>0</v>
      </c>
      <c r="D69" s="42"/>
      <c r="E69" s="42"/>
    </row>
    <row r="70" spans="1:5">
      <c r="A70" s="104">
        <v>4310</v>
      </c>
      <c r="B70" s="100" t="s">
        <v>261</v>
      </c>
      <c r="C70" s="102">
        <f>SUM(C71:C72)</f>
        <v>0</v>
      </c>
      <c r="D70" s="42"/>
      <c r="E70" s="42"/>
    </row>
    <row r="71" spans="1:5">
      <c r="A71" s="44">
        <v>4311</v>
      </c>
      <c r="B71" s="42" t="s">
        <v>430</v>
      </c>
      <c r="C71" s="45">
        <v>0</v>
      </c>
      <c r="D71" s="42"/>
      <c r="E71" s="42"/>
    </row>
    <row r="72" spans="1:5">
      <c r="A72" s="44">
        <v>4319</v>
      </c>
      <c r="B72" s="42" t="s">
        <v>262</v>
      </c>
      <c r="C72" s="45">
        <v>0</v>
      </c>
      <c r="D72" s="42"/>
      <c r="E72" s="42"/>
    </row>
    <row r="73" spans="1:5">
      <c r="A73" s="104">
        <v>4320</v>
      </c>
      <c r="B73" s="100" t="s">
        <v>263</v>
      </c>
      <c r="C73" s="102">
        <f>SUM(C74:C78)</f>
        <v>0</v>
      </c>
      <c r="D73" s="42"/>
      <c r="E73" s="42"/>
    </row>
    <row r="74" spans="1:5">
      <c r="A74" s="44">
        <v>4321</v>
      </c>
      <c r="B74" s="42" t="s">
        <v>264</v>
      </c>
      <c r="C74" s="45">
        <v>0</v>
      </c>
      <c r="D74" s="42"/>
      <c r="E74" s="42"/>
    </row>
    <row r="75" spans="1:5">
      <c r="A75" s="44">
        <v>4322</v>
      </c>
      <c r="B75" s="42" t="s">
        <v>265</v>
      </c>
      <c r="C75" s="45">
        <v>0</v>
      </c>
      <c r="D75" s="42"/>
      <c r="E75" s="42"/>
    </row>
    <row r="76" spans="1:5">
      <c r="A76" s="44">
        <v>4323</v>
      </c>
      <c r="B76" s="42" t="s">
        <v>266</v>
      </c>
      <c r="C76" s="45">
        <v>0</v>
      </c>
      <c r="D76" s="42"/>
      <c r="E76" s="42"/>
    </row>
    <row r="77" spans="1:5">
      <c r="A77" s="44">
        <v>4324</v>
      </c>
      <c r="B77" s="42" t="s">
        <v>267</v>
      </c>
      <c r="C77" s="45">
        <v>0</v>
      </c>
      <c r="D77" s="42"/>
      <c r="E77" s="42"/>
    </row>
    <row r="78" spans="1:5">
      <c r="A78" s="44">
        <v>4325</v>
      </c>
      <c r="B78" s="42" t="s">
        <v>268</v>
      </c>
      <c r="C78" s="45">
        <v>0</v>
      </c>
      <c r="D78" s="42"/>
      <c r="E78" s="42"/>
    </row>
    <row r="79" spans="1:5">
      <c r="A79" s="104">
        <v>4330</v>
      </c>
      <c r="B79" s="100" t="s">
        <v>269</v>
      </c>
      <c r="C79" s="102">
        <f>SUM(C80)</f>
        <v>0</v>
      </c>
      <c r="D79" s="42"/>
      <c r="E79" s="42"/>
    </row>
    <row r="80" spans="1:5">
      <c r="A80" s="44">
        <v>4331</v>
      </c>
      <c r="B80" s="42" t="s">
        <v>269</v>
      </c>
      <c r="C80" s="45">
        <v>0</v>
      </c>
      <c r="D80" s="42"/>
      <c r="E80" s="42"/>
    </row>
    <row r="81" spans="1:5">
      <c r="A81" s="104">
        <v>4340</v>
      </c>
      <c r="B81" s="100" t="s">
        <v>270</v>
      </c>
      <c r="C81" s="102">
        <f>SUM(C82)</f>
        <v>0</v>
      </c>
      <c r="D81" s="42"/>
      <c r="E81" s="42"/>
    </row>
    <row r="82" spans="1:5">
      <c r="A82" s="44">
        <v>4341</v>
      </c>
      <c r="B82" s="42" t="s">
        <v>270</v>
      </c>
      <c r="C82" s="45">
        <v>0</v>
      </c>
      <c r="D82" s="42"/>
      <c r="E82" s="42"/>
    </row>
    <row r="83" spans="1:5">
      <c r="A83" s="104">
        <v>4390</v>
      </c>
      <c r="B83" s="100" t="s">
        <v>271</v>
      </c>
      <c r="C83" s="102">
        <f>SUM(C84:C90)</f>
        <v>0</v>
      </c>
      <c r="D83" s="42"/>
      <c r="E83" s="42"/>
    </row>
    <row r="84" spans="1:5">
      <c r="A84" s="44">
        <v>4392</v>
      </c>
      <c r="B84" s="42" t="s">
        <v>272</v>
      </c>
      <c r="C84" s="45">
        <v>0</v>
      </c>
      <c r="D84" s="42"/>
      <c r="E84" s="42"/>
    </row>
    <row r="85" spans="1:5">
      <c r="A85" s="44">
        <v>4393</v>
      </c>
      <c r="B85" s="42" t="s">
        <v>431</v>
      </c>
      <c r="C85" s="45">
        <v>0</v>
      </c>
      <c r="D85" s="42"/>
      <c r="E85" s="42"/>
    </row>
    <row r="86" spans="1:5">
      <c r="A86" s="44">
        <v>4394</v>
      </c>
      <c r="B86" s="42" t="s">
        <v>273</v>
      </c>
      <c r="C86" s="45">
        <v>0</v>
      </c>
      <c r="D86" s="42"/>
      <c r="E86" s="42"/>
    </row>
    <row r="87" spans="1:5">
      <c r="A87" s="44">
        <v>4395</v>
      </c>
      <c r="B87" s="42" t="s">
        <v>274</v>
      </c>
      <c r="C87" s="45">
        <v>0</v>
      </c>
      <c r="D87" s="42"/>
      <c r="E87" s="42"/>
    </row>
    <row r="88" spans="1:5">
      <c r="A88" s="44">
        <v>4396</v>
      </c>
      <c r="B88" s="42" t="s">
        <v>275</v>
      </c>
      <c r="C88" s="45">
        <v>0</v>
      </c>
      <c r="D88" s="42"/>
      <c r="E88" s="42"/>
    </row>
    <row r="89" spans="1:5">
      <c r="A89" s="44">
        <v>4397</v>
      </c>
      <c r="B89" s="42" t="s">
        <v>432</v>
      </c>
      <c r="C89" s="45">
        <v>0</v>
      </c>
      <c r="D89" s="42"/>
      <c r="E89" s="42"/>
    </row>
    <row r="90" spans="1:5">
      <c r="A90" s="44">
        <v>4399</v>
      </c>
      <c r="B90" s="42" t="s">
        <v>271</v>
      </c>
      <c r="C90" s="45">
        <v>0</v>
      </c>
      <c r="D90" s="42"/>
      <c r="E90" s="42"/>
    </row>
    <row r="91" spans="1:5">
      <c r="A91" s="40"/>
      <c r="B91" s="40"/>
      <c r="C91" s="40"/>
      <c r="D91" s="40"/>
      <c r="E91" s="40"/>
    </row>
    <row r="92" spans="1:5">
      <c r="A92" s="38" t="s">
        <v>558</v>
      </c>
      <c r="B92" s="38"/>
      <c r="C92" s="38"/>
      <c r="D92" s="38"/>
      <c r="E92" s="38"/>
    </row>
    <row r="93" spans="1:5">
      <c r="A93" s="39" t="s">
        <v>85</v>
      </c>
      <c r="B93" s="39" t="s">
        <v>82</v>
      </c>
      <c r="C93" s="39" t="s">
        <v>83</v>
      </c>
      <c r="D93" s="39" t="s">
        <v>276</v>
      </c>
      <c r="E93" s="39" t="s">
        <v>126</v>
      </c>
    </row>
    <row r="94" spans="1:5">
      <c r="A94" s="104">
        <v>5000</v>
      </c>
      <c r="B94" s="100" t="s">
        <v>277</v>
      </c>
      <c r="C94" s="102">
        <f>C95+C123+C156+C166+C181+C210</f>
        <v>4749875.9400000004</v>
      </c>
      <c r="D94" s="105">
        <v>1</v>
      </c>
      <c r="E94" s="42"/>
    </row>
    <row r="95" spans="1:5">
      <c r="A95" s="104">
        <v>5100</v>
      </c>
      <c r="B95" s="100" t="s">
        <v>278</v>
      </c>
      <c r="C95" s="102">
        <f>C96+C103+C113</f>
        <v>4461358.3000000007</v>
      </c>
      <c r="D95" s="105">
        <f>C95/$C$94</f>
        <v>0.93925785775364912</v>
      </c>
      <c r="E95" s="42"/>
    </row>
    <row r="96" spans="1:5">
      <c r="A96" s="104">
        <v>5110</v>
      </c>
      <c r="B96" s="100" t="s">
        <v>279</v>
      </c>
      <c r="C96" s="102">
        <f>SUM(C97:C102)</f>
        <v>3213353.0200000005</v>
      </c>
      <c r="D96" s="105">
        <f t="shared" ref="D96:D159" si="0">C96/$C$94</f>
        <v>0.67651304172799098</v>
      </c>
      <c r="E96" s="42"/>
    </row>
    <row r="97" spans="1:5">
      <c r="A97" s="44">
        <v>5111</v>
      </c>
      <c r="B97" s="42" t="s">
        <v>280</v>
      </c>
      <c r="C97" s="45">
        <v>2815182.91</v>
      </c>
      <c r="D97" s="46">
        <f t="shared" si="0"/>
        <v>0.59268556601501465</v>
      </c>
      <c r="E97" s="42"/>
    </row>
    <row r="98" spans="1:5">
      <c r="A98" s="44">
        <v>5112</v>
      </c>
      <c r="B98" s="42" t="s">
        <v>281</v>
      </c>
      <c r="C98" s="45">
        <v>11785.4</v>
      </c>
      <c r="D98" s="46">
        <f t="shared" si="0"/>
        <v>2.4812016458686703E-3</v>
      </c>
      <c r="E98" s="42"/>
    </row>
    <row r="99" spans="1:5">
      <c r="A99" s="44">
        <v>5113</v>
      </c>
      <c r="B99" s="42" t="s">
        <v>282</v>
      </c>
      <c r="C99" s="45">
        <v>97249.7</v>
      </c>
      <c r="D99" s="46">
        <f t="shared" si="0"/>
        <v>2.0474155794477443E-2</v>
      </c>
      <c r="E99" s="42"/>
    </row>
    <row r="100" spans="1:5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>
      <c r="A101" s="44">
        <v>5115</v>
      </c>
      <c r="B101" s="42" t="s">
        <v>284</v>
      </c>
      <c r="C101" s="45">
        <v>289135.01</v>
      </c>
      <c r="D101" s="46">
        <f t="shared" si="0"/>
        <v>6.0872118272630081E-2</v>
      </c>
      <c r="E101" s="42"/>
    </row>
    <row r="102" spans="1:5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>
      <c r="A103" s="104">
        <v>5120</v>
      </c>
      <c r="B103" s="100" t="s">
        <v>286</v>
      </c>
      <c r="C103" s="102">
        <f>SUM(C104:C112)</f>
        <v>539529.04</v>
      </c>
      <c r="D103" s="105">
        <f t="shared" si="0"/>
        <v>0.11358802773278327</v>
      </c>
      <c r="E103" s="42"/>
    </row>
    <row r="104" spans="1:5">
      <c r="A104" s="44">
        <v>5121</v>
      </c>
      <c r="B104" s="42" t="s">
        <v>287</v>
      </c>
      <c r="C104" s="45">
        <v>47752.81</v>
      </c>
      <c r="D104" s="46">
        <f t="shared" si="0"/>
        <v>1.0053485733776868E-2</v>
      </c>
      <c r="E104" s="42"/>
    </row>
    <row r="105" spans="1:5">
      <c r="A105" s="44">
        <v>5122</v>
      </c>
      <c r="B105" s="42" t="s">
        <v>288</v>
      </c>
      <c r="C105" s="45">
        <v>9196</v>
      </c>
      <c r="D105" s="46">
        <f t="shared" si="0"/>
        <v>1.9360505655648765E-3</v>
      </c>
      <c r="E105" s="42"/>
    </row>
    <row r="106" spans="1:5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>
      <c r="A107" s="44">
        <v>5124</v>
      </c>
      <c r="B107" s="42" t="s">
        <v>290</v>
      </c>
      <c r="C107" s="45">
        <v>9875.1</v>
      </c>
      <c r="D107" s="46">
        <f t="shared" si="0"/>
        <v>2.0790227207492075E-3</v>
      </c>
      <c r="E107" s="42"/>
    </row>
    <row r="108" spans="1:5">
      <c r="A108" s="44">
        <v>5125</v>
      </c>
      <c r="B108" s="42" t="s">
        <v>291</v>
      </c>
      <c r="C108" s="45">
        <v>39188.959999999999</v>
      </c>
      <c r="D108" s="46">
        <f t="shared" si="0"/>
        <v>8.2505228547084947E-3</v>
      </c>
      <c r="E108" s="42"/>
    </row>
    <row r="109" spans="1:5">
      <c r="A109" s="44">
        <v>5126</v>
      </c>
      <c r="B109" s="42" t="s">
        <v>292</v>
      </c>
      <c r="C109" s="45">
        <v>396274.37</v>
      </c>
      <c r="D109" s="46">
        <f t="shared" si="0"/>
        <v>8.3428362131074935E-2</v>
      </c>
      <c r="E109" s="42"/>
    </row>
    <row r="110" spans="1:5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>
      <c r="A112" s="44">
        <v>5129</v>
      </c>
      <c r="B112" s="42" t="s">
        <v>295</v>
      </c>
      <c r="C112" s="45">
        <v>37241.800000000003</v>
      </c>
      <c r="D112" s="46">
        <f t="shared" si="0"/>
        <v>7.840583726908875E-3</v>
      </c>
      <c r="E112" s="42"/>
    </row>
    <row r="113" spans="1:5">
      <c r="A113" s="104">
        <v>5130</v>
      </c>
      <c r="B113" s="100" t="s">
        <v>296</v>
      </c>
      <c r="C113" s="102">
        <f>SUM(C114:C122)</f>
        <v>708476.24</v>
      </c>
      <c r="D113" s="105">
        <f t="shared" si="0"/>
        <v>0.14915678829287485</v>
      </c>
      <c r="E113" s="42"/>
    </row>
    <row r="114" spans="1:5">
      <c r="A114" s="44">
        <v>5131</v>
      </c>
      <c r="B114" s="42" t="s">
        <v>297</v>
      </c>
      <c r="C114" s="45">
        <v>32217.919999999998</v>
      </c>
      <c r="D114" s="46">
        <f t="shared" si="0"/>
        <v>6.7828971549939044E-3</v>
      </c>
      <c r="E114" s="42"/>
    </row>
    <row r="115" spans="1:5">
      <c r="A115" s="44">
        <v>5132</v>
      </c>
      <c r="B115" s="42" t="s">
        <v>298</v>
      </c>
      <c r="C115" s="45">
        <v>5324.4</v>
      </c>
      <c r="D115" s="46">
        <f t="shared" si="0"/>
        <v>1.1209555927896506E-3</v>
      </c>
      <c r="E115" s="42"/>
    </row>
    <row r="116" spans="1:5">
      <c r="A116" s="44">
        <v>5133</v>
      </c>
      <c r="B116" s="42" t="s">
        <v>299</v>
      </c>
      <c r="C116" s="45">
        <v>56545.72</v>
      </c>
      <c r="D116" s="46">
        <f t="shared" si="0"/>
        <v>1.1904673030260238E-2</v>
      </c>
      <c r="E116" s="42"/>
    </row>
    <row r="117" spans="1:5">
      <c r="A117" s="44">
        <v>5134</v>
      </c>
      <c r="B117" s="42" t="s">
        <v>300</v>
      </c>
      <c r="C117" s="45">
        <v>74382.100000000006</v>
      </c>
      <c r="D117" s="46">
        <f t="shared" si="0"/>
        <v>1.5659798474652372E-2</v>
      </c>
      <c r="E117" s="42"/>
    </row>
    <row r="118" spans="1:5">
      <c r="A118" s="44">
        <v>5135</v>
      </c>
      <c r="B118" s="42" t="s">
        <v>301</v>
      </c>
      <c r="C118" s="45">
        <v>120759.02</v>
      </c>
      <c r="D118" s="46">
        <f t="shared" si="0"/>
        <v>2.5423615590263182E-2</v>
      </c>
      <c r="E118" s="42"/>
    </row>
    <row r="119" spans="1:5">
      <c r="A119" s="44">
        <v>5136</v>
      </c>
      <c r="B119" s="42" t="s">
        <v>302</v>
      </c>
      <c r="C119" s="45">
        <v>900</v>
      </c>
      <c r="D119" s="46">
        <f t="shared" si="0"/>
        <v>1.8947863299351771E-4</v>
      </c>
      <c r="E119" s="42"/>
    </row>
    <row r="120" spans="1:5">
      <c r="A120" s="44">
        <v>5137</v>
      </c>
      <c r="B120" s="42" t="s">
        <v>303</v>
      </c>
      <c r="C120" s="45">
        <v>4013</v>
      </c>
      <c r="D120" s="46">
        <f t="shared" si="0"/>
        <v>8.4486417133665176E-4</v>
      </c>
      <c r="E120" s="42"/>
    </row>
    <row r="121" spans="1:5">
      <c r="A121" s="44">
        <v>5138</v>
      </c>
      <c r="B121" s="42" t="s">
        <v>304</v>
      </c>
      <c r="C121" s="45">
        <v>303434.51</v>
      </c>
      <c r="D121" s="46">
        <f t="shared" si="0"/>
        <v>6.3882617953175416E-2</v>
      </c>
      <c r="E121" s="42"/>
    </row>
    <row r="122" spans="1:5">
      <c r="A122" s="44">
        <v>5139</v>
      </c>
      <c r="B122" s="42" t="s">
        <v>305</v>
      </c>
      <c r="C122" s="45">
        <v>110899.57</v>
      </c>
      <c r="D122" s="46">
        <f t="shared" si="0"/>
        <v>2.3347887692409919E-2</v>
      </c>
      <c r="E122" s="42"/>
    </row>
    <row r="123" spans="1:5">
      <c r="A123" s="104">
        <v>5200</v>
      </c>
      <c r="B123" s="100" t="s">
        <v>306</v>
      </c>
      <c r="C123" s="102">
        <f>C124+C127+C130+C133+C138+C142+C145+C147+C153</f>
        <v>242212.63999999998</v>
      </c>
      <c r="D123" s="105">
        <f t="shared" si="0"/>
        <v>5.0993466578834468E-2</v>
      </c>
      <c r="E123" s="42"/>
    </row>
    <row r="124" spans="1:5">
      <c r="A124" s="104">
        <v>5210</v>
      </c>
      <c r="B124" s="100" t="s">
        <v>307</v>
      </c>
      <c r="C124" s="102">
        <f>SUM(C125:C126)</f>
        <v>0</v>
      </c>
      <c r="D124" s="105">
        <f t="shared" si="0"/>
        <v>0</v>
      </c>
      <c r="E124" s="42"/>
    </row>
    <row r="125" spans="1:5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>
      <c r="A127" s="104">
        <v>5220</v>
      </c>
      <c r="B127" s="100" t="s">
        <v>310</v>
      </c>
      <c r="C127" s="102">
        <f>SUM(C128:C129)</f>
        <v>0</v>
      </c>
      <c r="D127" s="105">
        <f t="shared" si="0"/>
        <v>0</v>
      </c>
      <c r="E127" s="42"/>
    </row>
    <row r="128" spans="1:5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>
      <c r="A130" s="104">
        <v>5230</v>
      </c>
      <c r="B130" s="100" t="s">
        <v>257</v>
      </c>
      <c r="C130" s="102">
        <f>SUM(C131:C132)</f>
        <v>0</v>
      </c>
      <c r="D130" s="105">
        <f t="shared" si="0"/>
        <v>0</v>
      </c>
      <c r="E130" s="42"/>
    </row>
    <row r="131" spans="1:5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>
      <c r="A133" s="104">
        <v>5240</v>
      </c>
      <c r="B133" s="100" t="s">
        <v>258</v>
      </c>
      <c r="C133" s="102">
        <f>SUM(C134:C137)</f>
        <v>176319.61</v>
      </c>
      <c r="D133" s="105">
        <f t="shared" si="0"/>
        <v>3.7120887414166859E-2</v>
      </c>
      <c r="E133" s="42"/>
    </row>
    <row r="134" spans="1:5">
      <c r="A134" s="44">
        <v>5241</v>
      </c>
      <c r="B134" s="42" t="s">
        <v>315</v>
      </c>
      <c r="C134" s="45">
        <v>176319.61</v>
      </c>
      <c r="D134" s="46">
        <f t="shared" si="0"/>
        <v>3.7120887414166859E-2</v>
      </c>
      <c r="E134" s="42"/>
    </row>
    <row r="135" spans="1:5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>
      <c r="A138" s="104">
        <v>5250</v>
      </c>
      <c r="B138" s="100" t="s">
        <v>259</v>
      </c>
      <c r="C138" s="102">
        <f>SUM(C139:C141)</f>
        <v>65893.03</v>
      </c>
      <c r="D138" s="105">
        <f t="shared" si="0"/>
        <v>1.3872579164667612E-2</v>
      </c>
      <c r="E138" s="42"/>
    </row>
    <row r="139" spans="1:5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>
      <c r="A140" s="44">
        <v>5252</v>
      </c>
      <c r="B140" s="42" t="s">
        <v>320</v>
      </c>
      <c r="C140" s="45">
        <v>65893.03</v>
      </c>
      <c r="D140" s="46">
        <f t="shared" si="0"/>
        <v>1.3872579164667612E-2</v>
      </c>
      <c r="E140" s="42"/>
    </row>
    <row r="141" spans="1:5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>
      <c r="A142" s="104">
        <v>5260</v>
      </c>
      <c r="B142" s="100" t="s">
        <v>322</v>
      </c>
      <c r="C142" s="102">
        <f>SUM(C143:C144)</f>
        <v>0</v>
      </c>
      <c r="D142" s="105">
        <f t="shared" si="0"/>
        <v>0</v>
      </c>
      <c r="E142" s="42"/>
    </row>
    <row r="143" spans="1:5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>
      <c r="A145" s="104">
        <v>5270</v>
      </c>
      <c r="B145" s="100" t="s">
        <v>325</v>
      </c>
      <c r="C145" s="102">
        <f>SUM(C146)</f>
        <v>0</v>
      </c>
      <c r="D145" s="105">
        <f t="shared" si="0"/>
        <v>0</v>
      </c>
      <c r="E145" s="42"/>
    </row>
    <row r="146" spans="1:5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>
      <c r="A147" s="104">
        <v>5280</v>
      </c>
      <c r="B147" s="100" t="s">
        <v>327</v>
      </c>
      <c r="C147" s="102">
        <f>SUM(C148:C152)</f>
        <v>0</v>
      </c>
      <c r="D147" s="105">
        <f t="shared" si="0"/>
        <v>0</v>
      </c>
      <c r="E147" s="42"/>
    </row>
    <row r="148" spans="1:5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>
      <c r="A153" s="104">
        <v>5290</v>
      </c>
      <c r="B153" s="100" t="s">
        <v>333</v>
      </c>
      <c r="C153" s="102">
        <f>SUM(C154:C155)</f>
        <v>0</v>
      </c>
      <c r="D153" s="105">
        <f t="shared" si="0"/>
        <v>0</v>
      </c>
      <c r="E153" s="42"/>
    </row>
    <row r="154" spans="1:5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>
      <c r="A156" s="104">
        <v>5300</v>
      </c>
      <c r="B156" s="100" t="s">
        <v>336</v>
      </c>
      <c r="C156" s="102">
        <f>C157+C160+C163</f>
        <v>46305</v>
      </c>
      <c r="D156" s="105">
        <f t="shared" si="0"/>
        <v>9.7486756675164866E-3</v>
      </c>
      <c r="E156" s="42"/>
    </row>
    <row r="157" spans="1:5">
      <c r="A157" s="104">
        <v>5310</v>
      </c>
      <c r="B157" s="100" t="s">
        <v>252</v>
      </c>
      <c r="C157" s="102">
        <f>C158+C159</f>
        <v>0</v>
      </c>
      <c r="D157" s="105">
        <f t="shared" si="0"/>
        <v>0</v>
      </c>
      <c r="E157" s="42"/>
    </row>
    <row r="158" spans="1:5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>
      <c r="A160" s="104">
        <v>5320</v>
      </c>
      <c r="B160" s="100" t="s">
        <v>253</v>
      </c>
      <c r="C160" s="102">
        <f>SUM(C161:C162)</f>
        <v>0</v>
      </c>
      <c r="D160" s="105">
        <f t="shared" ref="D160:D212" si="1">C160/$C$94</f>
        <v>0</v>
      </c>
      <c r="E160" s="42"/>
    </row>
    <row r="161" spans="1:5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>
      <c r="A163" s="104">
        <v>5330</v>
      </c>
      <c r="B163" s="100" t="s">
        <v>254</v>
      </c>
      <c r="C163" s="102">
        <f>SUM(C164:C165)</f>
        <v>46305</v>
      </c>
      <c r="D163" s="105">
        <f t="shared" si="1"/>
        <v>9.7486756675164866E-3</v>
      </c>
      <c r="E163" s="42"/>
    </row>
    <row r="164" spans="1:5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>
      <c r="A165" s="44">
        <v>5332</v>
      </c>
      <c r="B165" s="42" t="s">
        <v>342</v>
      </c>
      <c r="C165" s="45">
        <v>46305</v>
      </c>
      <c r="D165" s="46">
        <f t="shared" si="1"/>
        <v>9.7486756675164866E-3</v>
      </c>
      <c r="E165" s="42"/>
    </row>
    <row r="166" spans="1:5">
      <c r="A166" s="104">
        <v>5400</v>
      </c>
      <c r="B166" s="100" t="s">
        <v>343</v>
      </c>
      <c r="C166" s="102">
        <f>C167+C170+C173+C176+C178</f>
        <v>0</v>
      </c>
      <c r="D166" s="105">
        <f t="shared" si="1"/>
        <v>0</v>
      </c>
      <c r="E166" s="42"/>
    </row>
    <row r="167" spans="1:5">
      <c r="A167" s="104">
        <v>5410</v>
      </c>
      <c r="B167" s="100" t="s">
        <v>344</v>
      </c>
      <c r="C167" s="102">
        <f>SUM(C168:C169)</f>
        <v>0</v>
      </c>
      <c r="D167" s="105">
        <f t="shared" si="1"/>
        <v>0</v>
      </c>
      <c r="E167" s="42"/>
    </row>
    <row r="168" spans="1:5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>
      <c r="A170" s="104">
        <v>5420</v>
      </c>
      <c r="B170" s="100" t="s">
        <v>347</v>
      </c>
      <c r="C170" s="102">
        <f>SUM(C171:C172)</f>
        <v>0</v>
      </c>
      <c r="D170" s="105">
        <f t="shared" si="1"/>
        <v>0</v>
      </c>
      <c r="E170" s="42"/>
    </row>
    <row r="171" spans="1:5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>
      <c r="A173" s="104">
        <v>5430</v>
      </c>
      <c r="B173" s="100" t="s">
        <v>350</v>
      </c>
      <c r="C173" s="102">
        <f>SUM(C174:C175)</f>
        <v>0</v>
      </c>
      <c r="D173" s="105">
        <f t="shared" si="1"/>
        <v>0</v>
      </c>
      <c r="E173" s="42"/>
    </row>
    <row r="174" spans="1:5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>
      <c r="A176" s="104">
        <v>5440</v>
      </c>
      <c r="B176" s="100" t="s">
        <v>353</v>
      </c>
      <c r="C176" s="102">
        <f>SUM(C177)</f>
        <v>0</v>
      </c>
      <c r="D176" s="105">
        <f t="shared" si="1"/>
        <v>0</v>
      </c>
      <c r="E176" s="42"/>
    </row>
    <row r="177" spans="1:5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>
      <c r="A178" s="104">
        <v>5450</v>
      </c>
      <c r="B178" s="100" t="s">
        <v>354</v>
      </c>
      <c r="C178" s="102">
        <f>SUM(C179:C180)</f>
        <v>0</v>
      </c>
      <c r="D178" s="105">
        <f t="shared" si="1"/>
        <v>0</v>
      </c>
      <c r="E178" s="42"/>
    </row>
    <row r="179" spans="1:5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>
      <c r="A181" s="104">
        <v>5500</v>
      </c>
      <c r="B181" s="100" t="s">
        <v>357</v>
      </c>
      <c r="C181" s="102">
        <f>C182+C191+C194+C200</f>
        <v>0</v>
      </c>
      <c r="D181" s="105">
        <f t="shared" si="1"/>
        <v>0</v>
      </c>
      <c r="E181" s="42"/>
    </row>
    <row r="182" spans="1:5">
      <c r="A182" s="104">
        <v>5510</v>
      </c>
      <c r="B182" s="100" t="s">
        <v>358</v>
      </c>
      <c r="C182" s="102">
        <f>SUM(C183:C190)</f>
        <v>0</v>
      </c>
      <c r="D182" s="105">
        <f t="shared" si="1"/>
        <v>0</v>
      </c>
      <c r="E182" s="42"/>
    </row>
    <row r="183" spans="1:5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>
      <c r="A191" s="104">
        <v>5520</v>
      </c>
      <c r="B191" s="100" t="s">
        <v>40</v>
      </c>
      <c r="C191" s="102">
        <f>SUM(C192:C193)</f>
        <v>0</v>
      </c>
      <c r="D191" s="105">
        <f t="shared" si="1"/>
        <v>0</v>
      </c>
      <c r="E191" s="42"/>
    </row>
    <row r="192" spans="1:5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>
      <c r="A194" s="104">
        <v>5530</v>
      </c>
      <c r="B194" s="100" t="s">
        <v>368</v>
      </c>
      <c r="C194" s="102">
        <f>SUM(C195:C199)</f>
        <v>0</v>
      </c>
      <c r="D194" s="105">
        <f t="shared" si="1"/>
        <v>0</v>
      </c>
      <c r="E194" s="42"/>
    </row>
    <row r="195" spans="1:5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>
      <c r="A200" s="104">
        <v>5590</v>
      </c>
      <c r="B200" s="100" t="s">
        <v>374</v>
      </c>
      <c r="C200" s="102">
        <f>SUM(C201:C209)</f>
        <v>0</v>
      </c>
      <c r="D200" s="105">
        <f t="shared" si="1"/>
        <v>0</v>
      </c>
      <c r="E200" s="42"/>
    </row>
    <row r="201" spans="1:5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>
      <c r="A210" s="104">
        <v>5600</v>
      </c>
      <c r="B210" s="100" t="s">
        <v>39</v>
      </c>
      <c r="C210" s="102">
        <f>C211</f>
        <v>0</v>
      </c>
      <c r="D210" s="105">
        <f t="shared" si="1"/>
        <v>0</v>
      </c>
      <c r="E210" s="42"/>
    </row>
    <row r="211" spans="1:5">
      <c r="A211" s="104">
        <v>5610</v>
      </c>
      <c r="B211" s="100" t="s">
        <v>382</v>
      </c>
      <c r="C211" s="102">
        <f>C212</f>
        <v>0</v>
      </c>
      <c r="D211" s="105">
        <f t="shared" si="1"/>
        <v>0</v>
      </c>
      <c r="E211" s="42"/>
    </row>
    <row r="212" spans="1:5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>
      <c r="A1" s="169" t="s">
        <v>597</v>
      </c>
      <c r="B1" s="170"/>
      <c r="C1" s="170"/>
      <c r="D1" s="170"/>
      <c r="E1" s="170"/>
      <c r="F1" s="170"/>
      <c r="G1" s="10" t="s">
        <v>498</v>
      </c>
      <c r="H1" s="19">
        <v>2024</v>
      </c>
    </row>
    <row r="2" spans="1:8" s="11" customFormat="1" ht="18.95" customHeight="1">
      <c r="A2" s="169" t="s">
        <v>502</v>
      </c>
      <c r="B2" s="170"/>
      <c r="C2" s="170"/>
      <c r="D2" s="170"/>
      <c r="E2" s="170"/>
      <c r="F2" s="170"/>
      <c r="G2" s="10" t="s">
        <v>499</v>
      </c>
      <c r="H2" s="19" t="s">
        <v>501</v>
      </c>
    </row>
    <row r="3" spans="1:8" s="11" customFormat="1" ht="18.95" customHeight="1">
      <c r="A3" s="169" t="s">
        <v>598</v>
      </c>
      <c r="B3" s="170"/>
      <c r="C3" s="170"/>
      <c r="D3" s="170"/>
      <c r="E3" s="170"/>
      <c r="F3" s="170"/>
      <c r="G3" s="10" t="s">
        <v>500</v>
      </c>
      <c r="H3" s="19">
        <v>2</v>
      </c>
    </row>
    <row r="4" spans="1:8" s="11" customFormat="1" ht="18.95" customHeight="1">
      <c r="A4" s="169" t="s">
        <v>516</v>
      </c>
      <c r="B4" s="170"/>
      <c r="C4" s="170"/>
      <c r="D4" s="170"/>
      <c r="E4" s="170"/>
      <c r="F4" s="170"/>
      <c r="G4" s="10"/>
      <c r="H4" s="19"/>
    </row>
    <row r="5" spans="1:8">
      <c r="A5" s="12" t="s">
        <v>115</v>
      </c>
      <c r="B5" s="13"/>
      <c r="C5" s="13"/>
      <c r="D5" s="13"/>
      <c r="E5" s="13"/>
      <c r="F5" s="13"/>
      <c r="G5" s="13"/>
      <c r="H5" s="13"/>
    </row>
    <row r="7" spans="1:8">
      <c r="A7" s="13" t="s">
        <v>87</v>
      </c>
      <c r="B7" s="13"/>
      <c r="C7" s="13"/>
      <c r="D7" s="13"/>
      <c r="E7" s="13"/>
      <c r="F7" s="13"/>
      <c r="G7" s="13"/>
      <c r="H7" s="13"/>
    </row>
    <row r="8" spans="1:8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>
      <c r="A9" s="16">
        <v>1114</v>
      </c>
      <c r="B9" s="14" t="s">
        <v>116</v>
      </c>
      <c r="C9" s="18">
        <v>0</v>
      </c>
    </row>
    <row r="10" spans="1:8">
      <c r="A10" s="16">
        <v>1115</v>
      </c>
      <c r="B10" s="14" t="s">
        <v>117</v>
      </c>
      <c r="C10" s="18">
        <v>0</v>
      </c>
    </row>
    <row r="11" spans="1:8">
      <c r="A11" s="16">
        <v>1121</v>
      </c>
      <c r="B11" s="14" t="s">
        <v>118</v>
      </c>
      <c r="C11" s="18">
        <v>0</v>
      </c>
    </row>
    <row r="13" spans="1:8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>
      <c r="A15" s="16">
        <v>1122</v>
      </c>
      <c r="B15" s="14" t="s">
        <v>120</v>
      </c>
      <c r="C15" s="18">
        <v>1077.67</v>
      </c>
      <c r="D15" s="18">
        <v>1077.67</v>
      </c>
      <c r="E15" s="18">
        <v>0</v>
      </c>
      <c r="F15" s="18">
        <v>0</v>
      </c>
      <c r="G15" s="18">
        <v>0</v>
      </c>
    </row>
    <row r="16" spans="1:8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>
      <c r="A20" s="16">
        <v>1123</v>
      </c>
      <c r="B20" s="14" t="s">
        <v>127</v>
      </c>
      <c r="C20" s="18">
        <v>5205.29</v>
      </c>
      <c r="D20" s="18">
        <v>5205.29</v>
      </c>
      <c r="E20" s="18">
        <v>0</v>
      </c>
      <c r="F20" s="18">
        <v>0</v>
      </c>
      <c r="G20" s="18">
        <v>0</v>
      </c>
    </row>
    <row r="21" spans="1:8">
      <c r="A21" s="16">
        <v>1125</v>
      </c>
      <c r="B21" s="14" t="s">
        <v>128</v>
      </c>
      <c r="C21" s="18">
        <v>20000</v>
      </c>
      <c r="D21" s="18">
        <v>20000</v>
      </c>
      <c r="E21" s="18">
        <v>0</v>
      </c>
      <c r="F21" s="18">
        <v>0</v>
      </c>
      <c r="G21" s="18">
        <v>0</v>
      </c>
    </row>
    <row r="22" spans="1:8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>
      <c r="A23" s="16">
        <v>1129</v>
      </c>
      <c r="B23" s="14" t="s">
        <v>483</v>
      </c>
      <c r="C23" s="18">
        <v>662.76</v>
      </c>
      <c r="D23" s="18">
        <v>662.76</v>
      </c>
      <c r="E23" s="18">
        <v>0</v>
      </c>
      <c r="F23" s="18">
        <v>0</v>
      </c>
      <c r="G23" s="18">
        <v>0</v>
      </c>
    </row>
    <row r="24" spans="1:8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>
      <c r="A26" s="16">
        <v>1133</v>
      </c>
      <c r="B26" s="14" t="s">
        <v>131</v>
      </c>
      <c r="C26" s="18">
        <v>4275</v>
      </c>
      <c r="D26" s="18">
        <v>4275</v>
      </c>
      <c r="E26" s="18">
        <v>0</v>
      </c>
      <c r="F26" s="18">
        <v>0</v>
      </c>
      <c r="G26" s="18">
        <v>0</v>
      </c>
    </row>
    <row r="27" spans="1:8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>
      <c r="A32" s="16">
        <v>1140</v>
      </c>
      <c r="B32" s="14" t="s">
        <v>135</v>
      </c>
      <c r="C32" s="18">
        <f>SUM(C33:C37)</f>
        <v>0</v>
      </c>
    </row>
    <row r="33" spans="1:8">
      <c r="A33" s="16">
        <v>1141</v>
      </c>
      <c r="B33" s="14" t="s">
        <v>136</v>
      </c>
      <c r="C33" s="18">
        <v>0</v>
      </c>
    </row>
    <row r="34" spans="1:8">
      <c r="A34" s="16">
        <v>1142</v>
      </c>
      <c r="B34" s="14" t="s">
        <v>137</v>
      </c>
      <c r="C34" s="18">
        <v>0</v>
      </c>
    </row>
    <row r="35" spans="1:8">
      <c r="A35" s="16">
        <v>1143</v>
      </c>
      <c r="B35" s="14" t="s">
        <v>138</v>
      </c>
      <c r="C35" s="18">
        <v>0</v>
      </c>
    </row>
    <row r="36" spans="1:8">
      <c r="A36" s="16">
        <v>1144</v>
      </c>
      <c r="B36" s="14" t="s">
        <v>139</v>
      </c>
      <c r="C36" s="18">
        <v>0</v>
      </c>
    </row>
    <row r="37" spans="1:8">
      <c r="A37" s="16">
        <v>1145</v>
      </c>
      <c r="B37" s="14" t="s">
        <v>140</v>
      </c>
      <c r="C37" s="18">
        <v>0</v>
      </c>
    </row>
    <row r="39" spans="1:8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>
      <c r="A41" s="16">
        <v>1150</v>
      </c>
      <c r="B41" s="14" t="s">
        <v>143</v>
      </c>
      <c r="C41" s="18">
        <f>C42</f>
        <v>0</v>
      </c>
    </row>
    <row r="42" spans="1:8">
      <c r="A42" s="16">
        <v>1151</v>
      </c>
      <c r="B42" s="14" t="s">
        <v>144</v>
      </c>
      <c r="C42" s="18">
        <v>0</v>
      </c>
    </row>
    <row r="44" spans="1:8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>
      <c r="A46" s="16">
        <v>1213</v>
      </c>
      <c r="B46" s="14" t="s">
        <v>145</v>
      </c>
      <c r="C46" s="18">
        <v>0</v>
      </c>
    </row>
    <row r="48" spans="1:8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>
      <c r="A50" s="16">
        <v>1211</v>
      </c>
      <c r="B50" s="14" t="s">
        <v>119</v>
      </c>
      <c r="C50" s="18">
        <v>0</v>
      </c>
    </row>
    <row r="51" spans="1:10">
      <c r="A51" s="16">
        <v>1212</v>
      </c>
      <c r="B51" s="14" t="s">
        <v>560</v>
      </c>
      <c r="C51" s="18">
        <v>0</v>
      </c>
    </row>
    <row r="52" spans="1:10">
      <c r="A52" s="16">
        <v>1214</v>
      </c>
      <c r="B52" s="14" t="s">
        <v>146</v>
      </c>
      <c r="C52" s="18">
        <v>0</v>
      </c>
    </row>
    <row r="54" spans="1:10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561</v>
      </c>
      <c r="G55" s="15" t="s">
        <v>562</v>
      </c>
      <c r="H55" s="15" t="s">
        <v>99</v>
      </c>
      <c r="I55" s="15" t="s">
        <v>563</v>
      </c>
      <c r="J55" s="15" t="s">
        <v>126</v>
      </c>
    </row>
    <row r="56" spans="1:10">
      <c r="A56" s="16">
        <v>1230</v>
      </c>
      <c r="B56" s="14" t="s">
        <v>148</v>
      </c>
      <c r="C56" s="18">
        <f>SUM(C57:C63)</f>
        <v>4733215.9300000006</v>
      </c>
      <c r="D56" s="18">
        <f>SUM(D57:D63)</f>
        <v>0</v>
      </c>
      <c r="E56" s="18">
        <f>SUM(E57:E63)</f>
        <v>0</v>
      </c>
    </row>
    <row r="57" spans="1:10">
      <c r="A57" s="16">
        <v>1231</v>
      </c>
      <c r="B57" s="14" t="s">
        <v>149</v>
      </c>
      <c r="C57" s="18">
        <v>1916826.86</v>
      </c>
      <c r="D57" s="126"/>
      <c r="E57" s="126"/>
    </row>
    <row r="58" spans="1:10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>
      <c r="A59" s="16">
        <v>1233</v>
      </c>
      <c r="B59" s="14" t="s">
        <v>151</v>
      </c>
      <c r="C59" s="18">
        <v>1560484</v>
      </c>
      <c r="D59" s="18">
        <v>0</v>
      </c>
      <c r="E59" s="18">
        <v>0</v>
      </c>
    </row>
    <row r="60" spans="1:10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>
      <c r="A61" s="16">
        <v>1235</v>
      </c>
      <c r="B61" s="14" t="s">
        <v>153</v>
      </c>
      <c r="C61" s="18">
        <v>1055905.07</v>
      </c>
      <c r="D61" s="18">
        <v>0</v>
      </c>
      <c r="E61" s="18">
        <v>0</v>
      </c>
    </row>
    <row r="62" spans="1:10">
      <c r="A62" s="16">
        <v>1236</v>
      </c>
      <c r="B62" s="14" t="s">
        <v>154</v>
      </c>
      <c r="C62" s="18">
        <v>200000</v>
      </c>
      <c r="D62" s="18">
        <v>0</v>
      </c>
      <c r="E62" s="18">
        <v>0</v>
      </c>
    </row>
    <row r="63" spans="1:10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>
      <c r="A64" s="16">
        <v>1240</v>
      </c>
      <c r="B64" s="14" t="s">
        <v>156</v>
      </c>
      <c r="C64" s="18">
        <f>SUM(C65:C72)</f>
        <v>2887370.6000000006</v>
      </c>
      <c r="D64" s="18">
        <f t="shared" ref="D64:E64" si="0">SUM(D65:D72)</f>
        <v>0</v>
      </c>
      <c r="E64" s="18">
        <f t="shared" si="0"/>
        <v>1794204.86</v>
      </c>
    </row>
    <row r="65" spans="1:9">
      <c r="A65" s="16">
        <v>1241</v>
      </c>
      <c r="B65" s="14" t="s">
        <v>157</v>
      </c>
      <c r="C65" s="18">
        <v>1197523.1200000001</v>
      </c>
      <c r="D65" s="18">
        <v>0</v>
      </c>
      <c r="E65" s="18">
        <v>0</v>
      </c>
    </row>
    <row r="66" spans="1:9">
      <c r="A66" s="16">
        <v>1242</v>
      </c>
      <c r="B66" s="14" t="s">
        <v>158</v>
      </c>
      <c r="C66" s="18">
        <v>124879.78</v>
      </c>
      <c r="D66" s="18">
        <v>0</v>
      </c>
      <c r="E66" s="18">
        <v>0</v>
      </c>
    </row>
    <row r="67" spans="1:9">
      <c r="A67" s="16">
        <v>1243</v>
      </c>
      <c r="B67" s="14" t="s">
        <v>159</v>
      </c>
      <c r="C67" s="18">
        <v>153679.57999999999</v>
      </c>
      <c r="D67" s="18">
        <v>0</v>
      </c>
      <c r="E67" s="18">
        <v>0</v>
      </c>
    </row>
    <row r="68" spans="1:9">
      <c r="A68" s="16">
        <v>1244</v>
      </c>
      <c r="B68" s="14" t="s">
        <v>160</v>
      </c>
      <c r="C68" s="18">
        <v>1367201.12</v>
      </c>
      <c r="D68" s="18">
        <v>0</v>
      </c>
      <c r="E68" s="18">
        <v>0</v>
      </c>
    </row>
    <row r="69" spans="1:9">
      <c r="A69" s="16">
        <v>1245</v>
      </c>
      <c r="B69" s="14" t="s">
        <v>161</v>
      </c>
      <c r="C69" s="18">
        <v>0</v>
      </c>
      <c r="D69" s="18">
        <v>0</v>
      </c>
      <c r="E69" s="18">
        <v>1794204.86</v>
      </c>
    </row>
    <row r="70" spans="1:9">
      <c r="A70" s="16">
        <v>1246</v>
      </c>
      <c r="B70" s="14" t="s">
        <v>162</v>
      </c>
      <c r="C70" s="18">
        <v>9177</v>
      </c>
      <c r="D70" s="18">
        <v>0</v>
      </c>
      <c r="E70" s="18">
        <v>0</v>
      </c>
    </row>
    <row r="71" spans="1:9">
      <c r="A71" s="16">
        <v>1247</v>
      </c>
      <c r="B71" s="14" t="s">
        <v>163</v>
      </c>
      <c r="C71" s="18">
        <v>34910</v>
      </c>
      <c r="D71" s="18">
        <v>0</v>
      </c>
      <c r="E71" s="18">
        <v>0</v>
      </c>
    </row>
    <row r="72" spans="1:9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564</v>
      </c>
      <c r="G75" s="15" t="s">
        <v>147</v>
      </c>
      <c r="H75" s="15" t="s">
        <v>99</v>
      </c>
      <c r="I75" s="15" t="s">
        <v>126</v>
      </c>
    </row>
    <row r="76" spans="1:9">
      <c r="A76" s="16">
        <v>1250</v>
      </c>
      <c r="B76" s="14" t="s">
        <v>166</v>
      </c>
      <c r="C76" s="18">
        <f>SUM(C77:C81)</f>
        <v>24926.85</v>
      </c>
      <c r="D76" s="18">
        <f>SUM(D77:D81)</f>
        <v>0</v>
      </c>
      <c r="E76" s="18">
        <f>SUM(E77:E81)</f>
        <v>0</v>
      </c>
    </row>
    <row r="77" spans="1:9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>
      <c r="A80" s="16">
        <v>1254</v>
      </c>
      <c r="B80" s="14" t="s">
        <v>170</v>
      </c>
      <c r="C80" s="18">
        <v>24926.85</v>
      </c>
      <c r="D80" s="18">
        <v>0</v>
      </c>
      <c r="E80" s="18">
        <v>0</v>
      </c>
    </row>
    <row r="81" spans="1:8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>
      <c r="A82" s="16">
        <v>1270</v>
      </c>
      <c r="B82" s="14" t="s">
        <v>172</v>
      </c>
      <c r="C82" s="18">
        <f>SUM(C83:C88)</f>
        <v>0</v>
      </c>
      <c r="D82" s="126"/>
      <c r="E82" s="126"/>
    </row>
    <row r="83" spans="1:8">
      <c r="A83" s="16">
        <v>1271</v>
      </c>
      <c r="B83" s="14" t="s">
        <v>173</v>
      </c>
      <c r="C83" s="18">
        <v>0</v>
      </c>
      <c r="D83" s="126"/>
      <c r="E83" s="126"/>
    </row>
    <row r="84" spans="1:8">
      <c r="A84" s="16">
        <v>1272</v>
      </c>
      <c r="B84" s="14" t="s">
        <v>174</v>
      </c>
      <c r="C84" s="18">
        <v>0</v>
      </c>
      <c r="D84" s="126"/>
      <c r="E84" s="126"/>
    </row>
    <row r="85" spans="1:8">
      <c r="A85" s="16">
        <v>1273</v>
      </c>
      <c r="B85" s="14" t="s">
        <v>175</v>
      </c>
      <c r="C85" s="18">
        <v>0</v>
      </c>
      <c r="D85" s="126"/>
      <c r="E85" s="126"/>
    </row>
    <row r="86" spans="1:8">
      <c r="A86" s="16">
        <v>1274</v>
      </c>
      <c r="B86" s="14" t="s">
        <v>176</v>
      </c>
      <c r="C86" s="18">
        <v>0</v>
      </c>
      <c r="D86" s="126"/>
      <c r="E86" s="126"/>
    </row>
    <row r="87" spans="1:8">
      <c r="A87" s="16">
        <v>1275</v>
      </c>
      <c r="B87" s="14" t="s">
        <v>177</v>
      </c>
      <c r="C87" s="18">
        <v>0</v>
      </c>
      <c r="D87" s="126"/>
      <c r="E87" s="126"/>
    </row>
    <row r="88" spans="1:8">
      <c r="A88" s="16">
        <v>1279</v>
      </c>
      <c r="B88" s="14" t="s">
        <v>178</v>
      </c>
      <c r="C88" s="18">
        <v>0</v>
      </c>
      <c r="D88" s="126"/>
      <c r="E88" s="126"/>
    </row>
    <row r="90" spans="1:8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>
      <c r="A92" s="16">
        <v>1160</v>
      </c>
      <c r="B92" s="14" t="s">
        <v>180</v>
      </c>
      <c r="C92" s="18">
        <f>SUM(C93:C94)</f>
        <v>0</v>
      </c>
    </row>
    <row r="93" spans="1:8">
      <c r="A93" s="16">
        <v>1161</v>
      </c>
      <c r="B93" s="14" t="s">
        <v>181</v>
      </c>
      <c r="C93" s="18">
        <v>0</v>
      </c>
    </row>
    <row r="94" spans="1:8">
      <c r="A94" s="16">
        <v>1162</v>
      </c>
      <c r="B94" s="14" t="s">
        <v>182</v>
      </c>
      <c r="C94" s="18">
        <v>0</v>
      </c>
    </row>
    <row r="96" spans="1:8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>
      <c r="A98" s="16">
        <v>1190</v>
      </c>
      <c r="B98" s="14" t="s">
        <v>492</v>
      </c>
      <c r="C98" s="18">
        <f>SUM(C99:C102)</f>
        <v>0</v>
      </c>
    </row>
    <row r="99" spans="1:8">
      <c r="A99" s="16">
        <v>1191</v>
      </c>
      <c r="B99" s="14" t="s">
        <v>485</v>
      </c>
      <c r="C99" s="18">
        <v>0</v>
      </c>
    </row>
    <row r="100" spans="1:8">
      <c r="A100" s="16">
        <v>1192</v>
      </c>
      <c r="B100" s="14" t="s">
        <v>486</v>
      </c>
      <c r="C100" s="18">
        <v>0</v>
      </c>
    </row>
    <row r="101" spans="1:8">
      <c r="A101" s="16">
        <v>1193</v>
      </c>
      <c r="B101" s="14" t="s">
        <v>487</v>
      </c>
      <c r="C101" s="18">
        <v>0</v>
      </c>
    </row>
    <row r="102" spans="1:8">
      <c r="A102" s="16">
        <v>1194</v>
      </c>
      <c r="B102" s="14" t="s">
        <v>488</v>
      </c>
      <c r="C102" s="18">
        <v>0</v>
      </c>
    </row>
    <row r="103" spans="1:8">
      <c r="A103" s="16">
        <v>1290</v>
      </c>
      <c r="B103" s="14" t="s">
        <v>183</v>
      </c>
      <c r="C103" s="18">
        <f>SUM(C104:C106)</f>
        <v>0</v>
      </c>
    </row>
    <row r="104" spans="1:8">
      <c r="A104" s="16">
        <v>1291</v>
      </c>
      <c r="B104" s="14" t="s">
        <v>184</v>
      </c>
      <c r="C104" s="18">
        <v>0</v>
      </c>
    </row>
    <row r="105" spans="1:8">
      <c r="A105" s="16">
        <v>1292</v>
      </c>
      <c r="B105" s="14" t="s">
        <v>185</v>
      </c>
      <c r="C105" s="18">
        <v>0</v>
      </c>
    </row>
    <row r="106" spans="1:8">
      <c r="A106" s="16">
        <v>1293</v>
      </c>
      <c r="B106" s="14" t="s">
        <v>186</v>
      </c>
      <c r="C106" s="18">
        <v>0</v>
      </c>
    </row>
    <row r="108" spans="1:8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584</v>
      </c>
    </row>
    <row r="110" spans="1:8">
      <c r="A110" s="16">
        <v>2110</v>
      </c>
      <c r="B110" s="14" t="s">
        <v>188</v>
      </c>
      <c r="C110" s="18">
        <f>SUM(C111:C119)</f>
        <v>33056.39</v>
      </c>
      <c r="D110" s="18">
        <f>SUM(D111:D119)</f>
        <v>33056.39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>
      <c r="A112" s="16">
        <v>2112</v>
      </c>
      <c r="B112" s="14" t="s">
        <v>190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>
      <c r="A117" s="16">
        <v>2117</v>
      </c>
      <c r="B117" s="14" t="s">
        <v>195</v>
      </c>
      <c r="C117" s="18">
        <v>25736.83</v>
      </c>
      <c r="D117" s="18">
        <f t="shared" si="1"/>
        <v>25736.83</v>
      </c>
      <c r="E117" s="18">
        <v>0</v>
      </c>
      <c r="F117" s="18">
        <v>0</v>
      </c>
      <c r="G117" s="18">
        <v>0</v>
      </c>
    </row>
    <row r="118" spans="1:8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>
      <c r="A119" s="16">
        <v>2119</v>
      </c>
      <c r="B119" s="14" t="s">
        <v>197</v>
      </c>
      <c r="C119" s="18">
        <v>7319.56</v>
      </c>
      <c r="D119" s="18">
        <f t="shared" si="1"/>
        <v>7319.56</v>
      </c>
      <c r="E119" s="18">
        <v>0</v>
      </c>
      <c r="F119" s="18">
        <v>0</v>
      </c>
      <c r="G119" s="18">
        <v>0</v>
      </c>
    </row>
    <row r="120" spans="1:8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>
      <c r="A127" s="16">
        <v>2160</v>
      </c>
      <c r="B127" s="14" t="s">
        <v>202</v>
      </c>
      <c r="C127" s="18">
        <f>SUM(C128:C133)</f>
        <v>0</v>
      </c>
    </row>
    <row r="128" spans="1:8">
      <c r="A128" s="16">
        <v>2161</v>
      </c>
      <c r="B128" s="14" t="s">
        <v>203</v>
      </c>
      <c r="C128" s="18">
        <v>0</v>
      </c>
    </row>
    <row r="129" spans="1:8">
      <c r="A129" s="16">
        <v>2162</v>
      </c>
      <c r="B129" s="14" t="s">
        <v>204</v>
      </c>
      <c r="C129" s="18">
        <v>0</v>
      </c>
    </row>
    <row r="130" spans="1:8">
      <c r="A130" s="16">
        <v>2163</v>
      </c>
      <c r="B130" s="14" t="s">
        <v>205</v>
      </c>
      <c r="C130" s="18">
        <v>0</v>
      </c>
    </row>
    <row r="131" spans="1:8">
      <c r="A131" s="16">
        <v>2164</v>
      </c>
      <c r="B131" s="14" t="s">
        <v>206</v>
      </c>
      <c r="C131" s="18">
        <v>0</v>
      </c>
    </row>
    <row r="132" spans="1:8">
      <c r="A132" s="16">
        <v>2165</v>
      </c>
      <c r="B132" s="14" t="s">
        <v>207</v>
      </c>
      <c r="C132" s="18">
        <v>0</v>
      </c>
    </row>
    <row r="133" spans="1:8">
      <c r="A133" s="16">
        <v>2166</v>
      </c>
      <c r="B133" s="14" t="s">
        <v>208</v>
      </c>
      <c r="C133" s="18">
        <v>0</v>
      </c>
    </row>
    <row r="134" spans="1:8">
      <c r="A134" s="16">
        <v>2250</v>
      </c>
      <c r="B134" s="14" t="s">
        <v>209</v>
      </c>
      <c r="C134" s="18">
        <f>SUM(C135:C140)</f>
        <v>0</v>
      </c>
    </row>
    <row r="135" spans="1:8">
      <c r="A135" s="16">
        <v>2251</v>
      </c>
      <c r="B135" s="14" t="s">
        <v>210</v>
      </c>
      <c r="C135" s="18">
        <v>0</v>
      </c>
    </row>
    <row r="136" spans="1:8">
      <c r="A136" s="16">
        <v>2252</v>
      </c>
      <c r="B136" s="14" t="s">
        <v>211</v>
      </c>
      <c r="C136" s="18">
        <v>0</v>
      </c>
    </row>
    <row r="137" spans="1:8">
      <c r="A137" s="16">
        <v>2253</v>
      </c>
      <c r="B137" s="14" t="s">
        <v>212</v>
      </c>
      <c r="C137" s="18">
        <v>0</v>
      </c>
    </row>
    <row r="138" spans="1:8">
      <c r="A138" s="16">
        <v>2254</v>
      </c>
      <c r="B138" s="14" t="s">
        <v>213</v>
      </c>
      <c r="C138" s="18">
        <v>0</v>
      </c>
    </row>
    <row r="139" spans="1:8">
      <c r="A139" s="16">
        <v>2255</v>
      </c>
      <c r="B139" s="14" t="s">
        <v>214</v>
      </c>
      <c r="C139" s="18">
        <v>0</v>
      </c>
    </row>
    <row r="140" spans="1:8">
      <c r="A140" s="16">
        <v>2256</v>
      </c>
      <c r="B140" s="14" t="s">
        <v>215</v>
      </c>
      <c r="C140" s="18">
        <v>0</v>
      </c>
    </row>
    <row r="142" spans="1:8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>
      <c r="A144" s="16">
        <v>2150</v>
      </c>
      <c r="B144" s="14" t="s">
        <v>567</v>
      </c>
      <c r="C144" s="18">
        <f>SUM(C145:C147)</f>
        <v>0</v>
      </c>
    </row>
    <row r="145" spans="1:5">
      <c r="A145" s="16">
        <v>2151</v>
      </c>
      <c r="B145" s="14" t="s">
        <v>568</v>
      </c>
      <c r="C145" s="18">
        <v>0</v>
      </c>
    </row>
    <row r="146" spans="1:5">
      <c r="A146" s="16">
        <v>2152</v>
      </c>
      <c r="B146" s="14" t="s">
        <v>569</v>
      </c>
      <c r="C146" s="18">
        <v>0</v>
      </c>
    </row>
    <row r="147" spans="1:5">
      <c r="A147" s="16">
        <v>2159</v>
      </c>
      <c r="B147" s="14" t="s">
        <v>216</v>
      </c>
      <c r="C147" s="18">
        <v>0</v>
      </c>
    </row>
    <row r="148" spans="1:5">
      <c r="A148" s="16">
        <v>2240</v>
      </c>
      <c r="B148" s="14" t="s">
        <v>218</v>
      </c>
      <c r="C148" s="18">
        <f>SUM(C149:C151)</f>
        <v>0</v>
      </c>
    </row>
    <row r="149" spans="1:5">
      <c r="A149" s="16">
        <v>2241</v>
      </c>
      <c r="B149" s="14" t="s">
        <v>219</v>
      </c>
      <c r="C149" s="18">
        <v>0</v>
      </c>
    </row>
    <row r="150" spans="1:5">
      <c r="A150" s="16">
        <v>2242</v>
      </c>
      <c r="B150" s="14" t="s">
        <v>220</v>
      </c>
      <c r="C150" s="18">
        <v>0</v>
      </c>
    </row>
    <row r="151" spans="1:5">
      <c r="A151" s="16">
        <v>2249</v>
      </c>
      <c r="B151" s="14" t="s">
        <v>221</v>
      </c>
      <c r="C151" s="18">
        <v>0</v>
      </c>
    </row>
    <row r="153" spans="1:5">
      <c r="A153" s="106" t="s">
        <v>570</v>
      </c>
      <c r="B153" s="106"/>
      <c r="C153" s="106"/>
      <c r="D153" s="106"/>
      <c r="E153" s="106"/>
    </row>
    <row r="154" spans="1:5">
      <c r="A154" s="107" t="s">
        <v>85</v>
      </c>
      <c r="B154" s="107" t="s">
        <v>82</v>
      </c>
      <c r="C154" s="107" t="s">
        <v>83</v>
      </c>
      <c r="D154" s="108" t="s">
        <v>86</v>
      </c>
      <c r="E154" s="108" t="s">
        <v>126</v>
      </c>
    </row>
    <row r="155" spans="1:5">
      <c r="A155" s="109">
        <v>2170</v>
      </c>
      <c r="B155" s="110" t="s">
        <v>571</v>
      </c>
      <c r="C155" s="111">
        <f>SUM(C156:C158)</f>
        <v>0</v>
      </c>
      <c r="D155" s="110"/>
      <c r="E155" s="110"/>
    </row>
    <row r="156" spans="1:5">
      <c r="A156" s="109">
        <v>2171</v>
      </c>
      <c r="B156" s="110" t="s">
        <v>572</v>
      </c>
      <c r="C156" s="111">
        <v>0</v>
      </c>
      <c r="D156" s="110"/>
      <c r="E156" s="110"/>
    </row>
    <row r="157" spans="1:5">
      <c r="A157" s="109">
        <v>2172</v>
      </c>
      <c r="B157" s="110" t="s">
        <v>573</v>
      </c>
      <c r="C157" s="111">
        <v>0</v>
      </c>
      <c r="D157" s="110"/>
      <c r="E157" s="110"/>
    </row>
    <row r="158" spans="1:5">
      <c r="A158" s="109">
        <v>2179</v>
      </c>
      <c r="B158" s="110" t="s">
        <v>574</v>
      </c>
      <c r="C158" s="111">
        <v>0</v>
      </c>
      <c r="D158" s="110"/>
      <c r="E158" s="110"/>
    </row>
    <row r="159" spans="1:5">
      <c r="A159" s="109">
        <v>2260</v>
      </c>
      <c r="B159" s="110" t="s">
        <v>575</v>
      </c>
      <c r="C159" s="111">
        <f>SUM(C160:C163)</f>
        <v>0</v>
      </c>
      <c r="D159" s="110"/>
      <c r="E159" s="110"/>
    </row>
    <row r="160" spans="1:5">
      <c r="A160" s="109">
        <v>2261</v>
      </c>
      <c r="B160" s="110" t="s">
        <v>576</v>
      </c>
      <c r="C160" s="111">
        <v>0</v>
      </c>
      <c r="D160" s="110"/>
      <c r="E160" s="110"/>
    </row>
    <row r="161" spans="1:5">
      <c r="A161" s="109">
        <v>2262</v>
      </c>
      <c r="B161" s="110" t="s">
        <v>577</v>
      </c>
      <c r="C161" s="111">
        <v>0</v>
      </c>
      <c r="D161" s="110"/>
      <c r="E161" s="110"/>
    </row>
    <row r="162" spans="1:5">
      <c r="A162" s="109">
        <v>2263</v>
      </c>
      <c r="B162" s="110" t="s">
        <v>578</v>
      </c>
      <c r="C162" s="111">
        <v>0</v>
      </c>
      <c r="D162" s="110"/>
      <c r="E162" s="110"/>
    </row>
    <row r="163" spans="1:5">
      <c r="A163" s="109">
        <v>2269</v>
      </c>
      <c r="B163" s="110" t="s">
        <v>579</v>
      </c>
      <c r="C163" s="111">
        <v>0</v>
      </c>
      <c r="D163" s="110"/>
      <c r="E163" s="110"/>
    </row>
    <row r="164" spans="1:5">
      <c r="A164" s="110"/>
      <c r="B164" s="110"/>
      <c r="C164" s="110"/>
      <c r="D164" s="110"/>
      <c r="E164" s="110"/>
    </row>
    <row r="165" spans="1:5">
      <c r="A165" s="106" t="s">
        <v>580</v>
      </c>
      <c r="B165" s="106"/>
      <c r="C165" s="106"/>
      <c r="D165" s="106"/>
      <c r="E165" s="106"/>
    </row>
    <row r="166" spans="1:5">
      <c r="A166" s="107" t="s">
        <v>85</v>
      </c>
      <c r="B166" s="107" t="s">
        <v>82</v>
      </c>
      <c r="C166" s="107" t="s">
        <v>83</v>
      </c>
      <c r="D166" s="108" t="s">
        <v>86</v>
      </c>
      <c r="E166" s="108" t="s">
        <v>126</v>
      </c>
    </row>
    <row r="167" spans="1:5">
      <c r="A167" s="109">
        <v>2190</v>
      </c>
      <c r="B167" s="110" t="s">
        <v>581</v>
      </c>
      <c r="C167" s="111">
        <f>SUM(C168:C170)</f>
        <v>0</v>
      </c>
      <c r="D167" s="110"/>
      <c r="E167" s="110"/>
    </row>
    <row r="168" spans="1:5">
      <c r="A168" s="109">
        <v>2191</v>
      </c>
      <c r="B168" s="110" t="s">
        <v>582</v>
      </c>
      <c r="C168" s="111">
        <v>0</v>
      </c>
      <c r="D168" s="110"/>
      <c r="E168" s="110"/>
    </row>
    <row r="169" spans="1:5">
      <c r="A169" s="109">
        <v>2192</v>
      </c>
      <c r="B169" s="110" t="s">
        <v>583</v>
      </c>
      <c r="C169" s="111">
        <v>0</v>
      </c>
      <c r="D169" s="110"/>
      <c r="E169" s="110"/>
    </row>
    <row r="170" spans="1:5">
      <c r="A170" s="109">
        <v>2199</v>
      </c>
      <c r="B170" s="110" t="s">
        <v>217</v>
      </c>
      <c r="C170" s="111">
        <v>0</v>
      </c>
      <c r="D170" s="110"/>
      <c r="E170" s="110"/>
    </row>
    <row r="171" spans="1:5">
      <c r="A171" s="110"/>
      <c r="B171" s="110"/>
      <c r="C171" s="110"/>
      <c r="D171" s="110"/>
      <c r="E171" s="110"/>
    </row>
    <row r="172" spans="1:5">
      <c r="A172" s="110"/>
      <c r="B172" s="110"/>
      <c r="C172" s="110"/>
      <c r="D172" s="110"/>
      <c r="E172" s="110"/>
    </row>
    <row r="173" spans="1:5">
      <c r="A173" s="110"/>
      <c r="B173" s="110" t="s">
        <v>518</v>
      </c>
      <c r="C173" s="110"/>
      <c r="D173" s="110"/>
      <c r="E173" s="11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>
      <c r="A1" s="171" t="s">
        <v>597</v>
      </c>
      <c r="B1" s="171"/>
      <c r="C1" s="171"/>
      <c r="D1" s="21" t="s">
        <v>498</v>
      </c>
      <c r="E1" s="22">
        <v>2024</v>
      </c>
    </row>
    <row r="2" spans="1:5" ht="18.95" customHeight="1">
      <c r="A2" s="171" t="s">
        <v>504</v>
      </c>
      <c r="B2" s="171"/>
      <c r="C2" s="171"/>
      <c r="D2" s="21" t="s">
        <v>499</v>
      </c>
      <c r="E2" s="22" t="s">
        <v>501</v>
      </c>
    </row>
    <row r="3" spans="1:5" ht="18.95" customHeight="1">
      <c r="A3" s="171" t="s">
        <v>598</v>
      </c>
      <c r="B3" s="171"/>
      <c r="C3" s="171"/>
      <c r="D3" s="21" t="s">
        <v>500</v>
      </c>
      <c r="E3" s="22">
        <v>2</v>
      </c>
    </row>
    <row r="4" spans="1:5" ht="18.95" customHeight="1">
      <c r="A4" s="171" t="s">
        <v>516</v>
      </c>
      <c r="B4" s="171"/>
      <c r="C4" s="171"/>
      <c r="D4" s="21"/>
      <c r="E4" s="22"/>
    </row>
    <row r="5" spans="1:5">
      <c r="A5" s="24" t="s">
        <v>115</v>
      </c>
      <c r="B5" s="25"/>
      <c r="C5" s="25"/>
      <c r="D5" s="25"/>
      <c r="E5" s="25"/>
    </row>
    <row r="7" spans="1:5">
      <c r="A7" s="25" t="s">
        <v>106</v>
      </c>
      <c r="B7" s="25"/>
      <c r="C7" s="25"/>
      <c r="D7" s="25"/>
      <c r="E7" s="25"/>
    </row>
    <row r="8" spans="1:5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>
      <c r="A9" s="27">
        <v>3110</v>
      </c>
      <c r="B9" s="23" t="s">
        <v>253</v>
      </c>
      <c r="C9" s="28">
        <v>0</v>
      </c>
    </row>
    <row r="10" spans="1:5">
      <c r="A10" s="27">
        <v>3120</v>
      </c>
      <c r="B10" s="23" t="s">
        <v>384</v>
      </c>
      <c r="C10" s="28">
        <v>0</v>
      </c>
    </row>
    <row r="11" spans="1:5">
      <c r="A11" s="27">
        <v>3130</v>
      </c>
      <c r="B11" s="23" t="s">
        <v>385</v>
      </c>
      <c r="C11" s="28">
        <v>0</v>
      </c>
    </row>
    <row r="13" spans="1:5">
      <c r="A13" s="25" t="s">
        <v>107</v>
      </c>
      <c r="B13" s="25"/>
      <c r="C13" s="25"/>
      <c r="D13" s="25"/>
      <c r="E13" s="25"/>
    </row>
    <row r="14" spans="1:5">
      <c r="A14" s="26" t="s">
        <v>85</v>
      </c>
      <c r="B14" s="26" t="s">
        <v>82</v>
      </c>
      <c r="C14" s="26" t="s">
        <v>83</v>
      </c>
      <c r="D14" s="26" t="s">
        <v>386</v>
      </c>
      <c r="E14" s="26"/>
    </row>
    <row r="15" spans="1:5">
      <c r="A15" s="27">
        <v>3210</v>
      </c>
      <c r="B15" s="23" t="s">
        <v>387</v>
      </c>
      <c r="C15" s="28">
        <v>199605.73</v>
      </c>
    </row>
    <row r="16" spans="1:5">
      <c r="A16" s="27">
        <v>3220</v>
      </c>
      <c r="B16" s="23" t="s">
        <v>388</v>
      </c>
      <c r="C16" s="28">
        <v>6515303.79</v>
      </c>
    </row>
    <row r="17" spans="1:3">
      <c r="A17" s="27">
        <v>3230</v>
      </c>
      <c r="B17" s="23" t="s">
        <v>389</v>
      </c>
      <c r="C17" s="28">
        <f>SUM(C18:C21)</f>
        <v>0</v>
      </c>
    </row>
    <row r="18" spans="1:3">
      <c r="A18" s="27">
        <v>3231</v>
      </c>
      <c r="B18" s="23" t="s">
        <v>390</v>
      </c>
      <c r="C18" s="28">
        <v>0</v>
      </c>
    </row>
    <row r="19" spans="1:3">
      <c r="A19" s="27">
        <v>3232</v>
      </c>
      <c r="B19" s="23" t="s">
        <v>391</v>
      </c>
      <c r="C19" s="28">
        <v>0</v>
      </c>
    </row>
    <row r="20" spans="1:3">
      <c r="A20" s="27">
        <v>3233</v>
      </c>
      <c r="B20" s="23" t="s">
        <v>392</v>
      </c>
      <c r="C20" s="28">
        <v>0</v>
      </c>
    </row>
    <row r="21" spans="1:3">
      <c r="A21" s="27">
        <v>3239</v>
      </c>
      <c r="B21" s="23" t="s">
        <v>393</v>
      </c>
      <c r="C21" s="28">
        <v>0</v>
      </c>
    </row>
    <row r="22" spans="1:3">
      <c r="A22" s="27">
        <v>3240</v>
      </c>
      <c r="B22" s="23" t="s">
        <v>394</v>
      </c>
      <c r="C22" s="28">
        <f>SUM(C23:C25)</f>
        <v>0</v>
      </c>
    </row>
    <row r="23" spans="1:3">
      <c r="A23" s="27">
        <v>3241</v>
      </c>
      <c r="B23" s="23" t="s">
        <v>395</v>
      </c>
      <c r="C23" s="28">
        <v>0</v>
      </c>
    </row>
    <row r="24" spans="1:3">
      <c r="A24" s="27">
        <v>3242</v>
      </c>
      <c r="B24" s="23" t="s">
        <v>396</v>
      </c>
      <c r="C24" s="28">
        <v>0</v>
      </c>
    </row>
    <row r="25" spans="1:3">
      <c r="A25" s="27">
        <v>3243</v>
      </c>
      <c r="B25" s="23" t="s">
        <v>397</v>
      </c>
      <c r="C25" s="28">
        <v>0</v>
      </c>
    </row>
    <row r="26" spans="1:3">
      <c r="A26" s="27">
        <v>3250</v>
      </c>
      <c r="B26" s="23" t="s">
        <v>398</v>
      </c>
      <c r="C26" s="28">
        <f>SUM(C27:C28)</f>
        <v>0</v>
      </c>
    </row>
    <row r="27" spans="1:3">
      <c r="A27" s="27">
        <v>3251</v>
      </c>
      <c r="B27" s="23" t="s">
        <v>399</v>
      </c>
      <c r="C27" s="28">
        <v>0</v>
      </c>
    </row>
    <row r="28" spans="1:3">
      <c r="A28" s="27">
        <v>3252</v>
      </c>
      <c r="B28" s="23" t="s">
        <v>400</v>
      </c>
      <c r="C28" s="28">
        <v>0</v>
      </c>
    </row>
    <row r="30" spans="1:3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40625" defaultRowHeight="11.25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>
      <c r="A1" s="171" t="s">
        <v>597</v>
      </c>
      <c r="B1" s="171"/>
      <c r="C1" s="171"/>
      <c r="D1" s="21" t="s">
        <v>498</v>
      </c>
      <c r="E1" s="22">
        <v>2024</v>
      </c>
    </row>
    <row r="2" spans="1:5" s="29" customFormat="1" ht="18.95" customHeight="1">
      <c r="A2" s="171" t="s">
        <v>505</v>
      </c>
      <c r="B2" s="171"/>
      <c r="C2" s="171"/>
      <c r="D2" s="21" t="s">
        <v>499</v>
      </c>
      <c r="E2" s="22" t="s">
        <v>501</v>
      </c>
    </row>
    <row r="3" spans="1:5" s="29" customFormat="1" ht="18.95" customHeight="1">
      <c r="A3" s="171" t="s">
        <v>598</v>
      </c>
      <c r="B3" s="171"/>
      <c r="C3" s="171"/>
      <c r="D3" s="21" t="s">
        <v>500</v>
      </c>
      <c r="E3" s="22">
        <v>2</v>
      </c>
    </row>
    <row r="4" spans="1:5" s="29" customFormat="1" ht="18.95" customHeight="1">
      <c r="A4" s="171" t="s">
        <v>516</v>
      </c>
      <c r="B4" s="171"/>
      <c r="C4" s="171"/>
      <c r="D4" s="21"/>
      <c r="E4" s="22"/>
    </row>
    <row r="5" spans="1:5">
      <c r="A5" s="24" t="s">
        <v>115</v>
      </c>
      <c r="B5" s="25"/>
      <c r="C5" s="25"/>
      <c r="D5" s="25"/>
      <c r="E5" s="25"/>
    </row>
    <row r="7" spans="1:5">
      <c r="A7" s="25" t="s">
        <v>590</v>
      </c>
      <c r="B7" s="25"/>
      <c r="C7" s="25"/>
      <c r="D7" s="25"/>
      <c r="E7" s="138"/>
    </row>
    <row r="8" spans="1:5">
      <c r="A8" s="26" t="s">
        <v>85</v>
      </c>
      <c r="B8" s="26" t="s">
        <v>82</v>
      </c>
      <c r="C8" s="64">
        <v>2024</v>
      </c>
      <c r="D8" s="64">
        <v>2023</v>
      </c>
      <c r="E8" s="139"/>
    </row>
    <row r="9" spans="1:5">
      <c r="A9" s="27">
        <v>1111</v>
      </c>
      <c r="B9" s="23" t="s">
        <v>401</v>
      </c>
      <c r="C9" s="28">
        <v>0</v>
      </c>
      <c r="D9" s="28">
        <v>0</v>
      </c>
    </row>
    <row r="10" spans="1:5">
      <c r="A10" s="27">
        <v>1112</v>
      </c>
      <c r="B10" s="23" t="s">
        <v>402</v>
      </c>
      <c r="C10" s="28">
        <v>1027106.48</v>
      </c>
      <c r="D10" s="28">
        <v>860147.12</v>
      </c>
    </row>
    <row r="11" spans="1:5">
      <c r="A11" s="27">
        <v>1113</v>
      </c>
      <c r="B11" s="23" t="s">
        <v>403</v>
      </c>
      <c r="C11" s="28">
        <v>0.39</v>
      </c>
      <c r="D11" s="28">
        <v>0.39</v>
      </c>
    </row>
    <row r="12" spans="1:5">
      <c r="A12" s="27">
        <v>1114</v>
      </c>
      <c r="B12" s="23" t="s">
        <v>116</v>
      </c>
      <c r="C12" s="28">
        <v>0</v>
      </c>
      <c r="D12" s="28">
        <v>0</v>
      </c>
    </row>
    <row r="13" spans="1:5">
      <c r="A13" s="27">
        <v>1115</v>
      </c>
      <c r="B13" s="23" t="s">
        <v>117</v>
      </c>
      <c r="C13" s="28">
        <v>0</v>
      </c>
      <c r="D13" s="28">
        <v>0</v>
      </c>
    </row>
    <row r="14" spans="1:5">
      <c r="A14" s="27">
        <v>1116</v>
      </c>
      <c r="B14" s="23" t="s">
        <v>404</v>
      </c>
      <c r="C14" s="28">
        <v>0</v>
      </c>
      <c r="D14" s="28">
        <v>0</v>
      </c>
    </row>
    <row r="15" spans="1:5">
      <c r="A15" s="27">
        <v>1119</v>
      </c>
      <c r="B15" s="23" t="s">
        <v>405</v>
      </c>
      <c r="C15" s="28">
        <v>0</v>
      </c>
      <c r="D15" s="28">
        <v>0</v>
      </c>
    </row>
    <row r="16" spans="1:5">
      <c r="A16" s="34">
        <v>1110</v>
      </c>
      <c r="B16" s="35" t="s">
        <v>519</v>
      </c>
      <c r="C16" s="65">
        <f>SUM(C9:C15)</f>
        <v>1027106.87</v>
      </c>
      <c r="D16" s="65">
        <f>SUM(D9:D15)</f>
        <v>860147.51</v>
      </c>
    </row>
    <row r="19" spans="1:4">
      <c r="A19" s="25" t="s">
        <v>591</v>
      </c>
      <c r="B19" s="25"/>
      <c r="C19" s="25"/>
      <c r="D19" s="25"/>
    </row>
    <row r="20" spans="1:4">
      <c r="A20" s="26" t="s">
        <v>85</v>
      </c>
      <c r="B20" s="26" t="s">
        <v>82</v>
      </c>
      <c r="C20" s="64">
        <v>2024</v>
      </c>
      <c r="D20" s="64">
        <v>2023</v>
      </c>
    </row>
    <row r="21" spans="1:4">
      <c r="A21" s="34">
        <v>1230</v>
      </c>
      <c r="B21" s="35" t="s">
        <v>148</v>
      </c>
      <c r="C21" s="65">
        <f>SUM(C22:C28)</f>
        <v>0</v>
      </c>
      <c r="D21" s="65">
        <f>SUM(D22:D28)</f>
        <v>0</v>
      </c>
    </row>
    <row r="22" spans="1:4">
      <c r="A22" s="27">
        <v>1231</v>
      </c>
      <c r="B22" s="23" t="s">
        <v>149</v>
      </c>
      <c r="C22" s="28">
        <v>0</v>
      </c>
      <c r="D22" s="28">
        <v>0</v>
      </c>
    </row>
    <row r="23" spans="1:4">
      <c r="A23" s="27">
        <v>1232</v>
      </c>
      <c r="B23" s="23" t="s">
        <v>150</v>
      </c>
      <c r="C23" s="28">
        <v>0</v>
      </c>
      <c r="D23" s="28">
        <v>0</v>
      </c>
    </row>
    <row r="24" spans="1:4">
      <c r="A24" s="27">
        <v>1233</v>
      </c>
      <c r="B24" s="23" t="s">
        <v>151</v>
      </c>
      <c r="C24" s="28">
        <v>0</v>
      </c>
      <c r="D24" s="28">
        <v>0</v>
      </c>
    </row>
    <row r="25" spans="1:4">
      <c r="A25" s="27">
        <v>1234</v>
      </c>
      <c r="B25" s="23" t="s">
        <v>152</v>
      </c>
      <c r="C25" s="28">
        <v>0</v>
      </c>
      <c r="D25" s="28">
        <v>0</v>
      </c>
    </row>
    <row r="26" spans="1:4">
      <c r="A26" s="27">
        <v>1235</v>
      </c>
      <c r="B26" s="23" t="s">
        <v>153</v>
      </c>
      <c r="C26" s="28">
        <v>0</v>
      </c>
      <c r="D26" s="28">
        <v>0</v>
      </c>
    </row>
    <row r="27" spans="1:4">
      <c r="A27" s="27">
        <v>1236</v>
      </c>
      <c r="B27" s="23" t="s">
        <v>154</v>
      </c>
      <c r="C27" s="28">
        <v>0</v>
      </c>
      <c r="D27" s="28">
        <v>0</v>
      </c>
    </row>
    <row r="28" spans="1:4">
      <c r="A28" s="27">
        <v>1239</v>
      </c>
      <c r="B28" s="23" t="s">
        <v>155</v>
      </c>
      <c r="C28" s="28">
        <v>0</v>
      </c>
      <c r="D28" s="28">
        <v>0</v>
      </c>
    </row>
    <row r="29" spans="1:4">
      <c r="A29" s="34">
        <v>1240</v>
      </c>
      <c r="B29" s="35" t="s">
        <v>156</v>
      </c>
      <c r="C29" s="65">
        <f>SUM(C30:C37)</f>
        <v>0</v>
      </c>
      <c r="D29" s="65">
        <f>SUM(D30:D37)</f>
        <v>0</v>
      </c>
    </row>
    <row r="30" spans="1:4">
      <c r="A30" s="27">
        <v>1241</v>
      </c>
      <c r="B30" s="23" t="s">
        <v>157</v>
      </c>
      <c r="C30" s="28">
        <v>0</v>
      </c>
      <c r="D30" s="28">
        <v>0</v>
      </c>
    </row>
    <row r="31" spans="1:4">
      <c r="A31" s="27">
        <v>1242</v>
      </c>
      <c r="B31" s="23" t="s">
        <v>158</v>
      </c>
      <c r="C31" s="28">
        <v>0</v>
      </c>
      <c r="D31" s="28">
        <v>0</v>
      </c>
    </row>
    <row r="32" spans="1:4">
      <c r="A32" s="27">
        <v>1243</v>
      </c>
      <c r="B32" s="23" t="s">
        <v>159</v>
      </c>
      <c r="C32" s="28">
        <v>0</v>
      </c>
      <c r="D32" s="28">
        <v>0</v>
      </c>
    </row>
    <row r="33" spans="1:5">
      <c r="A33" s="27">
        <v>1244</v>
      </c>
      <c r="B33" s="23" t="s">
        <v>160</v>
      </c>
      <c r="C33" s="28">
        <v>0</v>
      </c>
      <c r="D33" s="28">
        <v>0</v>
      </c>
    </row>
    <row r="34" spans="1:5">
      <c r="A34" s="27">
        <v>1245</v>
      </c>
      <c r="B34" s="23" t="s">
        <v>161</v>
      </c>
      <c r="C34" s="28">
        <v>0</v>
      </c>
      <c r="D34" s="28">
        <v>0</v>
      </c>
    </row>
    <row r="35" spans="1:5">
      <c r="A35" s="27">
        <v>1246</v>
      </c>
      <c r="B35" s="23" t="s">
        <v>162</v>
      </c>
      <c r="C35" s="28">
        <v>0</v>
      </c>
      <c r="D35" s="28">
        <v>0</v>
      </c>
    </row>
    <row r="36" spans="1:5">
      <c r="A36" s="27">
        <v>1247</v>
      </c>
      <c r="B36" s="23" t="s">
        <v>163</v>
      </c>
      <c r="C36" s="28">
        <v>0</v>
      </c>
      <c r="D36" s="28">
        <v>0</v>
      </c>
    </row>
    <row r="37" spans="1:5">
      <c r="A37" s="27">
        <v>1248</v>
      </c>
      <c r="B37" s="23" t="s">
        <v>164</v>
      </c>
      <c r="C37" s="28">
        <v>0</v>
      </c>
      <c r="D37" s="28">
        <v>0</v>
      </c>
    </row>
    <row r="38" spans="1:5">
      <c r="A38" s="112">
        <v>1250</v>
      </c>
      <c r="B38" s="113" t="s">
        <v>166</v>
      </c>
      <c r="C38" s="114">
        <f>SUM(C39:C43)</f>
        <v>0</v>
      </c>
      <c r="D38" s="114">
        <f>SUM(D39:D43)</f>
        <v>0</v>
      </c>
    </row>
    <row r="39" spans="1:5">
      <c r="A39" s="115">
        <v>1251</v>
      </c>
      <c r="B39" s="116" t="s">
        <v>167</v>
      </c>
      <c r="C39" s="117">
        <v>0</v>
      </c>
      <c r="D39" s="117">
        <v>0</v>
      </c>
    </row>
    <row r="40" spans="1:5">
      <c r="A40" s="115">
        <v>1252</v>
      </c>
      <c r="B40" s="116" t="s">
        <v>168</v>
      </c>
      <c r="C40" s="117">
        <v>0</v>
      </c>
      <c r="D40" s="117">
        <v>0</v>
      </c>
    </row>
    <row r="41" spans="1:5">
      <c r="A41" s="115">
        <v>1253</v>
      </c>
      <c r="B41" s="116" t="s">
        <v>169</v>
      </c>
      <c r="C41" s="117">
        <v>0</v>
      </c>
      <c r="D41" s="117">
        <v>0</v>
      </c>
    </row>
    <row r="42" spans="1:5">
      <c r="A42" s="115">
        <v>1254</v>
      </c>
      <c r="B42" s="116" t="s">
        <v>170</v>
      </c>
      <c r="C42" s="117">
        <v>0</v>
      </c>
      <c r="D42" s="117">
        <v>0</v>
      </c>
    </row>
    <row r="43" spans="1:5">
      <c r="A43" s="115">
        <v>1259</v>
      </c>
      <c r="B43" s="116" t="s">
        <v>171</v>
      </c>
      <c r="C43" s="117">
        <v>0</v>
      </c>
      <c r="D43" s="117">
        <v>0</v>
      </c>
    </row>
    <row r="44" spans="1:5">
      <c r="B44" s="66" t="s">
        <v>520</v>
      </c>
      <c r="C44" s="65">
        <f>C21+C29+C38</f>
        <v>0</v>
      </c>
      <c r="D44" s="65">
        <f>D21+D29+D38</f>
        <v>0</v>
      </c>
    </row>
    <row r="45" spans="1:5">
      <c r="E45" s="137"/>
    </row>
    <row r="46" spans="1:5">
      <c r="A46" s="25" t="s">
        <v>592</v>
      </c>
      <c r="B46" s="25"/>
      <c r="C46" s="25"/>
      <c r="D46" s="25"/>
      <c r="E46" s="138"/>
    </row>
    <row r="47" spans="1:5">
      <c r="A47" s="26" t="s">
        <v>85</v>
      </c>
      <c r="B47" s="26" t="s">
        <v>82</v>
      </c>
      <c r="C47" s="64">
        <v>2024</v>
      </c>
      <c r="D47" s="64">
        <v>2023</v>
      </c>
      <c r="E47" s="139"/>
    </row>
    <row r="48" spans="1:5">
      <c r="A48" s="34">
        <v>3210</v>
      </c>
      <c r="B48" s="35" t="s">
        <v>521</v>
      </c>
      <c r="C48" s="65">
        <v>199605.73</v>
      </c>
      <c r="D48" s="65">
        <v>-574876.34</v>
      </c>
      <c r="E48" s="137"/>
    </row>
    <row r="49" spans="1:4">
      <c r="A49" s="27"/>
      <c r="B49" s="66" t="s">
        <v>510</v>
      </c>
      <c r="C49" s="65">
        <f>C54+C66+C94+C97+C50</f>
        <v>0</v>
      </c>
      <c r="D49" s="65">
        <f>D54+D66+D94+D97+D50</f>
        <v>245215.22</v>
      </c>
    </row>
    <row r="50" spans="1:4">
      <c r="A50" s="81">
        <v>5100</v>
      </c>
      <c r="B50" s="82" t="s">
        <v>278</v>
      </c>
      <c r="C50" s="83">
        <f>SUM(C53+C51)</f>
        <v>0</v>
      </c>
      <c r="D50" s="83">
        <f>SUM(D53+D51)</f>
        <v>0</v>
      </c>
    </row>
    <row r="51" spans="1:4">
      <c r="A51" s="120">
        <v>5120</v>
      </c>
      <c r="B51" s="134" t="s">
        <v>144</v>
      </c>
      <c r="C51" s="135">
        <f>C52</f>
        <v>0</v>
      </c>
      <c r="D51" s="135">
        <f>D52</f>
        <v>0</v>
      </c>
    </row>
    <row r="52" spans="1:4">
      <c r="A52" s="109">
        <v>5120</v>
      </c>
      <c r="B52" s="136" t="s">
        <v>144</v>
      </c>
      <c r="C52" s="111">
        <v>0</v>
      </c>
      <c r="D52" s="111">
        <v>0</v>
      </c>
    </row>
    <row r="53" spans="1:4">
      <c r="A53" s="84">
        <v>5130</v>
      </c>
      <c r="B53" s="85" t="s">
        <v>540</v>
      </c>
      <c r="C53" s="86">
        <v>0</v>
      </c>
      <c r="D53" s="86">
        <v>0</v>
      </c>
    </row>
    <row r="54" spans="1:4">
      <c r="A54" s="34">
        <v>5400</v>
      </c>
      <c r="B54" s="35" t="s">
        <v>343</v>
      </c>
      <c r="C54" s="65">
        <f>C55+C57+C59+C61+C63</f>
        <v>0</v>
      </c>
      <c r="D54" s="65">
        <f>D55+D57+D59+D61+D63</f>
        <v>0</v>
      </c>
    </row>
    <row r="55" spans="1:4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>
      <c r="A56" s="27">
        <v>5411</v>
      </c>
      <c r="B56" s="23" t="s">
        <v>345</v>
      </c>
      <c r="C56" s="28">
        <v>0</v>
      </c>
      <c r="D56" s="28">
        <v>0</v>
      </c>
    </row>
    <row r="57" spans="1:4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>
      <c r="A58" s="27">
        <v>5421</v>
      </c>
      <c r="B58" s="23" t="s">
        <v>348</v>
      </c>
      <c r="C58" s="28">
        <v>0</v>
      </c>
      <c r="D58" s="28">
        <v>0</v>
      </c>
    </row>
    <row r="59" spans="1:4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>
      <c r="A60" s="27">
        <v>5431</v>
      </c>
      <c r="B60" s="23" t="s">
        <v>351</v>
      </c>
      <c r="C60" s="28">
        <v>0</v>
      </c>
      <c r="D60" s="28">
        <v>0</v>
      </c>
    </row>
    <row r="61" spans="1:4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>
      <c r="A62" s="27">
        <v>5441</v>
      </c>
      <c r="B62" s="23" t="s">
        <v>514</v>
      </c>
      <c r="C62" s="28">
        <v>0</v>
      </c>
      <c r="D62" s="28">
        <v>0</v>
      </c>
    </row>
    <row r="63" spans="1:4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>
      <c r="A64" s="27">
        <v>5451</v>
      </c>
      <c r="B64" s="23" t="s">
        <v>355</v>
      </c>
      <c r="C64" s="28">
        <v>0</v>
      </c>
      <c r="D64" s="28">
        <v>0</v>
      </c>
    </row>
    <row r="65" spans="1:4">
      <c r="A65" s="27">
        <v>5452</v>
      </c>
      <c r="B65" s="23" t="s">
        <v>356</v>
      </c>
      <c r="C65" s="28">
        <v>0</v>
      </c>
      <c r="D65" s="28">
        <v>0</v>
      </c>
    </row>
    <row r="66" spans="1:4">
      <c r="A66" s="34">
        <v>5500</v>
      </c>
      <c r="B66" s="35" t="s">
        <v>357</v>
      </c>
      <c r="C66" s="65">
        <f>C67+C76+C79+C85</f>
        <v>0</v>
      </c>
      <c r="D66" s="65">
        <f>D67+D76+D79+D85</f>
        <v>245215.22</v>
      </c>
    </row>
    <row r="67" spans="1:4">
      <c r="A67" s="27">
        <v>5510</v>
      </c>
      <c r="B67" s="23" t="s">
        <v>358</v>
      </c>
      <c r="C67" s="28">
        <f>SUM(C68:C75)</f>
        <v>0</v>
      </c>
      <c r="D67" s="28">
        <f>SUM(D68:D75)</f>
        <v>245215.22</v>
      </c>
    </row>
    <row r="68" spans="1:4">
      <c r="A68" s="27">
        <v>5511</v>
      </c>
      <c r="B68" s="23" t="s">
        <v>359</v>
      </c>
      <c r="C68" s="28">
        <v>0</v>
      </c>
      <c r="D68" s="28">
        <v>0</v>
      </c>
    </row>
    <row r="69" spans="1:4">
      <c r="A69" s="27">
        <v>5512</v>
      </c>
      <c r="B69" s="23" t="s">
        <v>360</v>
      </c>
      <c r="C69" s="28">
        <v>0</v>
      </c>
      <c r="D69" s="28">
        <v>0</v>
      </c>
    </row>
    <row r="70" spans="1:4">
      <c r="A70" s="27">
        <v>5513</v>
      </c>
      <c r="B70" s="23" t="s">
        <v>361</v>
      </c>
      <c r="C70" s="28">
        <v>0</v>
      </c>
      <c r="D70" s="28">
        <v>25850.6</v>
      </c>
    </row>
    <row r="71" spans="1:4">
      <c r="A71" s="27">
        <v>5514</v>
      </c>
      <c r="B71" s="23" t="s">
        <v>362</v>
      </c>
      <c r="C71" s="28">
        <v>0</v>
      </c>
      <c r="D71" s="28">
        <v>0</v>
      </c>
    </row>
    <row r="72" spans="1:4">
      <c r="A72" s="27">
        <v>5515</v>
      </c>
      <c r="B72" s="23" t="s">
        <v>363</v>
      </c>
      <c r="C72" s="28">
        <v>0</v>
      </c>
      <c r="D72" s="28">
        <v>218713.28</v>
      </c>
    </row>
    <row r="73" spans="1:4">
      <c r="A73" s="27">
        <v>5516</v>
      </c>
      <c r="B73" s="23" t="s">
        <v>364</v>
      </c>
      <c r="C73" s="28">
        <v>0</v>
      </c>
      <c r="D73" s="28">
        <v>0</v>
      </c>
    </row>
    <row r="74" spans="1:4">
      <c r="A74" s="27">
        <v>5517</v>
      </c>
      <c r="B74" s="23" t="s">
        <v>365</v>
      </c>
      <c r="C74" s="28">
        <v>0</v>
      </c>
      <c r="D74" s="28">
        <v>651.34</v>
      </c>
    </row>
    <row r="75" spans="1:4">
      <c r="A75" s="27">
        <v>5518</v>
      </c>
      <c r="B75" s="23" t="s">
        <v>41</v>
      </c>
      <c r="C75" s="28">
        <v>0</v>
      </c>
      <c r="D75" s="28">
        <v>0</v>
      </c>
    </row>
    <row r="76" spans="1:4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>
      <c r="A77" s="27">
        <v>5521</v>
      </c>
      <c r="B77" s="23" t="s">
        <v>366</v>
      </c>
      <c r="C77" s="28">
        <v>0</v>
      </c>
      <c r="D77" s="28">
        <v>0</v>
      </c>
    </row>
    <row r="78" spans="1:4">
      <c r="A78" s="27">
        <v>5522</v>
      </c>
      <c r="B78" s="23" t="s">
        <v>367</v>
      </c>
      <c r="C78" s="28">
        <v>0</v>
      </c>
      <c r="D78" s="28">
        <v>0</v>
      </c>
    </row>
    <row r="79" spans="1:4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>
      <c r="A80" s="27">
        <v>5531</v>
      </c>
      <c r="B80" s="23" t="s">
        <v>369</v>
      </c>
      <c r="C80" s="28">
        <v>0</v>
      </c>
      <c r="D80" s="28">
        <v>0</v>
      </c>
    </row>
    <row r="81" spans="1:4">
      <c r="A81" s="27">
        <v>5532</v>
      </c>
      <c r="B81" s="23" t="s">
        <v>370</v>
      </c>
      <c r="C81" s="28">
        <v>0</v>
      </c>
      <c r="D81" s="28">
        <v>0</v>
      </c>
    </row>
    <row r="82" spans="1:4">
      <c r="A82" s="27">
        <v>5533</v>
      </c>
      <c r="B82" s="23" t="s">
        <v>371</v>
      </c>
      <c r="C82" s="28">
        <v>0</v>
      </c>
      <c r="D82" s="28">
        <v>0</v>
      </c>
    </row>
    <row r="83" spans="1:4">
      <c r="A83" s="27">
        <v>5534</v>
      </c>
      <c r="B83" s="23" t="s">
        <v>372</v>
      </c>
      <c r="C83" s="28">
        <v>0</v>
      </c>
      <c r="D83" s="28">
        <v>0</v>
      </c>
    </row>
    <row r="84" spans="1:4">
      <c r="A84" s="27">
        <v>5535</v>
      </c>
      <c r="B84" s="23" t="s">
        <v>373</v>
      </c>
      <c r="C84" s="28">
        <v>0</v>
      </c>
      <c r="D84" s="28">
        <v>0</v>
      </c>
    </row>
    <row r="85" spans="1:4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>
      <c r="A86" s="27">
        <v>5591</v>
      </c>
      <c r="B86" s="23" t="s">
        <v>375</v>
      </c>
      <c r="C86" s="28">
        <v>0</v>
      </c>
      <c r="D86" s="28">
        <v>0</v>
      </c>
    </row>
    <row r="87" spans="1:4">
      <c r="A87" s="27">
        <v>5592</v>
      </c>
      <c r="B87" s="23" t="s">
        <v>376</v>
      </c>
      <c r="C87" s="28">
        <v>0</v>
      </c>
      <c r="D87" s="28">
        <v>0</v>
      </c>
    </row>
    <row r="88" spans="1:4">
      <c r="A88" s="27">
        <v>5593</v>
      </c>
      <c r="B88" s="23" t="s">
        <v>377</v>
      </c>
      <c r="C88" s="28">
        <v>0</v>
      </c>
      <c r="D88" s="28">
        <v>0</v>
      </c>
    </row>
    <row r="89" spans="1:4">
      <c r="A89" s="27">
        <v>5594</v>
      </c>
      <c r="B89" s="23" t="s">
        <v>378</v>
      </c>
      <c r="C89" s="28">
        <v>0</v>
      </c>
      <c r="D89" s="28">
        <v>0</v>
      </c>
    </row>
    <row r="90" spans="1:4">
      <c r="A90" s="27">
        <v>5595</v>
      </c>
      <c r="B90" s="23" t="s">
        <v>379</v>
      </c>
      <c r="C90" s="28">
        <v>0</v>
      </c>
      <c r="D90" s="28">
        <v>0</v>
      </c>
    </row>
    <row r="91" spans="1:4">
      <c r="A91" s="27">
        <v>5596</v>
      </c>
      <c r="B91" s="23" t="s">
        <v>274</v>
      </c>
      <c r="C91" s="28">
        <v>0</v>
      </c>
      <c r="D91" s="28">
        <v>0</v>
      </c>
    </row>
    <row r="92" spans="1:4">
      <c r="A92" s="27">
        <v>5597</v>
      </c>
      <c r="B92" s="23" t="s">
        <v>380</v>
      </c>
      <c r="C92" s="28">
        <v>0</v>
      </c>
      <c r="D92" s="28">
        <v>0</v>
      </c>
    </row>
    <row r="93" spans="1:4">
      <c r="A93" s="27">
        <v>5599</v>
      </c>
      <c r="B93" s="23" t="s">
        <v>381</v>
      </c>
      <c r="C93" s="28">
        <v>0</v>
      </c>
      <c r="D93" s="28">
        <v>0</v>
      </c>
    </row>
    <row r="94" spans="1:4">
      <c r="A94" s="34">
        <v>5600</v>
      </c>
      <c r="B94" s="35" t="s">
        <v>39</v>
      </c>
      <c r="C94" s="65">
        <f>C95</f>
        <v>0</v>
      </c>
      <c r="D94" s="65">
        <f>D95</f>
        <v>0</v>
      </c>
    </row>
    <row r="95" spans="1:4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>
      <c r="A96" s="27">
        <v>5611</v>
      </c>
      <c r="B96" s="23" t="s">
        <v>383</v>
      </c>
      <c r="C96" s="28">
        <v>0</v>
      </c>
      <c r="D96" s="28">
        <v>0</v>
      </c>
    </row>
    <row r="97" spans="1:4">
      <c r="A97" s="34">
        <v>2110</v>
      </c>
      <c r="B97" s="69" t="s">
        <v>522</v>
      </c>
      <c r="C97" s="65">
        <f>SUM(C98:C102)</f>
        <v>0</v>
      </c>
      <c r="D97" s="65">
        <f>SUM(D98:D102)</f>
        <v>0</v>
      </c>
    </row>
    <row r="98" spans="1:4">
      <c r="A98" s="27">
        <v>2111</v>
      </c>
      <c r="B98" s="23" t="s">
        <v>523</v>
      </c>
      <c r="C98" s="28">
        <v>0</v>
      </c>
      <c r="D98" s="28">
        <v>0</v>
      </c>
    </row>
    <row r="99" spans="1:4">
      <c r="A99" s="27">
        <v>2112</v>
      </c>
      <c r="B99" s="23" t="s">
        <v>524</v>
      </c>
      <c r="C99" s="28">
        <v>0</v>
      </c>
      <c r="D99" s="28">
        <v>0</v>
      </c>
    </row>
    <row r="100" spans="1:4">
      <c r="A100" s="27">
        <v>2112</v>
      </c>
      <c r="B100" s="23" t="s">
        <v>525</v>
      </c>
      <c r="C100" s="28">
        <v>0</v>
      </c>
      <c r="D100" s="28">
        <v>0</v>
      </c>
    </row>
    <row r="101" spans="1:4">
      <c r="A101" s="27">
        <v>2115</v>
      </c>
      <c r="B101" s="23" t="s">
        <v>526</v>
      </c>
      <c r="C101" s="28">
        <v>0</v>
      </c>
      <c r="D101" s="28">
        <v>0</v>
      </c>
    </row>
    <row r="102" spans="1:4">
      <c r="A102" s="27">
        <v>2114</v>
      </c>
      <c r="B102" s="23" t="s">
        <v>527</v>
      </c>
      <c r="C102" s="28">
        <v>0</v>
      </c>
      <c r="D102" s="28">
        <v>0</v>
      </c>
    </row>
    <row r="103" spans="1:4">
      <c r="A103" s="27"/>
      <c r="B103" s="66" t="s">
        <v>528</v>
      </c>
      <c r="C103" s="65">
        <f>+C104</f>
        <v>0</v>
      </c>
      <c r="D103" s="65">
        <f>+D104</f>
        <v>0</v>
      </c>
    </row>
    <row r="104" spans="1:4">
      <c r="A104" s="81">
        <v>3100</v>
      </c>
      <c r="B104" s="87" t="s">
        <v>541</v>
      </c>
      <c r="C104" s="88">
        <f>SUM(C105:C108)</f>
        <v>0</v>
      </c>
      <c r="D104" s="88">
        <f>SUM(D105:D108)</f>
        <v>0</v>
      </c>
    </row>
    <row r="105" spans="1:4">
      <c r="A105" s="84"/>
      <c r="B105" s="89" t="s">
        <v>542</v>
      </c>
      <c r="C105" s="90">
        <v>0</v>
      </c>
      <c r="D105" s="90">
        <v>0</v>
      </c>
    </row>
    <row r="106" spans="1:4">
      <c r="A106" s="84"/>
      <c r="B106" s="89" t="s">
        <v>543</v>
      </c>
      <c r="C106" s="90">
        <v>0</v>
      </c>
      <c r="D106" s="90">
        <v>0</v>
      </c>
    </row>
    <row r="107" spans="1:4">
      <c r="A107" s="84"/>
      <c r="B107" s="89" t="s">
        <v>544</v>
      </c>
      <c r="C107" s="90">
        <v>0</v>
      </c>
      <c r="D107" s="90">
        <v>0</v>
      </c>
    </row>
    <row r="108" spans="1:4">
      <c r="A108" s="84"/>
      <c r="B108" s="89" t="s">
        <v>545</v>
      </c>
      <c r="C108" s="90">
        <v>0</v>
      </c>
      <c r="D108" s="90">
        <v>0</v>
      </c>
    </row>
    <row r="109" spans="1:4">
      <c r="A109" s="84"/>
      <c r="B109" s="91" t="s">
        <v>546</v>
      </c>
      <c r="C109" s="83">
        <f>+C110</f>
        <v>0</v>
      </c>
      <c r="D109" s="83">
        <f>+D110</f>
        <v>0</v>
      </c>
    </row>
    <row r="110" spans="1:4">
      <c r="A110" s="81">
        <v>1270</v>
      </c>
      <c r="B110" s="82" t="s">
        <v>172</v>
      </c>
      <c r="C110" s="88">
        <f>+C111</f>
        <v>0</v>
      </c>
      <c r="D110" s="88">
        <f>+D111</f>
        <v>0</v>
      </c>
    </row>
    <row r="111" spans="1:4">
      <c r="A111" s="84">
        <v>1273</v>
      </c>
      <c r="B111" s="85" t="s">
        <v>547</v>
      </c>
      <c r="C111" s="90">
        <v>0</v>
      </c>
      <c r="D111" s="90">
        <v>0</v>
      </c>
    </row>
    <row r="112" spans="1:4">
      <c r="A112" s="84"/>
      <c r="B112" s="91" t="s">
        <v>548</v>
      </c>
      <c r="C112" s="83">
        <f>+C113+C135</f>
        <v>0</v>
      </c>
      <c r="D112" s="83">
        <f>+D113+D135</f>
        <v>0</v>
      </c>
    </row>
    <row r="113" spans="1:4">
      <c r="A113" s="81">
        <v>4300</v>
      </c>
      <c r="B113" s="87" t="s">
        <v>596</v>
      </c>
      <c r="C113" s="88">
        <f>C127+C114+C117+C123+C125</f>
        <v>0</v>
      </c>
      <c r="D113" s="92">
        <f>D127+D114+D117+D123+D125</f>
        <v>0</v>
      </c>
    </row>
    <row r="114" spans="1:4">
      <c r="A114" s="81">
        <v>4310</v>
      </c>
      <c r="B114" s="87" t="s">
        <v>261</v>
      </c>
      <c r="C114" s="88">
        <f>SUM(C115:C116)</f>
        <v>0</v>
      </c>
      <c r="D114" s="88">
        <f>SUM(D115:D116)</f>
        <v>0</v>
      </c>
    </row>
    <row r="115" spans="1:4">
      <c r="A115" s="84">
        <v>4311</v>
      </c>
      <c r="B115" s="89" t="s">
        <v>430</v>
      </c>
      <c r="C115" s="90">
        <v>0</v>
      </c>
      <c r="D115" s="133">
        <v>0</v>
      </c>
    </row>
    <row r="116" spans="1:4">
      <c r="A116" s="84">
        <v>4319</v>
      </c>
      <c r="B116" s="89" t="s">
        <v>262</v>
      </c>
      <c r="C116" s="90">
        <v>0</v>
      </c>
      <c r="D116" s="133">
        <v>0</v>
      </c>
    </row>
    <row r="117" spans="1:4">
      <c r="A117" s="81">
        <v>4320</v>
      </c>
      <c r="B117" s="87" t="s">
        <v>263</v>
      </c>
      <c r="C117" s="88">
        <f>SUM(C118:C122)</f>
        <v>0</v>
      </c>
      <c r="D117" s="88">
        <f>SUM(D118:D122)</f>
        <v>0</v>
      </c>
    </row>
    <row r="118" spans="1:4">
      <c r="A118" s="84">
        <v>4321</v>
      </c>
      <c r="B118" s="89" t="s">
        <v>264</v>
      </c>
      <c r="C118" s="90">
        <v>0</v>
      </c>
      <c r="D118" s="133">
        <v>0</v>
      </c>
    </row>
    <row r="119" spans="1:4">
      <c r="A119" s="84">
        <v>4322</v>
      </c>
      <c r="B119" s="89" t="s">
        <v>265</v>
      </c>
      <c r="C119" s="90">
        <v>0</v>
      </c>
      <c r="D119" s="133">
        <v>0</v>
      </c>
    </row>
    <row r="120" spans="1:4">
      <c r="A120" s="84">
        <v>4323</v>
      </c>
      <c r="B120" s="89" t="s">
        <v>266</v>
      </c>
      <c r="C120" s="90">
        <v>0</v>
      </c>
      <c r="D120" s="133">
        <v>0</v>
      </c>
    </row>
    <row r="121" spans="1:4">
      <c r="A121" s="84">
        <v>4324</v>
      </c>
      <c r="B121" s="89" t="s">
        <v>267</v>
      </c>
      <c r="C121" s="90">
        <v>0</v>
      </c>
      <c r="D121" s="133">
        <v>0</v>
      </c>
    </row>
    <row r="122" spans="1:4">
      <c r="A122" s="84">
        <v>4325</v>
      </c>
      <c r="B122" s="89" t="s">
        <v>268</v>
      </c>
      <c r="C122" s="90">
        <v>0</v>
      </c>
      <c r="D122" s="133">
        <v>0</v>
      </c>
    </row>
    <row r="123" spans="1:4">
      <c r="A123" s="81">
        <v>4330</v>
      </c>
      <c r="B123" s="87" t="s">
        <v>269</v>
      </c>
      <c r="C123" s="88">
        <f>C124</f>
        <v>0</v>
      </c>
      <c r="D123" s="88">
        <f>D124</f>
        <v>0</v>
      </c>
    </row>
    <row r="124" spans="1:4">
      <c r="A124" s="84">
        <v>4331</v>
      </c>
      <c r="B124" s="89" t="s">
        <v>269</v>
      </c>
      <c r="C124" s="90">
        <v>0</v>
      </c>
      <c r="D124" s="133">
        <v>0</v>
      </c>
    </row>
    <row r="125" spans="1:4">
      <c r="A125" s="81">
        <v>4340</v>
      </c>
      <c r="B125" s="87" t="s">
        <v>270</v>
      </c>
      <c r="C125" s="88">
        <f>C126</f>
        <v>0</v>
      </c>
      <c r="D125" s="88">
        <f>D126</f>
        <v>0</v>
      </c>
    </row>
    <row r="126" spans="1:4">
      <c r="A126" s="84">
        <v>4341</v>
      </c>
      <c r="B126" s="89" t="s">
        <v>270</v>
      </c>
      <c r="C126" s="90">
        <v>0</v>
      </c>
      <c r="D126" s="133">
        <v>0</v>
      </c>
    </row>
    <row r="127" spans="1:4">
      <c r="A127" s="120">
        <v>4390</v>
      </c>
      <c r="B127" s="121" t="s">
        <v>271</v>
      </c>
      <c r="C127" s="122">
        <f>SUM(C128:C134)</f>
        <v>0</v>
      </c>
      <c r="D127" s="122">
        <f>SUM(D128:D134)</f>
        <v>0</v>
      </c>
    </row>
    <row r="128" spans="1:4">
      <c r="A128" s="63">
        <v>4392</v>
      </c>
      <c r="B128" s="118" t="s">
        <v>272</v>
      </c>
      <c r="C128" s="119">
        <v>0</v>
      </c>
      <c r="D128" s="119">
        <v>0</v>
      </c>
    </row>
    <row r="129" spans="1:4">
      <c r="A129" s="63">
        <v>4393</v>
      </c>
      <c r="B129" s="118" t="s">
        <v>431</v>
      </c>
      <c r="C129" s="119">
        <v>0</v>
      </c>
      <c r="D129" s="119">
        <v>0</v>
      </c>
    </row>
    <row r="130" spans="1:4">
      <c r="A130" s="63">
        <v>4394</v>
      </c>
      <c r="B130" s="118" t="s">
        <v>273</v>
      </c>
      <c r="C130" s="119">
        <v>0</v>
      </c>
      <c r="D130" s="119">
        <v>0</v>
      </c>
    </row>
    <row r="131" spans="1:4">
      <c r="A131" s="63">
        <v>4395</v>
      </c>
      <c r="B131" s="118" t="s">
        <v>274</v>
      </c>
      <c r="C131" s="119">
        <v>0</v>
      </c>
      <c r="D131" s="119">
        <v>0</v>
      </c>
    </row>
    <row r="132" spans="1:4">
      <c r="A132" s="63">
        <v>4396</v>
      </c>
      <c r="B132" s="118" t="s">
        <v>275</v>
      </c>
      <c r="C132" s="119">
        <v>0</v>
      </c>
      <c r="D132" s="119">
        <v>0</v>
      </c>
    </row>
    <row r="133" spans="1:4">
      <c r="A133" s="63">
        <v>4397</v>
      </c>
      <c r="B133" s="118" t="s">
        <v>432</v>
      </c>
      <c r="C133" s="119">
        <v>0</v>
      </c>
      <c r="D133" s="119">
        <v>0</v>
      </c>
    </row>
    <row r="134" spans="1:4">
      <c r="A134" s="84">
        <v>4399</v>
      </c>
      <c r="B134" s="89" t="s">
        <v>271</v>
      </c>
      <c r="C134" s="90">
        <v>0</v>
      </c>
      <c r="D134" s="90">
        <v>0</v>
      </c>
    </row>
    <row r="135" spans="1:4">
      <c r="A135" s="34">
        <v>1120</v>
      </c>
      <c r="B135" s="69" t="s">
        <v>529</v>
      </c>
      <c r="C135" s="65">
        <f>SUM(C136:C144)</f>
        <v>0</v>
      </c>
      <c r="D135" s="65">
        <f>SUM(D136:D144)</f>
        <v>0</v>
      </c>
    </row>
    <row r="136" spans="1:4">
      <c r="A136" s="27">
        <v>1124</v>
      </c>
      <c r="B136" s="70" t="s">
        <v>530</v>
      </c>
      <c r="C136" s="71">
        <v>0</v>
      </c>
      <c r="D136" s="28">
        <v>0</v>
      </c>
    </row>
    <row r="137" spans="1:4">
      <c r="A137" s="27">
        <v>1124</v>
      </c>
      <c r="B137" s="70" t="s">
        <v>531</v>
      </c>
      <c r="C137" s="71">
        <v>0</v>
      </c>
      <c r="D137" s="28">
        <v>0</v>
      </c>
    </row>
    <row r="138" spans="1:4">
      <c r="A138" s="27">
        <v>1124</v>
      </c>
      <c r="B138" s="70" t="s">
        <v>532</v>
      </c>
      <c r="C138" s="71">
        <v>0</v>
      </c>
      <c r="D138" s="28">
        <v>0</v>
      </c>
    </row>
    <row r="139" spans="1:4">
      <c r="A139" s="27">
        <v>1124</v>
      </c>
      <c r="B139" s="70" t="s">
        <v>533</v>
      </c>
      <c r="C139" s="71">
        <v>0</v>
      </c>
      <c r="D139" s="28">
        <v>0</v>
      </c>
    </row>
    <row r="140" spans="1:4">
      <c r="A140" s="27">
        <v>1124</v>
      </c>
      <c r="B140" s="70" t="s">
        <v>534</v>
      </c>
      <c r="C140" s="28">
        <v>0</v>
      </c>
      <c r="D140" s="28">
        <v>0</v>
      </c>
    </row>
    <row r="141" spans="1:4">
      <c r="A141" s="27">
        <v>1124</v>
      </c>
      <c r="B141" s="70" t="s">
        <v>535</v>
      </c>
      <c r="C141" s="28">
        <v>0</v>
      </c>
      <c r="D141" s="28">
        <v>0</v>
      </c>
    </row>
    <row r="142" spans="1:4">
      <c r="A142" s="27">
        <v>1122</v>
      </c>
      <c r="B142" s="70" t="s">
        <v>536</v>
      </c>
      <c r="C142" s="28">
        <v>0</v>
      </c>
      <c r="D142" s="28">
        <v>0</v>
      </c>
    </row>
    <row r="143" spans="1:4">
      <c r="A143" s="27">
        <v>1122</v>
      </c>
      <c r="B143" s="70" t="s">
        <v>537</v>
      </c>
      <c r="C143" s="71">
        <v>0</v>
      </c>
      <c r="D143" s="28">
        <v>0</v>
      </c>
    </row>
    <row r="144" spans="1:4">
      <c r="A144" s="27">
        <v>1122</v>
      </c>
      <c r="B144" s="70" t="s">
        <v>538</v>
      </c>
      <c r="C144" s="28">
        <v>0</v>
      </c>
      <c r="D144" s="28">
        <v>0</v>
      </c>
    </row>
    <row r="145" spans="1:4">
      <c r="A145" s="27"/>
      <c r="B145" s="72" t="s">
        <v>539</v>
      </c>
      <c r="C145" s="65">
        <f>C48+C49+C103-C109-C112</f>
        <v>199605.73</v>
      </c>
      <c r="D145" s="65">
        <f>D48+D49+D103-D109-D112</f>
        <v>-329661.12</v>
      </c>
    </row>
    <row r="147" spans="1:4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opLeftCell="A4" workbookViewId="0">
      <selection activeCell="A21" sqref="A21"/>
    </sheetView>
  </sheetViews>
  <sheetFormatPr baseColWidth="10" defaultColWidth="11.42578125" defaultRowHeight="11.25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>
      <c r="A1" s="172" t="s">
        <v>597</v>
      </c>
      <c r="B1" s="173"/>
      <c r="C1" s="174"/>
    </row>
    <row r="2" spans="1:3" s="30" customFormat="1" ht="18" customHeight="1">
      <c r="A2" s="175" t="s">
        <v>506</v>
      </c>
      <c r="B2" s="176"/>
      <c r="C2" s="177"/>
    </row>
    <row r="3" spans="1:3" s="30" customFormat="1" ht="18" customHeight="1">
      <c r="A3" s="175" t="s">
        <v>598</v>
      </c>
      <c r="B3" s="176"/>
      <c r="C3" s="177"/>
    </row>
    <row r="4" spans="1:3" s="32" customFormat="1" ht="18" customHeight="1">
      <c r="A4" s="178" t="s">
        <v>507</v>
      </c>
      <c r="B4" s="179"/>
      <c r="C4" s="180"/>
    </row>
    <row r="5" spans="1:3" s="32" customFormat="1" ht="18" customHeight="1">
      <c r="A5" s="181" t="s">
        <v>406</v>
      </c>
      <c r="B5" s="182"/>
      <c r="C5" s="128">
        <v>2024</v>
      </c>
    </row>
    <row r="6" spans="1:3">
      <c r="A6" s="140" t="s">
        <v>435</v>
      </c>
      <c r="B6" s="140"/>
      <c r="C6" s="73">
        <v>4949481.67</v>
      </c>
    </row>
    <row r="7" spans="1:3">
      <c r="A7" s="47"/>
      <c r="B7" s="48"/>
      <c r="C7" s="49"/>
    </row>
    <row r="8" spans="1:3">
      <c r="A8" s="141" t="s">
        <v>436</v>
      </c>
      <c r="B8" s="141"/>
      <c r="C8" s="74">
        <f>SUM(C9:C14)</f>
        <v>0</v>
      </c>
    </row>
    <row r="9" spans="1:3">
      <c r="A9" s="142" t="s">
        <v>437</v>
      </c>
      <c r="B9" s="143" t="s">
        <v>261</v>
      </c>
      <c r="C9" s="75">
        <v>0</v>
      </c>
    </row>
    <row r="10" spans="1:3">
      <c r="A10" s="144" t="s">
        <v>438</v>
      </c>
      <c r="B10" s="145" t="s">
        <v>447</v>
      </c>
      <c r="C10" s="75">
        <v>0</v>
      </c>
    </row>
    <row r="11" spans="1:3">
      <c r="A11" s="144" t="s">
        <v>439</v>
      </c>
      <c r="B11" s="145" t="s">
        <v>269</v>
      </c>
      <c r="C11" s="75">
        <v>0</v>
      </c>
    </row>
    <row r="12" spans="1:3">
      <c r="A12" s="144" t="s">
        <v>440</v>
      </c>
      <c r="B12" s="145" t="s">
        <v>270</v>
      </c>
      <c r="C12" s="75">
        <v>0</v>
      </c>
    </row>
    <row r="13" spans="1:3">
      <c r="A13" s="144" t="s">
        <v>441</v>
      </c>
      <c r="B13" s="145" t="s">
        <v>271</v>
      </c>
      <c r="C13" s="75">
        <v>0</v>
      </c>
    </row>
    <row r="14" spans="1:3">
      <c r="A14" s="146" t="s">
        <v>442</v>
      </c>
      <c r="B14" s="147" t="s">
        <v>443</v>
      </c>
      <c r="C14" s="75">
        <v>0</v>
      </c>
    </row>
    <row r="15" spans="1:3">
      <c r="A15" s="47"/>
      <c r="B15" s="50"/>
      <c r="C15" s="51"/>
    </row>
    <row r="16" spans="1:3">
      <c r="A16" s="141" t="s">
        <v>599</v>
      </c>
      <c r="B16" s="148"/>
      <c r="C16" s="74">
        <f>SUM(C17:C19)</f>
        <v>0</v>
      </c>
    </row>
    <row r="17" spans="1:3">
      <c r="A17" s="149">
        <v>3.1</v>
      </c>
      <c r="B17" s="145" t="s">
        <v>446</v>
      </c>
      <c r="C17" s="75">
        <v>0</v>
      </c>
    </row>
    <row r="18" spans="1:3">
      <c r="A18" s="150">
        <v>3.2</v>
      </c>
      <c r="B18" s="145" t="s">
        <v>444</v>
      </c>
      <c r="C18" s="75">
        <v>0</v>
      </c>
    </row>
    <row r="19" spans="1:3">
      <c r="A19" s="150">
        <v>3.3</v>
      </c>
      <c r="B19" s="147" t="s">
        <v>445</v>
      </c>
      <c r="C19" s="76">
        <v>0</v>
      </c>
    </row>
    <row r="20" spans="1:3">
      <c r="A20" s="47"/>
      <c r="B20" s="52"/>
      <c r="C20" s="53"/>
    </row>
    <row r="21" spans="1:3">
      <c r="A21" s="54" t="s">
        <v>549</v>
      </c>
      <c r="B21" s="54"/>
      <c r="C21" s="73">
        <f>C6+C8-C16</f>
        <v>4949481.67</v>
      </c>
    </row>
    <row r="23" spans="1:3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19" workbookViewId="0">
      <selection activeCell="B37" sqref="B37"/>
    </sheetView>
  </sheetViews>
  <sheetFormatPr baseColWidth="10" defaultColWidth="11.42578125" defaultRowHeight="11.25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>
      <c r="A1" s="183" t="s">
        <v>597</v>
      </c>
      <c r="B1" s="184"/>
      <c r="C1" s="185"/>
    </row>
    <row r="2" spans="1:3" s="33" customFormat="1" ht="18.95" customHeight="1">
      <c r="A2" s="186" t="s">
        <v>508</v>
      </c>
      <c r="B2" s="187"/>
      <c r="C2" s="188"/>
    </row>
    <row r="3" spans="1:3" s="33" customFormat="1" ht="18.95" customHeight="1">
      <c r="A3" s="186" t="s">
        <v>598</v>
      </c>
      <c r="B3" s="187"/>
      <c r="C3" s="188"/>
    </row>
    <row r="4" spans="1:3">
      <c r="A4" s="178" t="s">
        <v>507</v>
      </c>
      <c r="B4" s="179"/>
      <c r="C4" s="180"/>
    </row>
    <row r="5" spans="1:3" ht="22.15" customHeight="1">
      <c r="A5" s="181" t="s">
        <v>406</v>
      </c>
      <c r="B5" s="182"/>
      <c r="C5" s="128">
        <v>2024</v>
      </c>
    </row>
    <row r="6" spans="1:3">
      <c r="A6" s="151" t="s">
        <v>448</v>
      </c>
      <c r="B6" s="140"/>
      <c r="C6" s="77">
        <v>4749875.9400000004</v>
      </c>
    </row>
    <row r="7" spans="1:3">
      <c r="A7" s="55"/>
      <c r="B7" s="48"/>
      <c r="C7" s="56"/>
    </row>
    <row r="8" spans="1:3">
      <c r="A8" s="141" t="s">
        <v>449</v>
      </c>
      <c r="B8" s="152"/>
      <c r="C8" s="74">
        <f>SUM(C9:C29)</f>
        <v>0</v>
      </c>
    </row>
    <row r="9" spans="1:3">
      <c r="A9" s="153">
        <v>2.1</v>
      </c>
      <c r="B9" s="154" t="s">
        <v>289</v>
      </c>
      <c r="C9" s="78">
        <v>0</v>
      </c>
    </row>
    <row r="10" spans="1:3">
      <c r="A10" s="153">
        <v>2.2000000000000002</v>
      </c>
      <c r="B10" s="154" t="s">
        <v>286</v>
      </c>
      <c r="C10" s="78">
        <v>0</v>
      </c>
    </row>
    <row r="11" spans="1:3">
      <c r="A11" s="155">
        <v>2.2999999999999998</v>
      </c>
      <c r="B11" s="156" t="s">
        <v>157</v>
      </c>
      <c r="C11" s="78">
        <v>0</v>
      </c>
    </row>
    <row r="12" spans="1:3">
      <c r="A12" s="155">
        <v>2.4</v>
      </c>
      <c r="B12" s="156" t="s">
        <v>158</v>
      </c>
      <c r="C12" s="78">
        <v>0</v>
      </c>
    </row>
    <row r="13" spans="1:3">
      <c r="A13" s="155">
        <v>2.5</v>
      </c>
      <c r="B13" s="156" t="s">
        <v>159</v>
      </c>
      <c r="C13" s="78">
        <v>0</v>
      </c>
    </row>
    <row r="14" spans="1:3">
      <c r="A14" s="155">
        <v>2.6</v>
      </c>
      <c r="B14" s="156" t="s">
        <v>160</v>
      </c>
      <c r="C14" s="78">
        <v>0</v>
      </c>
    </row>
    <row r="15" spans="1:3">
      <c r="A15" s="155">
        <v>2.7</v>
      </c>
      <c r="B15" s="156" t="s">
        <v>161</v>
      </c>
      <c r="C15" s="78">
        <v>0</v>
      </c>
    </row>
    <row r="16" spans="1:3">
      <c r="A16" s="155">
        <v>2.8</v>
      </c>
      <c r="B16" s="156" t="s">
        <v>162</v>
      </c>
      <c r="C16" s="78">
        <v>0</v>
      </c>
    </row>
    <row r="17" spans="1:3">
      <c r="A17" s="155">
        <v>2.9</v>
      </c>
      <c r="B17" s="156" t="s">
        <v>164</v>
      </c>
      <c r="C17" s="78">
        <v>0</v>
      </c>
    </row>
    <row r="18" spans="1:3">
      <c r="A18" s="155" t="s">
        <v>450</v>
      </c>
      <c r="B18" s="156" t="s">
        <v>451</v>
      </c>
      <c r="C18" s="78">
        <v>0</v>
      </c>
    </row>
    <row r="19" spans="1:3">
      <c r="A19" s="155" t="s">
        <v>476</v>
      </c>
      <c r="B19" s="156" t="s">
        <v>166</v>
      </c>
      <c r="C19" s="78">
        <v>0</v>
      </c>
    </row>
    <row r="20" spans="1:3">
      <c r="A20" s="155" t="s">
        <v>477</v>
      </c>
      <c r="B20" s="156" t="s">
        <v>452</v>
      </c>
      <c r="C20" s="78">
        <v>0</v>
      </c>
    </row>
    <row r="21" spans="1:3">
      <c r="A21" s="155" t="s">
        <v>478</v>
      </c>
      <c r="B21" s="156" t="s">
        <v>453</v>
      </c>
      <c r="C21" s="78">
        <v>0</v>
      </c>
    </row>
    <row r="22" spans="1:3">
      <c r="A22" s="155" t="s">
        <v>479</v>
      </c>
      <c r="B22" s="156" t="s">
        <v>454</v>
      </c>
      <c r="C22" s="78">
        <v>0</v>
      </c>
    </row>
    <row r="23" spans="1:3">
      <c r="A23" s="155" t="s">
        <v>455</v>
      </c>
      <c r="B23" s="156" t="s">
        <v>456</v>
      </c>
      <c r="C23" s="78">
        <v>0</v>
      </c>
    </row>
    <row r="24" spans="1:3">
      <c r="A24" s="155" t="s">
        <v>457</v>
      </c>
      <c r="B24" s="156" t="s">
        <v>458</v>
      </c>
      <c r="C24" s="78">
        <v>0</v>
      </c>
    </row>
    <row r="25" spans="1:3">
      <c r="A25" s="155" t="s">
        <v>459</v>
      </c>
      <c r="B25" s="156" t="s">
        <v>460</v>
      </c>
      <c r="C25" s="78">
        <v>0</v>
      </c>
    </row>
    <row r="26" spans="1:3">
      <c r="A26" s="155" t="s">
        <v>461</v>
      </c>
      <c r="B26" s="156" t="s">
        <v>462</v>
      </c>
      <c r="C26" s="78">
        <v>0</v>
      </c>
    </row>
    <row r="27" spans="1:3">
      <c r="A27" s="155" t="s">
        <v>463</v>
      </c>
      <c r="B27" s="156" t="s">
        <v>464</v>
      </c>
      <c r="C27" s="78">
        <v>0</v>
      </c>
    </row>
    <row r="28" spans="1:3">
      <c r="A28" s="155" t="s">
        <v>465</v>
      </c>
      <c r="B28" s="156" t="s">
        <v>466</v>
      </c>
      <c r="C28" s="78">
        <v>0</v>
      </c>
    </row>
    <row r="29" spans="1:3">
      <c r="A29" s="155" t="s">
        <v>467</v>
      </c>
      <c r="B29" s="154" t="s">
        <v>468</v>
      </c>
      <c r="C29" s="78">
        <v>0</v>
      </c>
    </row>
    <row r="30" spans="1:3">
      <c r="A30" s="61"/>
      <c r="B30" s="59"/>
      <c r="C30" s="60"/>
    </row>
    <row r="31" spans="1:3">
      <c r="A31" s="157" t="s">
        <v>469</v>
      </c>
      <c r="B31" s="158"/>
      <c r="C31" s="79">
        <f>SUM(C32:C38)</f>
        <v>0</v>
      </c>
    </row>
    <row r="32" spans="1:3">
      <c r="A32" s="155" t="s">
        <v>470</v>
      </c>
      <c r="B32" s="156" t="s">
        <v>358</v>
      </c>
      <c r="C32" s="78">
        <v>0</v>
      </c>
    </row>
    <row r="33" spans="1:3">
      <c r="A33" s="155" t="s">
        <v>471</v>
      </c>
      <c r="B33" s="156" t="s">
        <v>40</v>
      </c>
      <c r="C33" s="78">
        <v>0</v>
      </c>
    </row>
    <row r="34" spans="1:3">
      <c r="A34" s="155" t="s">
        <v>472</v>
      </c>
      <c r="B34" s="156" t="s">
        <v>368</v>
      </c>
      <c r="C34" s="78">
        <v>0</v>
      </c>
    </row>
    <row r="35" spans="1:3">
      <c r="A35" s="155" t="s">
        <v>473</v>
      </c>
      <c r="B35" s="156" t="s">
        <v>374</v>
      </c>
      <c r="C35" s="78">
        <v>0</v>
      </c>
    </row>
    <row r="36" spans="1:3">
      <c r="A36" s="155" t="s">
        <v>474</v>
      </c>
      <c r="B36" s="156" t="s">
        <v>382</v>
      </c>
      <c r="C36" s="78">
        <v>0</v>
      </c>
    </row>
    <row r="37" spans="1:3">
      <c r="A37" s="155" t="s">
        <v>551</v>
      </c>
      <c r="B37" s="156" t="s">
        <v>600</v>
      </c>
      <c r="C37" s="78">
        <v>0</v>
      </c>
    </row>
    <row r="38" spans="1:3">
      <c r="A38" s="155" t="s">
        <v>552</v>
      </c>
      <c r="B38" s="154" t="s">
        <v>475</v>
      </c>
      <c r="C38" s="80">
        <v>0</v>
      </c>
    </row>
    <row r="39" spans="1:3">
      <c r="A39" s="55"/>
      <c r="B39" s="57"/>
      <c r="C39" s="58"/>
    </row>
    <row r="40" spans="1:3">
      <c r="A40" s="159" t="s">
        <v>550</v>
      </c>
      <c r="B40" s="140"/>
      <c r="C40" s="73">
        <f>C6-C8+C31</f>
        <v>4749875.9400000004</v>
      </c>
    </row>
    <row r="42" spans="1:3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4" workbookViewId="0">
      <selection activeCell="D42" sqref="D42"/>
    </sheetView>
  </sheetViews>
  <sheetFormatPr baseColWidth="10" defaultColWidth="9.140625" defaultRowHeight="11.25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>
      <c r="A1" s="171" t="s">
        <v>597</v>
      </c>
      <c r="B1" s="190"/>
      <c r="C1" s="190"/>
      <c r="D1" s="190"/>
      <c r="E1" s="190"/>
      <c r="F1" s="190"/>
      <c r="G1" s="21" t="s">
        <v>498</v>
      </c>
      <c r="H1" s="22">
        <v>2024</v>
      </c>
    </row>
    <row r="2" spans="1:10" ht="18.95" customHeight="1">
      <c r="A2" s="171" t="s">
        <v>509</v>
      </c>
      <c r="B2" s="190"/>
      <c r="C2" s="190"/>
      <c r="D2" s="190"/>
      <c r="E2" s="190"/>
      <c r="F2" s="190"/>
      <c r="G2" s="21" t="s">
        <v>499</v>
      </c>
      <c r="H2" s="22" t="s">
        <v>501</v>
      </c>
    </row>
    <row r="3" spans="1:10" ht="18.95" customHeight="1">
      <c r="A3" s="191" t="s">
        <v>598</v>
      </c>
      <c r="B3" s="192"/>
      <c r="C3" s="192"/>
      <c r="D3" s="192"/>
      <c r="E3" s="192"/>
      <c r="F3" s="192"/>
      <c r="G3" s="21" t="s">
        <v>500</v>
      </c>
      <c r="H3" s="22">
        <v>2</v>
      </c>
    </row>
    <row r="4" spans="1:10">
      <c r="A4" s="191" t="str">
        <f>'Notas a los Edos Financieros'!A4</f>
        <v>(Cifras en Pesos)</v>
      </c>
      <c r="B4" s="192"/>
      <c r="C4" s="192"/>
      <c r="D4" s="192"/>
      <c r="E4" s="192"/>
      <c r="F4" s="192"/>
      <c r="G4" s="127"/>
      <c r="H4" s="127"/>
    </row>
    <row r="5" spans="1:10">
      <c r="A5" s="24" t="s">
        <v>115</v>
      </c>
      <c r="B5" s="25"/>
      <c r="C5" s="25"/>
      <c r="D5" s="25"/>
      <c r="E5" s="25"/>
      <c r="F5" s="25"/>
      <c r="G5" s="25"/>
      <c r="H5" s="25"/>
    </row>
    <row r="8" spans="1:10">
      <c r="A8" s="26" t="s">
        <v>85</v>
      </c>
      <c r="B8" s="26" t="s">
        <v>406</v>
      </c>
      <c r="C8" s="26" t="s">
        <v>109</v>
      </c>
      <c r="D8" s="26" t="s">
        <v>407</v>
      </c>
      <c r="E8" s="26" t="s">
        <v>408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>
      <c r="A9" s="34">
        <v>7000</v>
      </c>
      <c r="B9" s="35" t="s">
        <v>79</v>
      </c>
    </row>
    <row r="10" spans="1:10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>
      <c r="C36" s="28"/>
      <c r="D36" s="28"/>
      <c r="E36" s="28"/>
      <c r="F36" s="28"/>
    </row>
    <row r="37" spans="1:6" s="35" customFormat="1">
      <c r="A37" s="112">
        <v>8000</v>
      </c>
      <c r="B37" s="193" t="s">
        <v>601</v>
      </c>
    </row>
    <row r="38" spans="1:6">
      <c r="C38" s="28"/>
      <c r="D38" s="28"/>
      <c r="E38" s="28"/>
      <c r="F38" s="28"/>
    </row>
    <row r="39" spans="1:6">
      <c r="B39" s="189" t="s">
        <v>553</v>
      </c>
      <c r="C39" s="189"/>
      <c r="D39" s="28"/>
      <c r="E39" s="28"/>
      <c r="F39" s="28"/>
    </row>
    <row r="40" spans="1:6">
      <c r="B40" s="123" t="s">
        <v>406</v>
      </c>
      <c r="C40" s="129">
        <f>H1</f>
        <v>2024</v>
      </c>
      <c r="D40" s="28"/>
      <c r="E40" s="28"/>
      <c r="F40" s="28"/>
    </row>
    <row r="41" spans="1:6">
      <c r="A41" s="23">
        <v>8110</v>
      </c>
      <c r="B41" s="93" t="s">
        <v>52</v>
      </c>
      <c r="C41" s="94">
        <v>9254968.3900000006</v>
      </c>
      <c r="D41" s="28"/>
      <c r="E41" s="28"/>
      <c r="F41" s="28"/>
    </row>
    <row r="42" spans="1:6">
      <c r="A42" s="23">
        <v>8120</v>
      </c>
      <c r="B42" s="93" t="s">
        <v>51</v>
      </c>
      <c r="C42" s="94">
        <v>-5366055.8899999997</v>
      </c>
      <c r="D42" s="28"/>
      <c r="E42" s="28"/>
      <c r="F42" s="28"/>
    </row>
    <row r="43" spans="1:6">
      <c r="A43" s="23">
        <v>8130</v>
      </c>
      <c r="B43" s="93" t="s">
        <v>50</v>
      </c>
      <c r="C43" s="94">
        <v>1060569.17</v>
      </c>
      <c r="D43" s="28"/>
      <c r="E43" s="28"/>
      <c r="F43" s="28"/>
    </row>
    <row r="44" spans="1:6">
      <c r="A44" s="23">
        <v>8140</v>
      </c>
      <c r="B44" s="93" t="s">
        <v>49</v>
      </c>
      <c r="C44" s="94">
        <v>0</v>
      </c>
      <c r="D44" s="28"/>
      <c r="E44" s="28"/>
      <c r="F44" s="28"/>
    </row>
    <row r="45" spans="1:6">
      <c r="A45" s="23">
        <v>8150</v>
      </c>
      <c r="B45" s="93" t="s">
        <v>48</v>
      </c>
      <c r="C45" s="94">
        <v>-4949481.67</v>
      </c>
      <c r="D45" s="28"/>
      <c r="E45" s="28"/>
      <c r="F45" s="28"/>
    </row>
    <row r="46" spans="1:6">
      <c r="B46" s="124"/>
      <c r="C46" s="125"/>
      <c r="D46" s="28"/>
      <c r="E46" s="28"/>
      <c r="F46" s="28"/>
    </row>
    <row r="47" spans="1:6">
      <c r="B47" s="131"/>
      <c r="C47" s="132"/>
      <c r="D47" s="28"/>
      <c r="E47" s="28"/>
      <c r="F47" s="28"/>
    </row>
    <row r="48" spans="1:6">
      <c r="B48" s="189" t="s">
        <v>554</v>
      </c>
      <c r="C48" s="189"/>
    </row>
    <row r="49" spans="1:3">
      <c r="B49" s="130" t="s">
        <v>406</v>
      </c>
      <c r="C49" s="129">
        <f>H1</f>
        <v>2024</v>
      </c>
    </row>
    <row r="50" spans="1:3">
      <c r="A50" s="23">
        <v>8210</v>
      </c>
      <c r="B50" s="93" t="s">
        <v>47</v>
      </c>
      <c r="C50" s="95">
        <v>-9254968.3900000006</v>
      </c>
    </row>
    <row r="51" spans="1:3">
      <c r="A51" s="23">
        <v>8220</v>
      </c>
      <c r="B51" s="93" t="s">
        <v>46</v>
      </c>
      <c r="C51" s="95">
        <v>819205.77</v>
      </c>
    </row>
    <row r="52" spans="1:3">
      <c r="A52" s="23">
        <v>8230</v>
      </c>
      <c r="B52" s="194" t="s">
        <v>602</v>
      </c>
      <c r="C52" s="95">
        <v>-1060569.17</v>
      </c>
    </row>
    <row r="53" spans="1:3">
      <c r="A53" s="23">
        <v>8240</v>
      </c>
      <c r="B53" s="93" t="s">
        <v>45</v>
      </c>
      <c r="C53" s="95">
        <v>4746455.8499999996</v>
      </c>
    </row>
    <row r="54" spans="1:3">
      <c r="A54" s="23">
        <v>8250</v>
      </c>
      <c r="B54" s="93" t="s">
        <v>44</v>
      </c>
      <c r="C54" s="95">
        <v>0</v>
      </c>
    </row>
    <row r="55" spans="1:3">
      <c r="A55" s="23">
        <v>8260</v>
      </c>
      <c r="B55" s="93" t="s">
        <v>43</v>
      </c>
      <c r="C55" s="95">
        <v>0</v>
      </c>
    </row>
    <row r="56" spans="1:3">
      <c r="A56" s="23">
        <v>8270</v>
      </c>
      <c r="B56" s="93" t="s">
        <v>42</v>
      </c>
      <c r="C56" s="95">
        <v>4749875.9400000004</v>
      </c>
    </row>
    <row r="58" spans="1:3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2019-02-13T21:19:08Z</cp:lastPrinted>
  <dcterms:created xsi:type="dcterms:W3CDTF">2012-12-11T20:36:24Z</dcterms:created>
  <dcterms:modified xsi:type="dcterms:W3CDTF">2024-07-23T19:37:51Z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