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51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D76" i="6" l="1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C65" i="6"/>
  <c r="B65" i="6"/>
  <c r="D65" i="6" s="1"/>
  <c r="G65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B43" i="6"/>
  <c r="D43" i="6" s="1"/>
  <c r="G43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C33" i="6"/>
  <c r="B33" i="6"/>
  <c r="D33" i="6" s="1"/>
  <c r="G33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C23" i="6"/>
  <c r="B23" i="6"/>
  <c r="D23" i="6" s="1"/>
  <c r="G23" i="6" s="1"/>
  <c r="D22" i="6"/>
  <c r="G22" i="6" s="1"/>
  <c r="D21" i="6"/>
  <c r="G21" i="6" s="1"/>
  <c r="G20" i="6"/>
  <c r="D20" i="6"/>
  <c r="D19" i="6"/>
  <c r="G19" i="6" s="1"/>
  <c r="D18" i="6"/>
  <c r="G18" i="6" s="1"/>
  <c r="D17" i="6"/>
  <c r="G17" i="6" s="1"/>
  <c r="G16" i="6"/>
  <c r="D16" i="6"/>
  <c r="D15" i="6"/>
  <c r="G15" i="6" s="1"/>
  <c r="D14" i="6"/>
  <c r="G14" i="6" s="1"/>
  <c r="F13" i="6"/>
  <c r="E13" i="6"/>
  <c r="C13" i="6"/>
  <c r="B13" i="6"/>
  <c r="D13" i="6" s="1"/>
  <c r="G13" i="6" s="1"/>
  <c r="D12" i="6"/>
  <c r="G12" i="6" s="1"/>
  <c r="D11" i="6"/>
  <c r="G11" i="6" s="1"/>
  <c r="G10" i="6"/>
  <c r="D10" i="6"/>
  <c r="D9" i="6"/>
  <c r="G9" i="6" s="1"/>
  <c r="D8" i="6"/>
  <c r="G8" i="6" s="1"/>
  <c r="D7" i="6"/>
  <c r="G7" i="6" s="1"/>
  <c r="G6" i="6"/>
  <c r="D6" i="6"/>
  <c r="F5" i="6"/>
  <c r="F77" i="6" s="1"/>
  <c r="E5" i="6"/>
  <c r="E77" i="6" s="1"/>
  <c r="D5" i="6"/>
  <c r="D77" i="6" s="1"/>
  <c r="C5" i="6"/>
  <c r="C77" i="6" s="1"/>
  <c r="B5" i="6"/>
  <c r="F16" i="8"/>
  <c r="E16" i="8"/>
  <c r="C16" i="8"/>
  <c r="B16" i="8"/>
  <c r="D14" i="8"/>
  <c r="G14" i="8" s="1"/>
  <c r="D12" i="8"/>
  <c r="G12" i="8" s="1"/>
  <c r="G10" i="8"/>
  <c r="D10" i="8"/>
  <c r="D8" i="8"/>
  <c r="G8" i="8" s="1"/>
  <c r="D6" i="8"/>
  <c r="G6" i="8" s="1"/>
  <c r="D64" i="4"/>
  <c r="G64" i="4" s="1"/>
  <c r="F42" i="4"/>
  <c r="E42" i="4"/>
  <c r="C42" i="4"/>
  <c r="B42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D42" i="4" s="1"/>
  <c r="D7" i="4"/>
  <c r="G7" i="4" s="1"/>
  <c r="D40" i="5"/>
  <c r="G40" i="5" s="1"/>
  <c r="D39" i="5"/>
  <c r="G39" i="5" s="1"/>
  <c r="D38" i="5"/>
  <c r="G38" i="5" s="1"/>
  <c r="D37" i="5"/>
  <c r="D36" i="5" s="1"/>
  <c r="F36" i="5"/>
  <c r="F42" i="5" s="1"/>
  <c r="E36" i="5"/>
  <c r="E42" i="5" s="1"/>
  <c r="C36" i="5"/>
  <c r="C42" i="5" s="1"/>
  <c r="B36" i="5"/>
  <c r="B42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5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6" i="5" s="1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G6" i="5" s="1"/>
  <c r="F6" i="5"/>
  <c r="E6" i="5"/>
  <c r="C6" i="5"/>
  <c r="B6" i="5"/>
  <c r="B77" i="6" l="1"/>
  <c r="G5" i="6"/>
  <c r="G77" i="6" s="1"/>
  <c r="G16" i="8"/>
  <c r="D16" i="8"/>
  <c r="G8" i="4"/>
  <c r="G42" i="4" s="1"/>
  <c r="G18" i="5"/>
  <c r="G16" i="5" s="1"/>
  <c r="G26" i="5"/>
  <c r="G25" i="5" s="1"/>
  <c r="G37" i="5"/>
  <c r="G36" i="5" s="1"/>
  <c r="D6" i="5"/>
  <c r="D42" i="5" s="1"/>
  <c r="G42" i="5" l="1"/>
  <c r="F78" i="4" l="1"/>
  <c r="E78" i="4"/>
  <c r="C78" i="4"/>
  <c r="B78" i="4"/>
  <c r="D76" i="4"/>
  <c r="G76" i="4" s="1"/>
  <c r="D74" i="4"/>
  <c r="G74" i="4" s="1"/>
  <c r="G72" i="4"/>
  <c r="D72" i="4"/>
  <c r="G70" i="4"/>
  <c r="D70" i="4"/>
  <c r="D68" i="4"/>
  <c r="G68" i="4" s="1"/>
  <c r="D66" i="4"/>
  <c r="G66" i="4" s="1"/>
  <c r="D78" i="4"/>
  <c r="F56" i="4"/>
  <c r="E56" i="4"/>
  <c r="C56" i="4"/>
  <c r="B56" i="4"/>
  <c r="G54" i="4"/>
  <c r="D54" i="4"/>
  <c r="G53" i="4"/>
  <c r="D53" i="4"/>
  <c r="D52" i="4"/>
  <c r="G52" i="4" s="1"/>
  <c r="D51" i="4"/>
  <c r="G51" i="4" s="1"/>
  <c r="G56" i="4" s="1"/>
  <c r="G78" i="4" l="1"/>
  <c r="D56" i="4"/>
</calcChain>
</file>

<file path=xl/sharedStrings.xml><?xml version="1.0" encoding="utf-8"?>
<sst xmlns="http://schemas.openxmlformats.org/spreadsheetml/2006/main" count="230" uniqueCount="169">
  <si>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</si>
  <si>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</si>
  <si>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</si>
  <si>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</si>
  <si>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</si>
  <si>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</si>
  <si>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</si>
  <si>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</si>
  <si>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</si>
  <si>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</si>
  <si>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</si>
  <si>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</si>
  <si>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</si>
  <si>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</si>
  <si>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</si>
  <si>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</si>
  <si>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</si>
  <si>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</si>
  <si>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</si>
  <si>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</si>
  <si>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</si>
  <si>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</si>
  <si>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</si>
  <si>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</si>
  <si>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</si>
  <si>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</si>
  <si>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</si>
  <si>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</si>
  <si>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</si>
  <si>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</si>
  <si>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</si>
  <si>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</si>
  <si>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</si>
  <si>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</si>
  <si>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</si>
  <si>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</si>
  <si>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</si>
  <si>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</si>
  <si>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</si>
  <si>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</si>
  <si>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</si>
  <si>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</si>
  <si>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</si>
  <si>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</si>
  <si>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</si>
  <si>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</si>
  <si>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</si>
  <si>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</si>
  <si>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</si>
  <si>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</si>
  <si>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</si>
  <si>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</si>
  <si>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</si>
  <si>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</si>
  <si>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</si>
  <si>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</si>
  <si>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</si>
  <si>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</si>
  <si>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</si>
  <si>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</si>
  <si>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</si>
  <si>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</si>
  <si>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</si>
  <si>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</si>
  <si>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</si>
  <si>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</si>
  <si>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</si>
  <si>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</si>
  <si>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</si>
  <si>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</si>
  <si>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</si>
  <si>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</si>
  <si>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</si>
  <si>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</si>
  <si>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</si>
  <si>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</si>
  <si>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</si>
  <si>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</si>
  <si>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</si>
  <si>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</si>
  <si>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</si>
  <si>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</si>
  <si>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</si>
  <si>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</si>
  <si>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</si>
  <si>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</si>
  <si>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</si>
  <si>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</si>
  <si>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</si>
  <si>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</si>
  <si>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</si>
  <si>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</si>
  <si>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</si>
  <si>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</si>
  <si>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</si>
  <si>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</si>
  <si>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</si>
  <si>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</si>
  <si>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</si>
  <si>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</si>
  <si>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</si>
  <si>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</si>
  <si>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</si>
  <si>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</si>
  <si>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</si>
  <si>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</si>
  <si>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</si>
  <si>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</si>
  <si>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</si>
  <si>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</si>
  <si>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</si>
  <si>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</si>
  <si>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</si>
  <si>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</si>
  <si>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</si>
  <si>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</si>
  <si>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</si>
  <si>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</si>
  <si>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</si>
  <si>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</si>
  <si>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</si>
  <si>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</si>
  <si>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</si>
  <si>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</si>
  <si>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</si>
  <si>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</si>
  <si>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</si>
  <si>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</si>
  <si>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</si>
  <si>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</si>
  <si>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</si>
  <si>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</si>
  <si>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</si>
  <si>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</si>
  <si>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</si>
  <si>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</si>
  <si>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</si>
  <si>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</si>
  <si>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</si>
  <si>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</si>
  <si>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</si>
  <si>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</si>
  <si>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</si>
  <si>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</si>
  <si>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</si>
  <si>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</si>
  <si>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</si>
  <si>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</si>
  <si>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</si>
  <si>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</si>
  <si>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</si>
  <si>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</si>
  <si>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</si>
  <si>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31111M410900200 SISTEMA PARA EL DESARR I</t>
  </si>
  <si>
    <t>31111M410900300 COMISION MPAL DEL DEP Y</t>
  </si>
  <si>
    <t>31111M410900400 CASA DE LA CULTURA URIAN</t>
  </si>
  <si>
    <t>Órganismos Autónomos</t>
  </si>
  <si>
    <t>31111M410290000 PROCURAD MPAL PROTECC NI</t>
  </si>
  <si>
    <t>31111M410300000 COORDINACION DE ARCHIVO</t>
  </si>
  <si>
    <t>31111M410310000 INSTITUTO DE LA JUVENTUD</t>
  </si>
  <si>
    <t>Coordinación de la Política de Gobierno</t>
  </si>
  <si>
    <t>Entidades Paraestatales Financieras No Monetarias con Participación Estatal Mayoritaria</t>
  </si>
  <si>
    <t>“Bajo protesta de decir verdad declaramos que los Estados Financieros y sus notas, son razonablemente correctos y son responsabilidad del emisor”</t>
  </si>
  <si>
    <t>Municipio de Uriangato Gto.
Estado Analítico del Ejercicio del Presupuesto de Egresos
Clasificación Funcional (Finalidad y Función)
Del 1 de Enero al 30 de Septiembre de 2024</t>
  </si>
  <si>
    <t>Municipio de Uriangato Gto.
Estado Analítico del Ejercicio del Presupuesto de Egresos
Clasificación Administrativa
Del 1 de Enero al 30 de Septiembre de 2024</t>
  </si>
  <si>
    <t>Municipio de Uriangato Gto.
Estado Analítico del Ejercicio del Presupuesto de Egresos
Clasificación Administrativa (Poderes)
Del 1 de Enero al 30 de Septiembre de 2024</t>
  </si>
  <si>
    <t>Municipio de Uriangato Gto.
Estado Analítico del Ejercicio del Presupuesto de Egresos
Clasificación Administrativa (Sector Paraestatal)
Del 1 de Enero al 30 de Septiembre de 2024</t>
  </si>
  <si>
    <t>Municipio de Uriangato Gto.
Estado Analítico del Ejercicio del Presupuesto de Egresos
Clasificación Económica (por Tipo de Gasto)
Del 1 de Enero al 30 de Septiembre de 2024</t>
  </si>
  <si>
    <t>Municipio de Uriangato Gto.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</si>
</sst>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3" xfId="0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9" xfId="0" applyFont="1" applyBorder="1" applyAlignment="1" applyProtection="1">
      <alignment horizontal="left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7" fillId="2" borderId="10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left" indent="1"/>
      <protection locked="0"/>
    </xf>
    <xf numFmtId="4" fontId="3" fillId="0" borderId="14" xfId="0" applyNumberFormat="1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4" fontId="7" fillId="0" borderId="7" xfId="0" applyNumberFormat="1" applyFont="1" applyFill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vertical="center"/>
    </xf>
    <xf numFmtId="0" fontId="7" fillId="2" borderId="6" xfId="9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/>
    </xf>
    <xf numFmtId="4" fontId="7" fillId="0" borderId="12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indent="1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 indent="1"/>
    </xf>
    <xf numFmtId="4" fontId="3" fillId="0" borderId="13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4" fontId="7" fillId="0" borderId="13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3" fillId="0" borderId="4" xfId="9" applyFont="1" applyFill="1" applyBorder="1" applyAlignment="1">
      <alignment horizontal="left" vertical="center" indent="1"/>
    </xf>
    <xf numFmtId="4" fontId="3" fillId="0" borderId="14" xfId="9" applyNumberFormat="1" applyFont="1" applyFill="1" applyBorder="1" applyAlignment="1">
      <alignment horizontal="center" vertical="center" wrapText="1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10" xfId="9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67" t="s">
        <v>168</v>
      </c>
      <c r="B1" s="68"/>
      <c r="C1" s="68"/>
      <c r="D1" s="68"/>
      <c r="E1" s="68"/>
      <c r="F1" s="68"/>
      <c r="G1" s="69"/>
    </row>
    <row r="2" spans="1:7" x14ac:dyDescent="0.2">
      <c r="A2" s="20"/>
      <c r="B2" s="23"/>
      <c r="C2" s="24"/>
      <c r="D2" s="24" t="s">
        <v>0</v>
      </c>
      <c r="E2" s="24"/>
      <c r="F2" s="25"/>
      <c r="G2" s="70" t="s">
        <v>7</v>
      </c>
    </row>
    <row r="3" spans="1:7" ht="24.95" customHeight="1" x14ac:dyDescent="0.2">
      <c r="A3" s="40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71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5" t="s">
        <v>10</v>
      </c>
      <c r="B5" s="46">
        <f>SUM(B6:B12)</f>
        <v>129794301.36</v>
      </c>
      <c r="C5" s="46">
        <f>SUM(C6:C12)</f>
        <v>1638505.88</v>
      </c>
      <c r="D5" s="46">
        <f>B5+C5</f>
        <v>131432807.23999999</v>
      </c>
      <c r="E5" s="46">
        <f>SUM(E6:E12)</f>
        <v>79982349.039999992</v>
      </c>
      <c r="F5" s="46">
        <f>SUM(F6:F12)</f>
        <v>79987774.24000001</v>
      </c>
      <c r="G5" s="46">
        <f>D5-E5</f>
        <v>51450458.200000003</v>
      </c>
    </row>
    <row r="6" spans="1:7" x14ac:dyDescent="0.2">
      <c r="A6" s="47" t="s">
        <v>11</v>
      </c>
      <c r="B6" s="36">
        <v>96924767.340000004</v>
      </c>
      <c r="C6" s="36">
        <v>-312131.31</v>
      </c>
      <c r="D6" s="36">
        <f t="shared" ref="D6:D69" si="0">B6+C6</f>
        <v>96612636.030000001</v>
      </c>
      <c r="E6" s="36">
        <v>69984650.120000005</v>
      </c>
      <c r="F6" s="36">
        <v>69989707.680000007</v>
      </c>
      <c r="G6" s="36">
        <f t="shared" ref="G6:G69" si="1">D6-E6</f>
        <v>26627985.909999996</v>
      </c>
    </row>
    <row r="7" spans="1:7" x14ac:dyDescent="0.2">
      <c r="A7" s="47" t="s">
        <v>12</v>
      </c>
      <c r="B7" s="36">
        <v>29818.97</v>
      </c>
      <c r="C7" s="36">
        <v>27600</v>
      </c>
      <c r="D7" s="36">
        <f t="shared" si="0"/>
        <v>57418.97</v>
      </c>
      <c r="E7" s="36">
        <v>44293.58</v>
      </c>
      <c r="F7" s="36">
        <v>44293.58</v>
      </c>
      <c r="G7" s="36">
        <f t="shared" si="1"/>
        <v>13125.39</v>
      </c>
    </row>
    <row r="8" spans="1:7" x14ac:dyDescent="0.2">
      <c r="A8" s="47" t="s">
        <v>13</v>
      </c>
      <c r="B8" s="36">
        <v>17882458.82</v>
      </c>
      <c r="C8" s="36">
        <v>957055.25</v>
      </c>
      <c r="D8" s="36">
        <f t="shared" si="0"/>
        <v>18839514.07</v>
      </c>
      <c r="E8" s="36">
        <v>2326297.16</v>
      </c>
      <c r="F8" s="36">
        <v>2326297.16</v>
      </c>
      <c r="G8" s="36">
        <f t="shared" si="1"/>
        <v>16513216.91</v>
      </c>
    </row>
    <row r="9" spans="1:7" x14ac:dyDescent="0.2">
      <c r="A9" s="47" t="s">
        <v>14</v>
      </c>
      <c r="B9" s="36">
        <v>640000</v>
      </c>
      <c r="C9" s="36">
        <v>0</v>
      </c>
      <c r="D9" s="36">
        <f t="shared" si="0"/>
        <v>640000</v>
      </c>
      <c r="E9" s="36">
        <v>589500</v>
      </c>
      <c r="F9" s="36">
        <v>589500</v>
      </c>
      <c r="G9" s="36">
        <f t="shared" si="1"/>
        <v>50500</v>
      </c>
    </row>
    <row r="10" spans="1:7" x14ac:dyDescent="0.2">
      <c r="A10" s="47" t="s">
        <v>15</v>
      </c>
      <c r="B10" s="36">
        <v>12717256.23</v>
      </c>
      <c r="C10" s="36">
        <v>1465428.4</v>
      </c>
      <c r="D10" s="36">
        <f t="shared" si="0"/>
        <v>14182684.630000001</v>
      </c>
      <c r="E10" s="36">
        <v>7037608.1799999997</v>
      </c>
      <c r="F10" s="36">
        <v>7037975.8200000003</v>
      </c>
      <c r="G10" s="36">
        <f t="shared" si="1"/>
        <v>7145076.4500000011</v>
      </c>
    </row>
    <row r="11" spans="1:7" x14ac:dyDescent="0.2">
      <c r="A11" s="47" t="s">
        <v>16</v>
      </c>
      <c r="B11" s="36">
        <v>1600000</v>
      </c>
      <c r="C11" s="36">
        <v>-499446.46</v>
      </c>
      <c r="D11" s="36">
        <f t="shared" si="0"/>
        <v>1100553.54</v>
      </c>
      <c r="E11" s="36">
        <v>0</v>
      </c>
      <c r="F11" s="36">
        <v>0</v>
      </c>
      <c r="G11" s="36">
        <f t="shared" si="1"/>
        <v>1100553.54</v>
      </c>
    </row>
    <row r="12" spans="1:7" x14ac:dyDescent="0.2">
      <c r="A12" s="47" t="s">
        <v>17</v>
      </c>
      <c r="B12" s="36">
        <v>0</v>
      </c>
      <c r="C12" s="36">
        <v>0</v>
      </c>
      <c r="D12" s="36">
        <f t="shared" si="0"/>
        <v>0</v>
      </c>
      <c r="E12" s="36">
        <v>0</v>
      </c>
      <c r="F12" s="36">
        <v>0</v>
      </c>
      <c r="G12" s="36">
        <f t="shared" si="1"/>
        <v>0</v>
      </c>
    </row>
    <row r="13" spans="1:7" x14ac:dyDescent="0.2">
      <c r="A13" s="45" t="s">
        <v>122</v>
      </c>
      <c r="B13" s="48">
        <f>SUM(B14:B22)</f>
        <v>23783622.179999996</v>
      </c>
      <c r="C13" s="48">
        <f>SUM(C14:C22)</f>
        <v>2116342.7799999998</v>
      </c>
      <c r="D13" s="48">
        <f t="shared" si="0"/>
        <v>25899964.959999997</v>
      </c>
      <c r="E13" s="48">
        <f>SUM(E14:E22)</f>
        <v>20187376.110000003</v>
      </c>
      <c r="F13" s="48">
        <f>SUM(F14:F22)</f>
        <v>20171526.440000001</v>
      </c>
      <c r="G13" s="48">
        <f t="shared" si="1"/>
        <v>5712588.849999994</v>
      </c>
    </row>
    <row r="14" spans="1:7" x14ac:dyDescent="0.2">
      <c r="A14" s="47" t="s">
        <v>18</v>
      </c>
      <c r="B14" s="36">
        <v>1806466.53</v>
      </c>
      <c r="C14" s="36">
        <v>213250</v>
      </c>
      <c r="D14" s="36">
        <f t="shared" si="0"/>
        <v>2019716.53</v>
      </c>
      <c r="E14" s="36">
        <v>1063375.78</v>
      </c>
      <c r="F14" s="36">
        <v>1053613.6599999999</v>
      </c>
      <c r="G14" s="36">
        <f t="shared" si="1"/>
        <v>956340.75</v>
      </c>
    </row>
    <row r="15" spans="1:7" x14ac:dyDescent="0.2">
      <c r="A15" s="47" t="s">
        <v>19</v>
      </c>
      <c r="B15" s="36">
        <v>718824.15</v>
      </c>
      <c r="C15" s="36">
        <v>-70500</v>
      </c>
      <c r="D15" s="36">
        <f t="shared" si="0"/>
        <v>648324.15</v>
      </c>
      <c r="E15" s="36">
        <v>273089.88</v>
      </c>
      <c r="F15" s="36">
        <v>269912.48</v>
      </c>
      <c r="G15" s="36">
        <f t="shared" si="1"/>
        <v>375234.27</v>
      </c>
    </row>
    <row r="16" spans="1:7" x14ac:dyDescent="0.2">
      <c r="A16" s="47" t="s">
        <v>20</v>
      </c>
      <c r="B16" s="36">
        <v>0</v>
      </c>
      <c r="C16" s="36">
        <v>0</v>
      </c>
      <c r="D16" s="36">
        <f t="shared" si="0"/>
        <v>0</v>
      </c>
      <c r="E16" s="36">
        <v>0</v>
      </c>
      <c r="F16" s="36">
        <v>0</v>
      </c>
      <c r="G16" s="36">
        <f t="shared" si="1"/>
        <v>0</v>
      </c>
    </row>
    <row r="17" spans="1:7" x14ac:dyDescent="0.2">
      <c r="A17" s="47" t="s">
        <v>21</v>
      </c>
      <c r="B17" s="36">
        <v>4819429.26</v>
      </c>
      <c r="C17" s="36">
        <v>501500</v>
      </c>
      <c r="D17" s="36">
        <f t="shared" si="0"/>
        <v>5320929.26</v>
      </c>
      <c r="E17" s="36">
        <v>4086702.45</v>
      </c>
      <c r="F17" s="36">
        <v>4085892.45</v>
      </c>
      <c r="G17" s="36">
        <f t="shared" si="1"/>
        <v>1234226.8099999996</v>
      </c>
    </row>
    <row r="18" spans="1:7" x14ac:dyDescent="0.2">
      <c r="A18" s="47" t="s">
        <v>22</v>
      </c>
      <c r="B18" s="36">
        <v>3215150</v>
      </c>
      <c r="C18" s="36">
        <v>425000</v>
      </c>
      <c r="D18" s="36">
        <f t="shared" si="0"/>
        <v>3640150</v>
      </c>
      <c r="E18" s="36">
        <v>3310581.21</v>
      </c>
      <c r="F18" s="36">
        <v>3309781.21</v>
      </c>
      <c r="G18" s="36">
        <f t="shared" si="1"/>
        <v>329568.79000000004</v>
      </c>
    </row>
    <row r="19" spans="1:7" x14ac:dyDescent="0.2">
      <c r="A19" s="47" t="s">
        <v>23</v>
      </c>
      <c r="B19" s="36">
        <v>8983725.5399999991</v>
      </c>
      <c r="C19" s="36">
        <v>840445.98</v>
      </c>
      <c r="D19" s="36">
        <f t="shared" si="0"/>
        <v>9824171.5199999996</v>
      </c>
      <c r="E19" s="36">
        <v>8088180.1600000001</v>
      </c>
      <c r="F19" s="36">
        <v>8087980.1600000001</v>
      </c>
      <c r="G19" s="36">
        <f t="shared" si="1"/>
        <v>1735991.3599999994</v>
      </c>
    </row>
    <row r="20" spans="1:7" x14ac:dyDescent="0.2">
      <c r="A20" s="47" t="s">
        <v>24</v>
      </c>
      <c r="B20" s="36">
        <v>1466829.91</v>
      </c>
      <c r="C20" s="36">
        <v>-62800</v>
      </c>
      <c r="D20" s="36">
        <f t="shared" si="0"/>
        <v>1404029.91</v>
      </c>
      <c r="E20" s="36">
        <v>1224668.1000000001</v>
      </c>
      <c r="F20" s="36">
        <v>1224668.1000000001</v>
      </c>
      <c r="G20" s="36">
        <f t="shared" si="1"/>
        <v>179361.80999999982</v>
      </c>
    </row>
    <row r="21" spans="1:7" x14ac:dyDescent="0.2">
      <c r="A21" s="47" t="s">
        <v>25</v>
      </c>
      <c r="B21" s="36">
        <v>150000</v>
      </c>
      <c r="C21" s="36">
        <v>0</v>
      </c>
      <c r="D21" s="36">
        <f t="shared" si="0"/>
        <v>150000</v>
      </c>
      <c r="E21" s="36">
        <v>118465.68</v>
      </c>
      <c r="F21" s="36">
        <v>118465.68</v>
      </c>
      <c r="G21" s="36">
        <f t="shared" si="1"/>
        <v>31534.320000000007</v>
      </c>
    </row>
    <row r="22" spans="1:7" x14ac:dyDescent="0.2">
      <c r="A22" s="47" t="s">
        <v>26</v>
      </c>
      <c r="B22" s="36">
        <v>2623196.79</v>
      </c>
      <c r="C22" s="36">
        <v>269446.8</v>
      </c>
      <c r="D22" s="36">
        <f t="shared" si="0"/>
        <v>2892643.59</v>
      </c>
      <c r="E22" s="36">
        <v>2022312.85</v>
      </c>
      <c r="F22" s="36">
        <v>2021212.7</v>
      </c>
      <c r="G22" s="36">
        <f t="shared" si="1"/>
        <v>870330.73999999976</v>
      </c>
    </row>
    <row r="23" spans="1:7" x14ac:dyDescent="0.2">
      <c r="A23" s="45" t="s">
        <v>27</v>
      </c>
      <c r="B23" s="48">
        <f>SUM(B24:B32)</f>
        <v>48185987.150000006</v>
      </c>
      <c r="C23" s="48">
        <f>SUM(C24:C32)</f>
        <v>7118634.8200000003</v>
      </c>
      <c r="D23" s="48">
        <f t="shared" si="0"/>
        <v>55304621.970000006</v>
      </c>
      <c r="E23" s="48">
        <f>SUM(E24:E32)</f>
        <v>29421145.160000004</v>
      </c>
      <c r="F23" s="48">
        <f>SUM(F24:F32)</f>
        <v>29132813.57</v>
      </c>
      <c r="G23" s="48">
        <f t="shared" si="1"/>
        <v>25883476.810000002</v>
      </c>
    </row>
    <row r="24" spans="1:7" x14ac:dyDescent="0.2">
      <c r="A24" s="47" t="s">
        <v>28</v>
      </c>
      <c r="B24" s="36">
        <v>12456017.210000001</v>
      </c>
      <c r="C24" s="36">
        <v>-222000</v>
      </c>
      <c r="D24" s="36">
        <f t="shared" si="0"/>
        <v>12234017.210000001</v>
      </c>
      <c r="E24" s="36">
        <v>8280424.4199999999</v>
      </c>
      <c r="F24" s="36">
        <v>8267785.5199999996</v>
      </c>
      <c r="G24" s="36">
        <f t="shared" si="1"/>
        <v>3953592.790000001</v>
      </c>
    </row>
    <row r="25" spans="1:7" x14ac:dyDescent="0.2">
      <c r="A25" s="47" t="s">
        <v>29</v>
      </c>
      <c r="B25" s="36">
        <v>854982.13</v>
      </c>
      <c r="C25" s="36">
        <v>99830</v>
      </c>
      <c r="D25" s="36">
        <f t="shared" si="0"/>
        <v>954812.13</v>
      </c>
      <c r="E25" s="36">
        <v>545647.76</v>
      </c>
      <c r="F25" s="36">
        <v>545647.76</v>
      </c>
      <c r="G25" s="36">
        <f t="shared" si="1"/>
        <v>409164.37</v>
      </c>
    </row>
    <row r="26" spans="1:7" x14ac:dyDescent="0.2">
      <c r="A26" s="47" t="s">
        <v>30</v>
      </c>
      <c r="B26" s="36">
        <v>5780561.9000000004</v>
      </c>
      <c r="C26" s="36">
        <v>-936662.01</v>
      </c>
      <c r="D26" s="36">
        <f t="shared" si="0"/>
        <v>4843899.8900000006</v>
      </c>
      <c r="E26" s="36">
        <v>2540870.9700000002</v>
      </c>
      <c r="F26" s="36">
        <v>2540870.9700000002</v>
      </c>
      <c r="G26" s="36">
        <f t="shared" si="1"/>
        <v>2303028.9200000004</v>
      </c>
    </row>
    <row r="27" spans="1:7" x14ac:dyDescent="0.2">
      <c r="A27" s="47" t="s">
        <v>31</v>
      </c>
      <c r="B27" s="36">
        <v>1356000.05</v>
      </c>
      <c r="C27" s="36">
        <v>355000</v>
      </c>
      <c r="D27" s="36">
        <f t="shared" si="0"/>
        <v>1711000.05</v>
      </c>
      <c r="E27" s="36">
        <v>1507431.08</v>
      </c>
      <c r="F27" s="36">
        <v>1507431.08</v>
      </c>
      <c r="G27" s="36">
        <f t="shared" si="1"/>
        <v>203568.96999999997</v>
      </c>
    </row>
    <row r="28" spans="1:7" x14ac:dyDescent="0.2">
      <c r="A28" s="47" t="s">
        <v>32</v>
      </c>
      <c r="B28" s="36">
        <v>5663477.5199999996</v>
      </c>
      <c r="C28" s="36">
        <v>550641.19999999995</v>
      </c>
      <c r="D28" s="36">
        <f t="shared" si="0"/>
        <v>6214118.7199999997</v>
      </c>
      <c r="E28" s="36">
        <v>4242349.4800000004</v>
      </c>
      <c r="F28" s="36">
        <v>4241305.43</v>
      </c>
      <c r="G28" s="36">
        <f t="shared" si="1"/>
        <v>1971769.2399999993</v>
      </c>
    </row>
    <row r="29" spans="1:7" x14ac:dyDescent="0.2">
      <c r="A29" s="47" t="s">
        <v>33</v>
      </c>
      <c r="B29" s="36">
        <v>1602976.85</v>
      </c>
      <c r="C29" s="36">
        <v>-42000</v>
      </c>
      <c r="D29" s="36">
        <f t="shared" si="0"/>
        <v>1560976.85</v>
      </c>
      <c r="E29" s="36">
        <v>1106093.68</v>
      </c>
      <c r="F29" s="36">
        <v>1106093.68</v>
      </c>
      <c r="G29" s="36">
        <f t="shared" si="1"/>
        <v>454883.17000000016</v>
      </c>
    </row>
    <row r="30" spans="1:7" x14ac:dyDescent="0.2">
      <c r="A30" s="47" t="s">
        <v>34</v>
      </c>
      <c r="B30" s="36">
        <v>1989384.41</v>
      </c>
      <c r="C30" s="36">
        <v>-102000</v>
      </c>
      <c r="D30" s="36">
        <f t="shared" si="0"/>
        <v>1887384.41</v>
      </c>
      <c r="E30" s="36">
        <v>378763.73</v>
      </c>
      <c r="F30" s="36">
        <v>378763.73</v>
      </c>
      <c r="G30" s="36">
        <f t="shared" si="1"/>
        <v>1508620.68</v>
      </c>
    </row>
    <row r="31" spans="1:7" x14ac:dyDescent="0.2">
      <c r="A31" s="47" t="s">
        <v>35</v>
      </c>
      <c r="B31" s="36">
        <v>14214991.15</v>
      </c>
      <c r="C31" s="36">
        <v>6307663.3600000003</v>
      </c>
      <c r="D31" s="36">
        <f t="shared" si="0"/>
        <v>20522654.510000002</v>
      </c>
      <c r="E31" s="36">
        <v>7578108.5300000003</v>
      </c>
      <c r="F31" s="36">
        <v>7531926.2999999998</v>
      </c>
      <c r="G31" s="36">
        <f t="shared" si="1"/>
        <v>12944545.98</v>
      </c>
    </row>
    <row r="32" spans="1:7" x14ac:dyDescent="0.2">
      <c r="A32" s="47" t="s">
        <v>36</v>
      </c>
      <c r="B32" s="36">
        <v>4267595.93</v>
      </c>
      <c r="C32" s="36">
        <v>1108162.27</v>
      </c>
      <c r="D32" s="36">
        <f t="shared" si="0"/>
        <v>5375758.1999999993</v>
      </c>
      <c r="E32" s="36">
        <v>3241455.51</v>
      </c>
      <c r="F32" s="36">
        <v>3012989.1</v>
      </c>
      <c r="G32" s="36">
        <f t="shared" si="1"/>
        <v>2134302.6899999995</v>
      </c>
    </row>
    <row r="33" spans="1:7" x14ac:dyDescent="0.2">
      <c r="A33" s="45" t="s">
        <v>123</v>
      </c>
      <c r="B33" s="48">
        <f>SUM(B34:B42)</f>
        <v>35548748.93</v>
      </c>
      <c r="C33" s="48">
        <f>SUM(C34:C42)</f>
        <v>30047569.340000004</v>
      </c>
      <c r="D33" s="48">
        <f t="shared" si="0"/>
        <v>65596318.270000003</v>
      </c>
      <c r="E33" s="48">
        <f>SUM(E34:E42)</f>
        <v>54863701.419999994</v>
      </c>
      <c r="F33" s="48">
        <f>SUM(F34:F42)</f>
        <v>54738190.279999994</v>
      </c>
      <c r="G33" s="48">
        <f t="shared" si="1"/>
        <v>10732616.850000009</v>
      </c>
    </row>
    <row r="34" spans="1:7" x14ac:dyDescent="0.2">
      <c r="A34" s="47" t="s">
        <v>37</v>
      </c>
      <c r="B34" s="36">
        <v>18321405.77</v>
      </c>
      <c r="C34" s="36">
        <v>1481256.75</v>
      </c>
      <c r="D34" s="36">
        <f t="shared" si="0"/>
        <v>19802662.52</v>
      </c>
      <c r="E34" s="36">
        <v>15502840.59</v>
      </c>
      <c r="F34" s="36">
        <v>15502840.59</v>
      </c>
      <c r="G34" s="36">
        <f t="shared" si="1"/>
        <v>4299821.93</v>
      </c>
    </row>
    <row r="35" spans="1:7" x14ac:dyDescent="0.2">
      <c r="A35" s="47" t="s">
        <v>38</v>
      </c>
      <c r="B35" s="36">
        <v>0</v>
      </c>
      <c r="C35" s="36">
        <v>0</v>
      </c>
      <c r="D35" s="36">
        <f t="shared" si="0"/>
        <v>0</v>
      </c>
      <c r="E35" s="36">
        <v>0</v>
      </c>
      <c r="F35" s="36">
        <v>0</v>
      </c>
      <c r="G35" s="36">
        <f t="shared" si="1"/>
        <v>0</v>
      </c>
    </row>
    <row r="36" spans="1:7" x14ac:dyDescent="0.2">
      <c r="A36" s="47" t="s">
        <v>39</v>
      </c>
      <c r="B36" s="36">
        <v>910000</v>
      </c>
      <c r="C36" s="36">
        <v>401500</v>
      </c>
      <c r="D36" s="36">
        <f t="shared" si="0"/>
        <v>1311500</v>
      </c>
      <c r="E36" s="36">
        <v>750663.28</v>
      </c>
      <c r="F36" s="36">
        <v>750663.28</v>
      </c>
      <c r="G36" s="36">
        <f t="shared" si="1"/>
        <v>560836.72</v>
      </c>
    </row>
    <row r="37" spans="1:7" x14ac:dyDescent="0.2">
      <c r="A37" s="47" t="s">
        <v>40</v>
      </c>
      <c r="B37" s="36">
        <v>11745460.699999999</v>
      </c>
      <c r="C37" s="36">
        <v>27920049.920000002</v>
      </c>
      <c r="D37" s="36">
        <f t="shared" si="0"/>
        <v>39665510.620000005</v>
      </c>
      <c r="E37" s="36">
        <v>35183764.189999998</v>
      </c>
      <c r="F37" s="36">
        <v>35058253.049999997</v>
      </c>
      <c r="G37" s="36">
        <f t="shared" si="1"/>
        <v>4481746.4300000072</v>
      </c>
    </row>
    <row r="38" spans="1:7" x14ac:dyDescent="0.2">
      <c r="A38" s="47" t="s">
        <v>41</v>
      </c>
      <c r="B38" s="36">
        <v>4271882.46</v>
      </c>
      <c r="C38" s="36">
        <v>444762.67</v>
      </c>
      <c r="D38" s="36">
        <f t="shared" si="0"/>
        <v>4716645.13</v>
      </c>
      <c r="E38" s="36">
        <v>3426433.36</v>
      </c>
      <c r="F38" s="36">
        <v>3426433.36</v>
      </c>
      <c r="G38" s="36">
        <f t="shared" si="1"/>
        <v>1290211.77</v>
      </c>
    </row>
    <row r="39" spans="1:7" x14ac:dyDescent="0.2">
      <c r="A39" s="47" t="s">
        <v>42</v>
      </c>
      <c r="B39" s="36">
        <v>0</v>
      </c>
      <c r="C39" s="36">
        <v>0</v>
      </c>
      <c r="D39" s="36">
        <f t="shared" si="0"/>
        <v>0</v>
      </c>
      <c r="E39" s="36">
        <v>0</v>
      </c>
      <c r="F39" s="36">
        <v>0</v>
      </c>
      <c r="G39" s="36">
        <f t="shared" si="1"/>
        <v>0</v>
      </c>
    </row>
    <row r="40" spans="1:7" x14ac:dyDescent="0.2">
      <c r="A40" s="47" t="s">
        <v>43</v>
      </c>
      <c r="B40" s="36">
        <v>0</v>
      </c>
      <c r="C40" s="36">
        <v>0</v>
      </c>
      <c r="D40" s="36">
        <f t="shared" si="0"/>
        <v>0</v>
      </c>
      <c r="E40" s="36">
        <v>0</v>
      </c>
      <c r="F40" s="36">
        <v>0</v>
      </c>
      <c r="G40" s="36">
        <f t="shared" si="1"/>
        <v>0</v>
      </c>
    </row>
    <row r="41" spans="1:7" x14ac:dyDescent="0.2">
      <c r="A41" s="47" t="s">
        <v>44</v>
      </c>
      <c r="B41" s="36">
        <v>300000</v>
      </c>
      <c r="C41" s="36">
        <v>-200000</v>
      </c>
      <c r="D41" s="36">
        <f t="shared" si="0"/>
        <v>100000</v>
      </c>
      <c r="E41" s="36">
        <v>0</v>
      </c>
      <c r="F41" s="36">
        <v>0</v>
      </c>
      <c r="G41" s="36">
        <f t="shared" si="1"/>
        <v>100000</v>
      </c>
    </row>
    <row r="42" spans="1:7" x14ac:dyDescent="0.2">
      <c r="A42" s="47" t="s">
        <v>45</v>
      </c>
      <c r="B42" s="36">
        <v>0</v>
      </c>
      <c r="C42" s="36">
        <v>0</v>
      </c>
      <c r="D42" s="36">
        <f t="shared" si="0"/>
        <v>0</v>
      </c>
      <c r="E42" s="36">
        <v>0</v>
      </c>
      <c r="F42" s="36">
        <v>0</v>
      </c>
      <c r="G42" s="36">
        <f t="shared" si="1"/>
        <v>0</v>
      </c>
    </row>
    <row r="43" spans="1:7" x14ac:dyDescent="0.2">
      <c r="A43" s="45" t="s">
        <v>124</v>
      </c>
      <c r="B43" s="48">
        <f>SUM(B44:B52)</f>
        <v>1447501.7000000002</v>
      </c>
      <c r="C43" s="48">
        <f>SUM(C44:C52)</f>
        <v>3751574</v>
      </c>
      <c r="D43" s="48">
        <f t="shared" si="0"/>
        <v>5199075.7</v>
      </c>
      <c r="E43" s="48">
        <f>SUM(E44:E52)</f>
        <v>4246167.17</v>
      </c>
      <c r="F43" s="48">
        <f>SUM(F44:F52)</f>
        <v>4246167.17</v>
      </c>
      <c r="G43" s="48">
        <f t="shared" si="1"/>
        <v>952908.53000000026</v>
      </c>
    </row>
    <row r="44" spans="1:7" x14ac:dyDescent="0.2">
      <c r="A44" s="49" t="s">
        <v>46</v>
      </c>
      <c r="B44" s="36">
        <v>991374.83</v>
      </c>
      <c r="C44" s="36">
        <v>-39010</v>
      </c>
      <c r="D44" s="36">
        <f t="shared" si="0"/>
        <v>952364.83</v>
      </c>
      <c r="E44" s="36">
        <v>331347.17</v>
      </c>
      <c r="F44" s="36">
        <v>331347.17</v>
      </c>
      <c r="G44" s="36">
        <f t="shared" si="1"/>
        <v>621017.65999999992</v>
      </c>
    </row>
    <row r="45" spans="1:7" x14ac:dyDescent="0.2">
      <c r="A45" s="47" t="s">
        <v>47</v>
      </c>
      <c r="B45" s="36">
        <v>20000</v>
      </c>
      <c r="C45" s="36">
        <v>0</v>
      </c>
      <c r="D45" s="36">
        <f t="shared" si="0"/>
        <v>20000</v>
      </c>
      <c r="E45" s="36">
        <v>0</v>
      </c>
      <c r="F45" s="36">
        <v>0</v>
      </c>
      <c r="G45" s="36">
        <f t="shared" si="1"/>
        <v>20000</v>
      </c>
    </row>
    <row r="46" spans="1:7" x14ac:dyDescent="0.2">
      <c r="A46" s="47" t="s">
        <v>48</v>
      </c>
      <c r="B46" s="36">
        <v>10000</v>
      </c>
      <c r="C46" s="36">
        <v>0</v>
      </c>
      <c r="D46" s="36">
        <f t="shared" si="0"/>
        <v>10000</v>
      </c>
      <c r="E46" s="36">
        <v>0</v>
      </c>
      <c r="F46" s="36">
        <v>0</v>
      </c>
      <c r="G46" s="36">
        <f t="shared" si="1"/>
        <v>10000</v>
      </c>
    </row>
    <row r="47" spans="1:7" x14ac:dyDescent="0.2">
      <c r="A47" s="47" t="s">
        <v>49</v>
      </c>
      <c r="B47" s="36">
        <v>36000</v>
      </c>
      <c r="C47" s="36">
        <v>3799000</v>
      </c>
      <c r="D47" s="36">
        <f t="shared" si="0"/>
        <v>3835000</v>
      </c>
      <c r="E47" s="36">
        <v>3799000</v>
      </c>
      <c r="F47" s="36">
        <v>3799000</v>
      </c>
      <c r="G47" s="36">
        <f t="shared" si="1"/>
        <v>36000</v>
      </c>
    </row>
    <row r="48" spans="1:7" x14ac:dyDescent="0.2">
      <c r="A48" s="47" t="s">
        <v>50</v>
      </c>
      <c r="B48" s="36">
        <v>0</v>
      </c>
      <c r="C48" s="36">
        <v>0</v>
      </c>
      <c r="D48" s="36">
        <f t="shared" si="0"/>
        <v>0</v>
      </c>
      <c r="E48" s="36">
        <v>0</v>
      </c>
      <c r="F48" s="36">
        <v>0</v>
      </c>
      <c r="G48" s="36">
        <f t="shared" si="1"/>
        <v>0</v>
      </c>
    </row>
    <row r="49" spans="1:7" x14ac:dyDescent="0.2">
      <c r="A49" s="47" t="s">
        <v>51</v>
      </c>
      <c r="B49" s="36">
        <v>359126.87</v>
      </c>
      <c r="C49" s="36">
        <v>-8416</v>
      </c>
      <c r="D49" s="36">
        <f t="shared" si="0"/>
        <v>350710.87</v>
      </c>
      <c r="E49" s="36">
        <v>115820</v>
      </c>
      <c r="F49" s="36">
        <v>115820</v>
      </c>
      <c r="G49" s="36">
        <f t="shared" si="1"/>
        <v>234890.87</v>
      </c>
    </row>
    <row r="50" spans="1:7" x14ac:dyDescent="0.2">
      <c r="A50" s="47" t="s">
        <v>52</v>
      </c>
      <c r="B50" s="36">
        <v>0</v>
      </c>
      <c r="C50" s="36">
        <v>0</v>
      </c>
      <c r="D50" s="36">
        <f t="shared" si="0"/>
        <v>0</v>
      </c>
      <c r="E50" s="36">
        <v>0</v>
      </c>
      <c r="F50" s="36">
        <v>0</v>
      </c>
      <c r="G50" s="36">
        <f t="shared" si="1"/>
        <v>0</v>
      </c>
    </row>
    <row r="51" spans="1:7" x14ac:dyDescent="0.2">
      <c r="A51" s="47" t="s">
        <v>53</v>
      </c>
      <c r="B51" s="36">
        <v>0</v>
      </c>
      <c r="C51" s="36">
        <v>0</v>
      </c>
      <c r="D51" s="36">
        <f t="shared" si="0"/>
        <v>0</v>
      </c>
      <c r="E51" s="36">
        <v>0</v>
      </c>
      <c r="F51" s="36">
        <v>0</v>
      </c>
      <c r="G51" s="36">
        <f t="shared" si="1"/>
        <v>0</v>
      </c>
    </row>
    <row r="52" spans="1:7" x14ac:dyDescent="0.2">
      <c r="A52" s="47" t="s">
        <v>54</v>
      </c>
      <c r="B52" s="36">
        <v>31000</v>
      </c>
      <c r="C52" s="36">
        <v>0</v>
      </c>
      <c r="D52" s="36">
        <f t="shared" si="0"/>
        <v>31000</v>
      </c>
      <c r="E52" s="36">
        <v>0</v>
      </c>
      <c r="F52" s="36">
        <v>0</v>
      </c>
      <c r="G52" s="36">
        <f t="shared" si="1"/>
        <v>31000</v>
      </c>
    </row>
    <row r="53" spans="1:7" x14ac:dyDescent="0.2">
      <c r="A53" s="45" t="s">
        <v>55</v>
      </c>
      <c r="B53" s="48">
        <f>SUM(B54:B56)</f>
        <v>31428561</v>
      </c>
      <c r="C53" s="48">
        <f>SUM(C54:C56)</f>
        <v>159226976.56</v>
      </c>
      <c r="D53" s="48">
        <f t="shared" si="0"/>
        <v>190655537.56</v>
      </c>
      <c r="E53" s="48">
        <f>SUM(E54:E56)</f>
        <v>159095152.37</v>
      </c>
      <c r="F53" s="48">
        <f>SUM(F54:F56)</f>
        <v>155175438.55000001</v>
      </c>
      <c r="G53" s="48">
        <f t="shared" si="1"/>
        <v>31560385.189999998</v>
      </c>
    </row>
    <row r="54" spans="1:7" x14ac:dyDescent="0.2">
      <c r="A54" s="47" t="s">
        <v>56</v>
      </c>
      <c r="B54" s="36">
        <v>31428561</v>
      </c>
      <c r="C54" s="36">
        <v>159226976.56</v>
      </c>
      <c r="D54" s="36">
        <f t="shared" si="0"/>
        <v>190655537.56</v>
      </c>
      <c r="E54" s="36">
        <v>159095152.37</v>
      </c>
      <c r="F54" s="36">
        <v>155175438.55000001</v>
      </c>
      <c r="G54" s="36">
        <f t="shared" si="1"/>
        <v>31560385.189999998</v>
      </c>
    </row>
    <row r="55" spans="1:7" x14ac:dyDescent="0.2">
      <c r="A55" s="47" t="s">
        <v>57</v>
      </c>
      <c r="B55" s="36">
        <v>0</v>
      </c>
      <c r="C55" s="36">
        <v>0</v>
      </c>
      <c r="D55" s="36">
        <f t="shared" si="0"/>
        <v>0</v>
      </c>
      <c r="E55" s="36">
        <v>0</v>
      </c>
      <c r="F55" s="36">
        <v>0</v>
      </c>
      <c r="G55" s="36">
        <f t="shared" si="1"/>
        <v>0</v>
      </c>
    </row>
    <row r="56" spans="1:7" x14ac:dyDescent="0.2">
      <c r="A56" s="47" t="s">
        <v>58</v>
      </c>
      <c r="B56" s="36">
        <v>0</v>
      </c>
      <c r="C56" s="36">
        <v>0</v>
      </c>
      <c r="D56" s="36">
        <f t="shared" si="0"/>
        <v>0</v>
      </c>
      <c r="E56" s="36">
        <v>0</v>
      </c>
      <c r="F56" s="36">
        <v>0</v>
      </c>
      <c r="G56" s="36">
        <f t="shared" si="1"/>
        <v>0</v>
      </c>
    </row>
    <row r="57" spans="1:7" x14ac:dyDescent="0.2">
      <c r="A57" s="45" t="s">
        <v>120</v>
      </c>
      <c r="B57" s="48">
        <f>SUM(B58:B64)</f>
        <v>0</v>
      </c>
      <c r="C57" s="48">
        <f>SUM(C58:C64)</f>
        <v>0</v>
      </c>
      <c r="D57" s="48">
        <f t="shared" si="0"/>
        <v>0</v>
      </c>
      <c r="E57" s="48">
        <f>SUM(E58:E64)</f>
        <v>0</v>
      </c>
      <c r="F57" s="48">
        <f>SUM(F58:F64)</f>
        <v>0</v>
      </c>
      <c r="G57" s="48">
        <f t="shared" si="1"/>
        <v>0</v>
      </c>
    </row>
    <row r="58" spans="1:7" x14ac:dyDescent="0.2">
      <c r="A58" s="47" t="s">
        <v>59</v>
      </c>
      <c r="B58" s="36">
        <v>0</v>
      </c>
      <c r="C58" s="36">
        <v>0</v>
      </c>
      <c r="D58" s="36">
        <f t="shared" si="0"/>
        <v>0</v>
      </c>
      <c r="E58" s="36">
        <v>0</v>
      </c>
      <c r="F58" s="36">
        <v>0</v>
      </c>
      <c r="G58" s="36">
        <f t="shared" si="1"/>
        <v>0</v>
      </c>
    </row>
    <row r="59" spans="1:7" x14ac:dyDescent="0.2">
      <c r="A59" s="47" t="s">
        <v>60</v>
      </c>
      <c r="B59" s="36">
        <v>0</v>
      </c>
      <c r="C59" s="36">
        <v>0</v>
      </c>
      <c r="D59" s="36">
        <f t="shared" si="0"/>
        <v>0</v>
      </c>
      <c r="E59" s="36">
        <v>0</v>
      </c>
      <c r="F59" s="36">
        <v>0</v>
      </c>
      <c r="G59" s="36">
        <f t="shared" si="1"/>
        <v>0</v>
      </c>
    </row>
    <row r="60" spans="1:7" x14ac:dyDescent="0.2">
      <c r="A60" s="47" t="s">
        <v>61</v>
      </c>
      <c r="B60" s="36">
        <v>0</v>
      </c>
      <c r="C60" s="36">
        <v>0</v>
      </c>
      <c r="D60" s="36">
        <f t="shared" si="0"/>
        <v>0</v>
      </c>
      <c r="E60" s="36">
        <v>0</v>
      </c>
      <c r="F60" s="36">
        <v>0</v>
      </c>
      <c r="G60" s="36">
        <f t="shared" si="1"/>
        <v>0</v>
      </c>
    </row>
    <row r="61" spans="1:7" x14ac:dyDescent="0.2">
      <c r="A61" s="47" t="s">
        <v>62</v>
      </c>
      <c r="B61" s="36">
        <v>0</v>
      </c>
      <c r="C61" s="36">
        <v>0</v>
      </c>
      <c r="D61" s="36">
        <f t="shared" si="0"/>
        <v>0</v>
      </c>
      <c r="E61" s="36">
        <v>0</v>
      </c>
      <c r="F61" s="36">
        <v>0</v>
      </c>
      <c r="G61" s="36">
        <f t="shared" si="1"/>
        <v>0</v>
      </c>
    </row>
    <row r="62" spans="1:7" x14ac:dyDescent="0.2">
      <c r="A62" s="47" t="s">
        <v>63</v>
      </c>
      <c r="B62" s="36">
        <v>0</v>
      </c>
      <c r="C62" s="36">
        <v>0</v>
      </c>
      <c r="D62" s="36">
        <f t="shared" si="0"/>
        <v>0</v>
      </c>
      <c r="E62" s="36">
        <v>0</v>
      </c>
      <c r="F62" s="36">
        <v>0</v>
      </c>
      <c r="G62" s="36">
        <f t="shared" si="1"/>
        <v>0</v>
      </c>
    </row>
    <row r="63" spans="1:7" x14ac:dyDescent="0.2">
      <c r="A63" s="47" t="s">
        <v>64</v>
      </c>
      <c r="B63" s="36">
        <v>0</v>
      </c>
      <c r="C63" s="36">
        <v>0</v>
      </c>
      <c r="D63" s="36">
        <f t="shared" si="0"/>
        <v>0</v>
      </c>
      <c r="E63" s="36">
        <v>0</v>
      </c>
      <c r="F63" s="36">
        <v>0</v>
      </c>
      <c r="G63" s="36">
        <f t="shared" si="1"/>
        <v>0</v>
      </c>
    </row>
    <row r="64" spans="1:7" x14ac:dyDescent="0.2">
      <c r="A64" s="47" t="s">
        <v>65</v>
      </c>
      <c r="B64" s="36">
        <v>0</v>
      </c>
      <c r="C64" s="36">
        <v>0</v>
      </c>
      <c r="D64" s="36">
        <f t="shared" si="0"/>
        <v>0</v>
      </c>
      <c r="E64" s="36">
        <v>0</v>
      </c>
      <c r="F64" s="36">
        <v>0</v>
      </c>
      <c r="G64" s="36">
        <f t="shared" si="1"/>
        <v>0</v>
      </c>
    </row>
    <row r="65" spans="1:7" x14ac:dyDescent="0.2">
      <c r="A65" s="45" t="s">
        <v>121</v>
      </c>
      <c r="B65" s="48">
        <f>SUM(B66:B68)</f>
        <v>0</v>
      </c>
      <c r="C65" s="48">
        <f>SUM(C66:C68)</f>
        <v>4210243.5</v>
      </c>
      <c r="D65" s="48">
        <f t="shared" si="0"/>
        <v>4210243.5</v>
      </c>
      <c r="E65" s="48">
        <f>SUM(E66:E68)</f>
        <v>4074243.5</v>
      </c>
      <c r="F65" s="48">
        <f>SUM(F66:F68)</f>
        <v>4074243.5</v>
      </c>
      <c r="G65" s="48">
        <f t="shared" si="1"/>
        <v>136000</v>
      </c>
    </row>
    <row r="66" spans="1:7" x14ac:dyDescent="0.2">
      <c r="A66" s="47" t="s">
        <v>66</v>
      </c>
      <c r="B66" s="36">
        <v>0</v>
      </c>
      <c r="C66" s="36">
        <v>0</v>
      </c>
      <c r="D66" s="36">
        <f t="shared" si="0"/>
        <v>0</v>
      </c>
      <c r="E66" s="36">
        <v>0</v>
      </c>
      <c r="F66" s="36">
        <v>0</v>
      </c>
      <c r="G66" s="36">
        <f t="shared" si="1"/>
        <v>0</v>
      </c>
    </row>
    <row r="67" spans="1:7" x14ac:dyDescent="0.2">
      <c r="A67" s="47" t="s">
        <v>67</v>
      </c>
      <c r="B67" s="36">
        <v>0</v>
      </c>
      <c r="C67" s="36">
        <v>0</v>
      </c>
      <c r="D67" s="36">
        <f t="shared" si="0"/>
        <v>0</v>
      </c>
      <c r="E67" s="36">
        <v>0</v>
      </c>
      <c r="F67" s="36">
        <v>0</v>
      </c>
      <c r="G67" s="36">
        <f t="shared" si="1"/>
        <v>0</v>
      </c>
    </row>
    <row r="68" spans="1:7" x14ac:dyDescent="0.2">
      <c r="A68" s="47" t="s">
        <v>68</v>
      </c>
      <c r="B68" s="36">
        <v>0</v>
      </c>
      <c r="C68" s="36">
        <v>4210243.5</v>
      </c>
      <c r="D68" s="36">
        <f t="shared" si="0"/>
        <v>4210243.5</v>
      </c>
      <c r="E68" s="36">
        <v>4074243.5</v>
      </c>
      <c r="F68" s="36">
        <v>4074243.5</v>
      </c>
      <c r="G68" s="36">
        <f t="shared" si="1"/>
        <v>136000</v>
      </c>
    </row>
    <row r="69" spans="1:7" x14ac:dyDescent="0.2">
      <c r="A69" s="45" t="s">
        <v>69</v>
      </c>
      <c r="B69" s="48">
        <f>SUM(B70:B76)</f>
        <v>0</v>
      </c>
      <c r="C69" s="48">
        <f>SUM(C70:C76)</f>
        <v>0</v>
      </c>
      <c r="D69" s="48">
        <f t="shared" si="0"/>
        <v>0</v>
      </c>
      <c r="E69" s="48">
        <f>SUM(E70:E76)</f>
        <v>0</v>
      </c>
      <c r="F69" s="48">
        <f>SUM(F70:F76)</f>
        <v>0</v>
      </c>
      <c r="G69" s="48">
        <f t="shared" si="1"/>
        <v>0</v>
      </c>
    </row>
    <row r="70" spans="1:7" x14ac:dyDescent="0.2">
      <c r="A70" s="47" t="s">
        <v>70</v>
      </c>
      <c r="B70" s="36">
        <v>0</v>
      </c>
      <c r="C70" s="36">
        <v>0</v>
      </c>
      <c r="D70" s="36">
        <f t="shared" ref="D70:D76" si="2">B70+C70</f>
        <v>0</v>
      </c>
      <c r="E70" s="36">
        <v>0</v>
      </c>
      <c r="F70" s="36">
        <v>0</v>
      </c>
      <c r="G70" s="36">
        <f t="shared" ref="G70:G76" si="3">D70-E70</f>
        <v>0</v>
      </c>
    </row>
    <row r="71" spans="1:7" x14ac:dyDescent="0.2">
      <c r="A71" s="47" t="s">
        <v>71</v>
      </c>
      <c r="B71" s="36">
        <v>0</v>
      </c>
      <c r="C71" s="36">
        <v>0</v>
      </c>
      <c r="D71" s="36">
        <f t="shared" si="2"/>
        <v>0</v>
      </c>
      <c r="E71" s="36">
        <v>0</v>
      </c>
      <c r="F71" s="36">
        <v>0</v>
      </c>
      <c r="G71" s="36">
        <f t="shared" si="3"/>
        <v>0</v>
      </c>
    </row>
    <row r="72" spans="1:7" x14ac:dyDescent="0.2">
      <c r="A72" s="47" t="s">
        <v>72</v>
      </c>
      <c r="B72" s="36">
        <v>0</v>
      </c>
      <c r="C72" s="36">
        <v>0</v>
      </c>
      <c r="D72" s="36">
        <f t="shared" si="2"/>
        <v>0</v>
      </c>
      <c r="E72" s="36">
        <v>0</v>
      </c>
      <c r="F72" s="36">
        <v>0</v>
      </c>
      <c r="G72" s="36">
        <f t="shared" si="3"/>
        <v>0</v>
      </c>
    </row>
    <row r="73" spans="1:7" x14ac:dyDescent="0.2">
      <c r="A73" s="47" t="s">
        <v>73</v>
      </c>
      <c r="B73" s="36">
        <v>0</v>
      </c>
      <c r="C73" s="36">
        <v>0</v>
      </c>
      <c r="D73" s="36">
        <f t="shared" si="2"/>
        <v>0</v>
      </c>
      <c r="E73" s="36">
        <v>0</v>
      </c>
      <c r="F73" s="36">
        <v>0</v>
      </c>
      <c r="G73" s="36">
        <f t="shared" si="3"/>
        <v>0</v>
      </c>
    </row>
    <row r="74" spans="1:7" x14ac:dyDescent="0.2">
      <c r="A74" s="47" t="s">
        <v>74</v>
      </c>
      <c r="B74" s="36">
        <v>0</v>
      </c>
      <c r="C74" s="36">
        <v>0</v>
      </c>
      <c r="D74" s="36">
        <f t="shared" si="2"/>
        <v>0</v>
      </c>
      <c r="E74" s="36">
        <v>0</v>
      </c>
      <c r="F74" s="36">
        <v>0</v>
      </c>
      <c r="G74" s="36">
        <f t="shared" si="3"/>
        <v>0</v>
      </c>
    </row>
    <row r="75" spans="1:7" x14ac:dyDescent="0.2">
      <c r="A75" s="47" t="s">
        <v>75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</row>
    <row r="76" spans="1:7" x14ac:dyDescent="0.2">
      <c r="A76" s="50" t="s">
        <v>76</v>
      </c>
      <c r="B76" s="51">
        <v>0</v>
      </c>
      <c r="C76" s="51">
        <v>0</v>
      </c>
      <c r="D76" s="51">
        <f t="shared" si="2"/>
        <v>0</v>
      </c>
      <c r="E76" s="51">
        <v>0</v>
      </c>
      <c r="F76" s="51">
        <v>0</v>
      </c>
      <c r="G76" s="51">
        <f t="shared" si="3"/>
        <v>0</v>
      </c>
    </row>
    <row r="77" spans="1:7" x14ac:dyDescent="0.2">
      <c r="A77" s="52" t="s">
        <v>77</v>
      </c>
      <c r="B77" s="53">
        <f t="shared" ref="B77:G77" si="4">SUM(B5+B13+B23+B33+B43+B53+B57+B65+B69)</f>
        <v>270188722.31999999</v>
      </c>
      <c r="C77" s="53">
        <f t="shared" si="4"/>
        <v>208109846.88</v>
      </c>
      <c r="D77" s="53">
        <f t="shared" si="4"/>
        <v>478298569.19999999</v>
      </c>
      <c r="E77" s="53">
        <f t="shared" si="4"/>
        <v>351870134.76999998</v>
      </c>
      <c r="F77" s="53">
        <f t="shared" si="4"/>
        <v>347526153.75</v>
      </c>
      <c r="G77" s="53">
        <f t="shared" si="4"/>
        <v>126428434.43000001</v>
      </c>
    </row>
    <row r="79" spans="1:7" x14ac:dyDescent="0.2">
      <c r="A79" s="63" t="s">
        <v>162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72" t="s">
        <v>167</v>
      </c>
      <c r="B1" s="73"/>
      <c r="C1" s="73"/>
      <c r="D1" s="73"/>
      <c r="E1" s="73"/>
      <c r="F1" s="73"/>
      <c r="G1" s="74"/>
    </row>
    <row r="2" spans="1:7" x14ac:dyDescent="0.2">
      <c r="A2" s="20"/>
      <c r="B2" s="23"/>
      <c r="C2" s="24"/>
      <c r="D2" s="24" t="s">
        <v>0</v>
      </c>
      <c r="E2" s="24"/>
      <c r="F2" s="25"/>
      <c r="G2" s="70" t="s">
        <v>7</v>
      </c>
    </row>
    <row r="3" spans="1:7" ht="24.95" customHeight="1" x14ac:dyDescent="0.2">
      <c r="A3" s="2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71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1"/>
      <c r="B5" s="8"/>
      <c r="C5" s="8"/>
      <c r="D5" s="8"/>
      <c r="E5" s="8"/>
      <c r="F5" s="8"/>
      <c r="G5" s="8"/>
    </row>
    <row r="6" spans="1:7" x14ac:dyDescent="0.2">
      <c r="A6" s="31" t="s">
        <v>78</v>
      </c>
      <c r="B6" s="6">
        <v>233040777.16</v>
      </c>
      <c r="C6" s="6">
        <v>40476290.149999999</v>
      </c>
      <c r="D6" s="6">
        <f>B6+C6</f>
        <v>273517067.31</v>
      </c>
      <c r="E6" s="6">
        <v>181028138.37</v>
      </c>
      <c r="F6" s="6">
        <v>180603871.16999999</v>
      </c>
      <c r="G6" s="6">
        <f>D6-E6</f>
        <v>92488928.939999998</v>
      </c>
    </row>
    <row r="7" spans="1:7" x14ac:dyDescent="0.2">
      <c r="A7" s="31"/>
      <c r="B7" s="9"/>
      <c r="C7" s="9"/>
      <c r="D7" s="9"/>
      <c r="E7" s="9"/>
      <c r="F7" s="9"/>
      <c r="G7" s="9"/>
    </row>
    <row r="8" spans="1:7" x14ac:dyDescent="0.2">
      <c r="A8" s="31" t="s">
        <v>79</v>
      </c>
      <c r="B8" s="6">
        <v>32876062.699999999</v>
      </c>
      <c r="C8" s="6">
        <v>167188794.06</v>
      </c>
      <c r="D8" s="6">
        <f>B8+C8</f>
        <v>200064856.75999999</v>
      </c>
      <c r="E8" s="6">
        <v>167415563.03999999</v>
      </c>
      <c r="F8" s="6">
        <v>163495849.22</v>
      </c>
      <c r="G8" s="6">
        <f>D8-E8</f>
        <v>32649293.719999999</v>
      </c>
    </row>
    <row r="9" spans="1:7" x14ac:dyDescent="0.2">
      <c r="A9" s="31"/>
      <c r="B9" s="9"/>
      <c r="C9" s="9"/>
      <c r="D9" s="9"/>
      <c r="E9" s="9"/>
      <c r="F9" s="9"/>
      <c r="G9" s="9"/>
    </row>
    <row r="10" spans="1:7" x14ac:dyDescent="0.2">
      <c r="A10" s="31" t="s">
        <v>80</v>
      </c>
      <c r="B10" s="9">
        <v>0</v>
      </c>
      <c r="C10" s="9">
        <v>0</v>
      </c>
      <c r="D10" s="9">
        <f>B10+C10</f>
        <v>0</v>
      </c>
      <c r="E10" s="9">
        <v>0</v>
      </c>
      <c r="F10" s="9">
        <v>0</v>
      </c>
      <c r="G10" s="9">
        <f>D10-E10</f>
        <v>0</v>
      </c>
    </row>
    <row r="11" spans="1:7" x14ac:dyDescent="0.2">
      <c r="A11" s="31"/>
      <c r="B11" s="9"/>
      <c r="C11" s="9"/>
      <c r="D11" s="9"/>
      <c r="E11" s="9"/>
      <c r="F11" s="9"/>
      <c r="G11" s="9"/>
    </row>
    <row r="12" spans="1:7" x14ac:dyDescent="0.2">
      <c r="A12" s="31" t="s">
        <v>41</v>
      </c>
      <c r="B12" s="6">
        <v>4271882.46</v>
      </c>
      <c r="C12" s="6">
        <v>444762.67</v>
      </c>
      <c r="D12" s="6">
        <f>B12+C12</f>
        <v>4716645.13</v>
      </c>
      <c r="E12" s="6">
        <v>3426433.36</v>
      </c>
      <c r="F12" s="6">
        <v>3426433.36</v>
      </c>
      <c r="G12" s="6">
        <f>D12-E12</f>
        <v>1290211.77</v>
      </c>
    </row>
    <row r="13" spans="1:7" x14ac:dyDescent="0.2">
      <c r="A13" s="31"/>
      <c r="B13" s="9"/>
      <c r="C13" s="9"/>
      <c r="D13" s="9"/>
      <c r="E13" s="9"/>
      <c r="F13" s="9"/>
      <c r="G13" s="9"/>
    </row>
    <row r="14" spans="1:7" x14ac:dyDescent="0.2">
      <c r="A14" s="31" t="s">
        <v>66</v>
      </c>
      <c r="B14" s="9">
        <v>0</v>
      </c>
      <c r="C14" s="9">
        <v>0</v>
      </c>
      <c r="D14" s="9">
        <f>B14+C14</f>
        <v>0</v>
      </c>
      <c r="E14" s="9">
        <v>0</v>
      </c>
      <c r="F14" s="9">
        <v>0</v>
      </c>
      <c r="G14" s="9">
        <f>D14-E14</f>
        <v>0</v>
      </c>
    </row>
    <row r="15" spans="1:7" x14ac:dyDescent="0.2">
      <c r="A15" s="32"/>
      <c r="B15" s="10"/>
      <c r="C15" s="10"/>
      <c r="D15" s="10"/>
      <c r="E15" s="10"/>
      <c r="F15" s="10"/>
      <c r="G15" s="10"/>
    </row>
    <row r="16" spans="1:7" x14ac:dyDescent="0.2">
      <c r="A16" s="33" t="s">
        <v>77</v>
      </c>
      <c r="B16" s="7">
        <f t="shared" ref="B16:G16" si="0">SUM(B6+B8+B10+B12+B14)</f>
        <v>270188722.31999999</v>
      </c>
      <c r="C16" s="7">
        <f t="shared" si="0"/>
        <v>208109846.88</v>
      </c>
      <c r="D16" s="7">
        <f t="shared" si="0"/>
        <v>478298569.19999999</v>
      </c>
      <c r="E16" s="7">
        <f t="shared" si="0"/>
        <v>351870134.76999998</v>
      </c>
      <c r="F16" s="7">
        <f t="shared" si="0"/>
        <v>347526153.75</v>
      </c>
      <c r="G16" s="7">
        <f t="shared" si="0"/>
        <v>126428434.42999999</v>
      </c>
    </row>
    <row r="19" spans="1:1" x14ac:dyDescent="0.2">
      <c r="A19" s="64" t="s">
        <v>162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opLeftCell="A55" workbookViewId="0">
      <selection activeCell="A59" sqref="A59:G6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75" t="s">
        <v>164</v>
      </c>
      <c r="B1" s="76"/>
      <c r="C1" s="76"/>
      <c r="D1" s="76"/>
      <c r="E1" s="76"/>
      <c r="F1" s="76"/>
      <c r="G1" s="77"/>
    </row>
    <row r="2" spans="1:7" x14ac:dyDescent="0.2">
      <c r="A2" s="57"/>
      <c r="B2" s="58"/>
      <c r="C2" s="58"/>
      <c r="D2" s="58"/>
      <c r="E2" s="58"/>
      <c r="F2" s="58"/>
      <c r="G2" s="59"/>
    </row>
    <row r="3" spans="1:7" x14ac:dyDescent="0.2">
      <c r="A3" s="43"/>
      <c r="B3" s="60"/>
      <c r="C3" s="61"/>
      <c r="D3" s="54" t="s">
        <v>0</v>
      </c>
      <c r="E3" s="61"/>
      <c r="F3" s="62"/>
      <c r="G3" s="70" t="s">
        <v>7</v>
      </c>
    </row>
    <row r="4" spans="1:7" ht="24.95" customHeight="1" x14ac:dyDescent="0.2">
      <c r="A4" s="41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71"/>
    </row>
    <row r="5" spans="1:7" x14ac:dyDescent="0.2">
      <c r="A5" s="4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55"/>
      <c r="B6" s="56"/>
      <c r="C6" s="56"/>
      <c r="D6" s="56"/>
      <c r="E6" s="56"/>
      <c r="F6" s="56"/>
      <c r="G6" s="56"/>
    </row>
    <row r="7" spans="1:7" x14ac:dyDescent="0.2">
      <c r="A7" s="35" t="s">
        <v>125</v>
      </c>
      <c r="B7" s="36">
        <v>3035375.45</v>
      </c>
      <c r="C7" s="36">
        <v>-45800</v>
      </c>
      <c r="D7" s="36">
        <f>B7+C7</f>
        <v>2989575.45</v>
      </c>
      <c r="E7" s="36">
        <v>1768651.33</v>
      </c>
      <c r="F7" s="36">
        <v>1756303.31</v>
      </c>
      <c r="G7" s="36">
        <f>D7-E7</f>
        <v>1220924.1200000001</v>
      </c>
    </row>
    <row r="8" spans="1:7" x14ac:dyDescent="0.2">
      <c r="A8" s="35" t="s">
        <v>126</v>
      </c>
      <c r="B8" s="36">
        <v>24841885.329999998</v>
      </c>
      <c r="C8" s="36">
        <v>5996590</v>
      </c>
      <c r="D8" s="36">
        <f t="shared" ref="D8:D40" si="0">B8+C8</f>
        <v>30838475.329999998</v>
      </c>
      <c r="E8" s="36">
        <v>16021964.99</v>
      </c>
      <c r="F8" s="36">
        <v>15885036.34</v>
      </c>
      <c r="G8" s="36">
        <f t="shared" ref="G8:G40" si="1">D8-E8</f>
        <v>14816510.339999998</v>
      </c>
    </row>
    <row r="9" spans="1:7" x14ac:dyDescent="0.2">
      <c r="A9" s="35" t="s">
        <v>127</v>
      </c>
      <c r="B9" s="36">
        <v>2393711.5099999998</v>
      </c>
      <c r="C9" s="36">
        <v>900000</v>
      </c>
      <c r="D9" s="36">
        <f t="shared" si="0"/>
        <v>3293711.51</v>
      </c>
      <c r="E9" s="36">
        <v>1837990.99</v>
      </c>
      <c r="F9" s="36">
        <v>1835944.67</v>
      </c>
      <c r="G9" s="36">
        <f t="shared" si="1"/>
        <v>1455720.5199999998</v>
      </c>
    </row>
    <row r="10" spans="1:7" x14ac:dyDescent="0.2">
      <c r="A10" s="35" t="s">
        <v>128</v>
      </c>
      <c r="B10" s="36">
        <v>8498763.2699999996</v>
      </c>
      <c r="C10" s="36">
        <v>2113000</v>
      </c>
      <c r="D10" s="36">
        <f t="shared" si="0"/>
        <v>10611763.27</v>
      </c>
      <c r="E10" s="36">
        <v>2790232.37</v>
      </c>
      <c r="F10" s="36">
        <v>2788315.66</v>
      </c>
      <c r="G10" s="36">
        <f t="shared" si="1"/>
        <v>7821530.8999999994</v>
      </c>
    </row>
    <row r="11" spans="1:7" x14ac:dyDescent="0.2">
      <c r="A11" s="35" t="s">
        <v>129</v>
      </c>
      <c r="B11" s="36">
        <v>3091280.19</v>
      </c>
      <c r="C11" s="36">
        <v>272937.96000000002</v>
      </c>
      <c r="D11" s="36">
        <f t="shared" si="0"/>
        <v>3364218.15</v>
      </c>
      <c r="E11" s="36">
        <v>2030735.71</v>
      </c>
      <c r="F11" s="36">
        <v>2027481.61</v>
      </c>
      <c r="G11" s="36">
        <f t="shared" si="1"/>
        <v>1333482.44</v>
      </c>
    </row>
    <row r="12" spans="1:7" x14ac:dyDescent="0.2">
      <c r="A12" s="35" t="s">
        <v>130</v>
      </c>
      <c r="B12" s="36">
        <v>5542990.2999999998</v>
      </c>
      <c r="C12" s="36">
        <v>160000</v>
      </c>
      <c r="D12" s="36">
        <f t="shared" si="0"/>
        <v>5702990.2999999998</v>
      </c>
      <c r="E12" s="36">
        <v>3530914.51</v>
      </c>
      <c r="F12" s="36">
        <v>3521595.3</v>
      </c>
      <c r="G12" s="36">
        <f t="shared" si="1"/>
        <v>2172075.79</v>
      </c>
    </row>
    <row r="13" spans="1:7" x14ac:dyDescent="0.2">
      <c r="A13" s="35" t="s">
        <v>131</v>
      </c>
      <c r="B13" s="36">
        <v>2885262.83</v>
      </c>
      <c r="C13" s="36">
        <v>0</v>
      </c>
      <c r="D13" s="36">
        <f t="shared" si="0"/>
        <v>2885262.83</v>
      </c>
      <c r="E13" s="36">
        <v>1820736.63</v>
      </c>
      <c r="F13" s="36">
        <v>1816054.31</v>
      </c>
      <c r="G13" s="36">
        <f t="shared" si="1"/>
        <v>1064526.2000000002</v>
      </c>
    </row>
    <row r="14" spans="1:7" x14ac:dyDescent="0.2">
      <c r="A14" s="35" t="s">
        <v>132</v>
      </c>
      <c r="B14" s="36">
        <v>1459337.19</v>
      </c>
      <c r="C14" s="36">
        <v>-17300</v>
      </c>
      <c r="D14" s="36">
        <f t="shared" si="0"/>
        <v>1442037.19</v>
      </c>
      <c r="E14" s="36">
        <v>870548.67</v>
      </c>
      <c r="F14" s="36">
        <v>868251.11</v>
      </c>
      <c r="G14" s="36">
        <f t="shared" si="1"/>
        <v>571488.5199999999</v>
      </c>
    </row>
    <row r="15" spans="1:7" x14ac:dyDescent="0.2">
      <c r="A15" s="35" t="s">
        <v>133</v>
      </c>
      <c r="B15" s="36">
        <v>2097145.24</v>
      </c>
      <c r="C15" s="36">
        <v>0</v>
      </c>
      <c r="D15" s="36">
        <f t="shared" si="0"/>
        <v>2097145.24</v>
      </c>
      <c r="E15" s="36">
        <v>1282456.5900000001</v>
      </c>
      <c r="F15" s="36">
        <v>1276361.6399999999</v>
      </c>
      <c r="G15" s="36">
        <f t="shared" si="1"/>
        <v>814688.64999999991</v>
      </c>
    </row>
    <row r="16" spans="1:7" x14ac:dyDescent="0.2">
      <c r="A16" s="35" t="s">
        <v>134</v>
      </c>
      <c r="B16" s="36">
        <v>2806915.77</v>
      </c>
      <c r="C16" s="36">
        <v>0</v>
      </c>
      <c r="D16" s="36">
        <f t="shared" si="0"/>
        <v>2806915.77</v>
      </c>
      <c r="E16" s="36">
        <v>1802542.39</v>
      </c>
      <c r="F16" s="36">
        <v>1797703.31</v>
      </c>
      <c r="G16" s="36">
        <f t="shared" si="1"/>
        <v>1004373.3800000001</v>
      </c>
    </row>
    <row r="17" spans="1:7" x14ac:dyDescent="0.2">
      <c r="A17" s="35" t="s">
        <v>135</v>
      </c>
      <c r="B17" s="36">
        <v>18770782.489999998</v>
      </c>
      <c r="C17" s="36">
        <v>1032953.18</v>
      </c>
      <c r="D17" s="36">
        <f t="shared" si="0"/>
        <v>19803735.669999998</v>
      </c>
      <c r="E17" s="36">
        <v>13947799.039999999</v>
      </c>
      <c r="F17" s="36">
        <v>13929519.970000001</v>
      </c>
      <c r="G17" s="36">
        <f t="shared" si="1"/>
        <v>5855936.629999999</v>
      </c>
    </row>
    <row r="18" spans="1:7" x14ac:dyDescent="0.2">
      <c r="A18" s="35" t="s">
        <v>136</v>
      </c>
      <c r="B18" s="36">
        <v>507506.01</v>
      </c>
      <c r="C18" s="36">
        <v>0</v>
      </c>
      <c r="D18" s="36">
        <f t="shared" si="0"/>
        <v>507506.01</v>
      </c>
      <c r="E18" s="36">
        <v>323341.88</v>
      </c>
      <c r="F18" s="36">
        <v>322510.71999999997</v>
      </c>
      <c r="G18" s="36">
        <f t="shared" si="1"/>
        <v>184164.13</v>
      </c>
    </row>
    <row r="19" spans="1:7" x14ac:dyDescent="0.2">
      <c r="A19" s="35" t="s">
        <v>137</v>
      </c>
      <c r="B19" s="36">
        <v>1432365.35</v>
      </c>
      <c r="C19" s="36">
        <v>0</v>
      </c>
      <c r="D19" s="36">
        <f t="shared" si="0"/>
        <v>1432365.35</v>
      </c>
      <c r="E19" s="36">
        <v>757378.5</v>
      </c>
      <c r="F19" s="36">
        <v>755300.22</v>
      </c>
      <c r="G19" s="36">
        <f t="shared" si="1"/>
        <v>674986.85000000009</v>
      </c>
    </row>
    <row r="20" spans="1:7" x14ac:dyDescent="0.2">
      <c r="A20" s="35" t="s">
        <v>138</v>
      </c>
      <c r="B20" s="36">
        <v>1517658.69</v>
      </c>
      <c r="C20" s="36">
        <v>0</v>
      </c>
      <c r="D20" s="36">
        <f t="shared" si="0"/>
        <v>1517658.69</v>
      </c>
      <c r="E20" s="36">
        <v>1013883.92</v>
      </c>
      <c r="F20" s="36">
        <v>1011164.6</v>
      </c>
      <c r="G20" s="36">
        <f t="shared" si="1"/>
        <v>503774.7699999999</v>
      </c>
    </row>
    <row r="21" spans="1:7" x14ac:dyDescent="0.2">
      <c r="A21" s="35" t="s">
        <v>139</v>
      </c>
      <c r="B21" s="36">
        <v>2685590.22</v>
      </c>
      <c r="C21" s="36">
        <v>21802529.870000001</v>
      </c>
      <c r="D21" s="36">
        <f t="shared" si="0"/>
        <v>24488120.09</v>
      </c>
      <c r="E21" s="36">
        <v>22339225.309999999</v>
      </c>
      <c r="F21" s="36">
        <v>22334919.670000002</v>
      </c>
      <c r="G21" s="36">
        <f t="shared" si="1"/>
        <v>2148894.7800000012</v>
      </c>
    </row>
    <row r="22" spans="1:7" x14ac:dyDescent="0.2">
      <c r="A22" s="35" t="s">
        <v>140</v>
      </c>
      <c r="B22" s="36">
        <v>2102037.9</v>
      </c>
      <c r="C22" s="36">
        <v>5261168.7</v>
      </c>
      <c r="D22" s="36">
        <f t="shared" si="0"/>
        <v>7363206.5999999996</v>
      </c>
      <c r="E22" s="36">
        <v>6182043.0199999996</v>
      </c>
      <c r="F22" s="36">
        <v>6179705.54</v>
      </c>
      <c r="G22" s="36">
        <f t="shared" si="1"/>
        <v>1181163.58</v>
      </c>
    </row>
    <row r="23" spans="1:7" x14ac:dyDescent="0.2">
      <c r="A23" s="35" t="s">
        <v>141</v>
      </c>
      <c r="B23" s="36">
        <v>5684228.4500000002</v>
      </c>
      <c r="C23" s="36">
        <v>5613146</v>
      </c>
      <c r="D23" s="36">
        <f t="shared" si="0"/>
        <v>11297374.449999999</v>
      </c>
      <c r="E23" s="36">
        <v>7066664.0499999998</v>
      </c>
      <c r="F23" s="36">
        <v>7017834.7000000002</v>
      </c>
      <c r="G23" s="36">
        <f t="shared" si="1"/>
        <v>4230710.3999999994</v>
      </c>
    </row>
    <row r="24" spans="1:7" x14ac:dyDescent="0.2">
      <c r="A24" s="35" t="s">
        <v>142</v>
      </c>
      <c r="B24" s="36">
        <v>2186867.9900000002</v>
      </c>
      <c r="C24" s="36">
        <v>43268</v>
      </c>
      <c r="D24" s="36">
        <f t="shared" si="0"/>
        <v>2230135.9900000002</v>
      </c>
      <c r="E24" s="36">
        <v>1377979.42</v>
      </c>
      <c r="F24" s="36">
        <v>1374031.2</v>
      </c>
      <c r="G24" s="36">
        <f t="shared" si="1"/>
        <v>852156.5700000003</v>
      </c>
    </row>
    <row r="25" spans="1:7" x14ac:dyDescent="0.2">
      <c r="A25" s="35" t="s">
        <v>143</v>
      </c>
      <c r="B25" s="36">
        <v>2025041.7</v>
      </c>
      <c r="C25" s="36">
        <v>421440</v>
      </c>
      <c r="D25" s="36">
        <f t="shared" si="0"/>
        <v>2446481.7000000002</v>
      </c>
      <c r="E25" s="36">
        <v>1645626</v>
      </c>
      <c r="F25" s="36">
        <v>1648722.84</v>
      </c>
      <c r="G25" s="36">
        <f t="shared" si="1"/>
        <v>800855.70000000019</v>
      </c>
    </row>
    <row r="26" spans="1:7" x14ac:dyDescent="0.2">
      <c r="A26" s="35" t="s">
        <v>144</v>
      </c>
      <c r="B26" s="36">
        <v>42541122.630000003</v>
      </c>
      <c r="C26" s="36">
        <v>157068723.91</v>
      </c>
      <c r="D26" s="36">
        <f t="shared" si="0"/>
        <v>199609846.53999999</v>
      </c>
      <c r="E26" s="36">
        <v>164297760.91</v>
      </c>
      <c r="F26" s="36">
        <v>160369615.61000001</v>
      </c>
      <c r="G26" s="36">
        <f t="shared" si="1"/>
        <v>35312085.629999995</v>
      </c>
    </row>
    <row r="27" spans="1:7" x14ac:dyDescent="0.2">
      <c r="A27" s="35" t="s">
        <v>145</v>
      </c>
      <c r="B27" s="36">
        <v>2410202.29</v>
      </c>
      <c r="C27" s="36">
        <v>0</v>
      </c>
      <c r="D27" s="36">
        <f t="shared" si="0"/>
        <v>2410202.29</v>
      </c>
      <c r="E27" s="36">
        <v>1743860.64</v>
      </c>
      <c r="F27" s="36">
        <v>1742312.5</v>
      </c>
      <c r="G27" s="36">
        <f t="shared" si="1"/>
        <v>666341.65000000014</v>
      </c>
    </row>
    <row r="28" spans="1:7" x14ac:dyDescent="0.2">
      <c r="A28" s="35" t="s">
        <v>146</v>
      </c>
      <c r="B28" s="36">
        <v>5083651.5</v>
      </c>
      <c r="C28" s="36">
        <v>9501.18</v>
      </c>
      <c r="D28" s="36">
        <f t="shared" si="0"/>
        <v>5093152.68</v>
      </c>
      <c r="E28" s="36">
        <v>3437885.6</v>
      </c>
      <c r="F28" s="36">
        <v>3435718.56</v>
      </c>
      <c r="G28" s="36">
        <f t="shared" si="1"/>
        <v>1655267.0799999996</v>
      </c>
    </row>
    <row r="29" spans="1:7" x14ac:dyDescent="0.2">
      <c r="A29" s="35" t="s">
        <v>147</v>
      </c>
      <c r="B29" s="36">
        <v>732579.6</v>
      </c>
      <c r="C29" s="36">
        <v>0</v>
      </c>
      <c r="D29" s="36">
        <f t="shared" si="0"/>
        <v>732579.6</v>
      </c>
      <c r="E29" s="36">
        <v>454941.95</v>
      </c>
      <c r="F29" s="36">
        <v>453721.71</v>
      </c>
      <c r="G29" s="36">
        <f t="shared" si="1"/>
        <v>277637.64999999997</v>
      </c>
    </row>
    <row r="30" spans="1:7" x14ac:dyDescent="0.2">
      <c r="A30" s="35" t="s">
        <v>148</v>
      </c>
      <c r="B30" s="36">
        <v>37152133.240000002</v>
      </c>
      <c r="C30" s="36">
        <v>4096252.79</v>
      </c>
      <c r="D30" s="36">
        <f t="shared" si="0"/>
        <v>41248386.030000001</v>
      </c>
      <c r="E30" s="36">
        <v>29755240.77</v>
      </c>
      <c r="F30" s="36">
        <v>29725662.989999998</v>
      </c>
      <c r="G30" s="36">
        <f t="shared" si="1"/>
        <v>11493145.260000002</v>
      </c>
    </row>
    <row r="31" spans="1:7" x14ac:dyDescent="0.2">
      <c r="A31" s="35" t="s">
        <v>149</v>
      </c>
      <c r="B31" s="36">
        <v>50823356.57</v>
      </c>
      <c r="C31" s="36">
        <v>-743948.95</v>
      </c>
      <c r="D31" s="36">
        <f t="shared" si="0"/>
        <v>50079407.619999997</v>
      </c>
      <c r="E31" s="36">
        <v>32973952</v>
      </c>
      <c r="F31" s="36">
        <v>32887780.699999999</v>
      </c>
      <c r="G31" s="36">
        <f t="shared" si="1"/>
        <v>17105455.619999997</v>
      </c>
    </row>
    <row r="32" spans="1:7" x14ac:dyDescent="0.2">
      <c r="A32" s="35" t="s">
        <v>150</v>
      </c>
      <c r="B32" s="36">
        <v>13412797.109999999</v>
      </c>
      <c r="C32" s="36">
        <v>800000</v>
      </c>
      <c r="D32" s="36">
        <f t="shared" si="0"/>
        <v>14212797.109999999</v>
      </c>
      <c r="E32" s="36">
        <v>9877527.4100000001</v>
      </c>
      <c r="F32" s="36">
        <v>9857623.7400000002</v>
      </c>
      <c r="G32" s="36">
        <f t="shared" si="1"/>
        <v>4335269.6999999993</v>
      </c>
    </row>
    <row r="33" spans="1:7" x14ac:dyDescent="0.2">
      <c r="A33" s="35" t="s">
        <v>151</v>
      </c>
      <c r="B33" s="36">
        <v>3618768.6</v>
      </c>
      <c r="C33" s="36">
        <v>838576</v>
      </c>
      <c r="D33" s="36">
        <f t="shared" si="0"/>
        <v>4457344.5999999996</v>
      </c>
      <c r="E33" s="36">
        <v>3091223.46</v>
      </c>
      <c r="F33" s="36">
        <v>3084740.49</v>
      </c>
      <c r="G33" s="36">
        <f t="shared" si="1"/>
        <v>1366121.1399999997</v>
      </c>
    </row>
    <row r="34" spans="1:7" x14ac:dyDescent="0.2">
      <c r="A34" s="35" t="s">
        <v>152</v>
      </c>
      <c r="B34" s="36">
        <v>1457754.04</v>
      </c>
      <c r="C34" s="36">
        <v>0</v>
      </c>
      <c r="D34" s="36">
        <f t="shared" si="0"/>
        <v>1457754.04</v>
      </c>
      <c r="E34" s="36">
        <v>1120271.03</v>
      </c>
      <c r="F34" s="36">
        <v>1118875.95</v>
      </c>
      <c r="G34" s="36">
        <f t="shared" si="1"/>
        <v>337483.01</v>
      </c>
    </row>
    <row r="35" spans="1:7" x14ac:dyDescent="0.2">
      <c r="A35" s="35" t="s">
        <v>157</v>
      </c>
      <c r="B35" s="36">
        <v>429129.23</v>
      </c>
      <c r="C35" s="36">
        <v>862341.81</v>
      </c>
      <c r="D35" s="36">
        <f t="shared" si="0"/>
        <v>1291471.04</v>
      </c>
      <c r="E35" s="36">
        <v>676082.76</v>
      </c>
      <c r="F35" s="36">
        <v>674725.96</v>
      </c>
      <c r="G35" s="36">
        <f t="shared" si="1"/>
        <v>615388.28</v>
      </c>
    </row>
    <row r="36" spans="1:7" x14ac:dyDescent="0.2">
      <c r="A36" s="35" t="s">
        <v>158</v>
      </c>
      <c r="B36" s="36">
        <v>362828.59</v>
      </c>
      <c r="C36" s="36">
        <v>40290</v>
      </c>
      <c r="D36" s="36">
        <f t="shared" si="0"/>
        <v>403118.59</v>
      </c>
      <c r="E36" s="36">
        <v>257519.98</v>
      </c>
      <c r="F36" s="36">
        <v>255792.3</v>
      </c>
      <c r="G36" s="36">
        <f t="shared" si="1"/>
        <v>145598.61000000002</v>
      </c>
    </row>
    <row r="37" spans="1:7" x14ac:dyDescent="0.2">
      <c r="A37" s="35" t="s">
        <v>159</v>
      </c>
      <c r="B37" s="36">
        <v>278247.27</v>
      </c>
      <c r="C37" s="36">
        <v>102919.67999999999</v>
      </c>
      <c r="D37" s="36">
        <f t="shared" si="0"/>
        <v>381166.95</v>
      </c>
      <c r="E37" s="36">
        <v>270312.34999999998</v>
      </c>
      <c r="F37" s="36">
        <v>269985.93</v>
      </c>
      <c r="G37" s="36">
        <f t="shared" si="1"/>
        <v>110854.60000000003</v>
      </c>
    </row>
    <row r="38" spans="1:7" x14ac:dyDescent="0.2">
      <c r="A38" s="35" t="s">
        <v>153</v>
      </c>
      <c r="B38" s="36">
        <v>8243774.3899999997</v>
      </c>
      <c r="C38" s="36">
        <v>1062846.75</v>
      </c>
      <c r="D38" s="36">
        <f t="shared" si="0"/>
        <v>9306621.1400000006</v>
      </c>
      <c r="E38" s="36">
        <v>7144946.75</v>
      </c>
      <c r="F38" s="36">
        <v>7144946.75</v>
      </c>
      <c r="G38" s="36">
        <f t="shared" si="1"/>
        <v>2161674.3900000006</v>
      </c>
    </row>
    <row r="39" spans="1:7" x14ac:dyDescent="0.2">
      <c r="A39" s="35" t="s">
        <v>154</v>
      </c>
      <c r="B39" s="36">
        <v>5757893.8300000001</v>
      </c>
      <c r="C39" s="36">
        <v>18410</v>
      </c>
      <c r="D39" s="36">
        <f t="shared" si="0"/>
        <v>5776303.8300000001</v>
      </c>
      <c r="E39" s="36">
        <v>4357893.84</v>
      </c>
      <c r="F39" s="36">
        <v>4357893.84</v>
      </c>
      <c r="G39" s="36">
        <f t="shared" si="1"/>
        <v>1418409.9900000002</v>
      </c>
    </row>
    <row r="40" spans="1:7" x14ac:dyDescent="0.2">
      <c r="A40" s="35" t="s">
        <v>155</v>
      </c>
      <c r="B40" s="36">
        <v>4319737.55</v>
      </c>
      <c r="C40" s="36">
        <v>400000</v>
      </c>
      <c r="D40" s="36">
        <f t="shared" si="0"/>
        <v>4719737.55</v>
      </c>
      <c r="E40" s="36">
        <v>4000000</v>
      </c>
      <c r="F40" s="36">
        <v>4000000</v>
      </c>
      <c r="G40" s="36">
        <f t="shared" si="1"/>
        <v>719737.54999999981</v>
      </c>
    </row>
    <row r="41" spans="1:7" x14ac:dyDescent="0.2">
      <c r="A41" s="35"/>
      <c r="B41" s="36"/>
      <c r="C41" s="36"/>
      <c r="D41" s="36"/>
      <c r="E41" s="36"/>
      <c r="F41" s="36"/>
      <c r="G41" s="36"/>
    </row>
    <row r="42" spans="1:7" x14ac:dyDescent="0.2">
      <c r="A42" s="37" t="s">
        <v>77</v>
      </c>
      <c r="B42" s="38">
        <f t="shared" ref="B42:G42" si="2">SUM(B7:B41)</f>
        <v>270188722.31999999</v>
      </c>
      <c r="C42" s="38">
        <f t="shared" si="2"/>
        <v>208109846.88000003</v>
      </c>
      <c r="D42" s="38">
        <f t="shared" si="2"/>
        <v>478298569.20000005</v>
      </c>
      <c r="E42" s="38">
        <f t="shared" si="2"/>
        <v>351870134.76999992</v>
      </c>
      <c r="F42" s="38">
        <f t="shared" si="2"/>
        <v>347526153.75</v>
      </c>
      <c r="G42" s="38">
        <f t="shared" si="2"/>
        <v>126428434.43000002</v>
      </c>
    </row>
    <row r="45" spans="1:7" ht="45" customHeight="1" x14ac:dyDescent="0.2">
      <c r="A45" s="75" t="s">
        <v>165</v>
      </c>
      <c r="B45" s="76"/>
      <c r="C45" s="76"/>
      <c r="D45" s="76"/>
      <c r="E45" s="76"/>
      <c r="F45" s="76"/>
      <c r="G45" s="77"/>
    </row>
    <row r="47" spans="1:7" x14ac:dyDescent="0.2">
      <c r="A47" s="20"/>
      <c r="B47" s="23"/>
      <c r="C47" s="24"/>
      <c r="D47" s="24" t="s">
        <v>0</v>
      </c>
      <c r="E47" s="24"/>
      <c r="F47" s="25"/>
      <c r="G47" s="70" t="s">
        <v>7</v>
      </c>
    </row>
    <row r="48" spans="1:7" ht="22.5" x14ac:dyDescent="0.2">
      <c r="A48" s="21" t="s">
        <v>1</v>
      </c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71"/>
    </row>
    <row r="49" spans="1:7" x14ac:dyDescent="0.2">
      <c r="A49" s="22"/>
      <c r="B49" s="4">
        <v>1</v>
      </c>
      <c r="C49" s="4">
        <v>2</v>
      </c>
      <c r="D49" s="4" t="s">
        <v>8</v>
      </c>
      <c r="E49" s="4">
        <v>4</v>
      </c>
      <c r="F49" s="4">
        <v>5</v>
      </c>
      <c r="G49" s="4" t="s">
        <v>9</v>
      </c>
    </row>
    <row r="50" spans="1:7" x14ac:dyDescent="0.2">
      <c r="A50" s="12"/>
      <c r="B50" s="13"/>
      <c r="C50" s="13"/>
      <c r="D50" s="13"/>
      <c r="E50" s="13"/>
      <c r="F50" s="13"/>
      <c r="G50" s="13"/>
    </row>
    <row r="51" spans="1:7" x14ac:dyDescent="0.2">
      <c r="A51" s="27" t="s">
        <v>81</v>
      </c>
      <c r="B51" s="14">
        <v>0</v>
      </c>
      <c r="C51" s="14">
        <v>0</v>
      </c>
      <c r="D51" s="14">
        <f>B51+C51</f>
        <v>0</v>
      </c>
      <c r="E51" s="14">
        <v>0</v>
      </c>
      <c r="F51" s="14">
        <v>0</v>
      </c>
      <c r="G51" s="14">
        <f>D51-E51</f>
        <v>0</v>
      </c>
    </row>
    <row r="52" spans="1:7" x14ac:dyDescent="0.2">
      <c r="A52" s="27" t="s">
        <v>82</v>
      </c>
      <c r="B52" s="14">
        <v>0</v>
      </c>
      <c r="C52" s="14">
        <v>0</v>
      </c>
      <c r="D52" s="14">
        <f t="shared" ref="D52:D54" si="3">B52+C52</f>
        <v>0</v>
      </c>
      <c r="E52" s="14">
        <v>0</v>
      </c>
      <c r="F52" s="14">
        <v>0</v>
      </c>
      <c r="G52" s="14">
        <f t="shared" ref="G52:G54" si="4">D52-E52</f>
        <v>0</v>
      </c>
    </row>
    <row r="53" spans="1:7" x14ac:dyDescent="0.2">
      <c r="A53" s="27" t="s">
        <v>83</v>
      </c>
      <c r="B53" s="14">
        <v>0</v>
      </c>
      <c r="C53" s="14">
        <v>0</v>
      </c>
      <c r="D53" s="14">
        <f t="shared" si="3"/>
        <v>0</v>
      </c>
      <c r="E53" s="14">
        <v>0</v>
      </c>
      <c r="F53" s="14">
        <v>0</v>
      </c>
      <c r="G53" s="14">
        <f t="shared" si="4"/>
        <v>0</v>
      </c>
    </row>
    <row r="54" spans="1:7" x14ac:dyDescent="0.2">
      <c r="A54" s="27" t="s">
        <v>156</v>
      </c>
      <c r="B54" s="14">
        <v>0</v>
      </c>
      <c r="C54" s="14">
        <v>0</v>
      </c>
      <c r="D54" s="14">
        <f t="shared" si="3"/>
        <v>0</v>
      </c>
      <c r="E54" s="14">
        <v>0</v>
      </c>
      <c r="F54" s="14">
        <v>0</v>
      </c>
      <c r="G54" s="14">
        <f t="shared" si="4"/>
        <v>0</v>
      </c>
    </row>
    <row r="55" spans="1:7" x14ac:dyDescent="0.2">
      <c r="A55" s="2"/>
      <c r="B55" s="15"/>
      <c r="C55" s="15"/>
      <c r="D55" s="15"/>
      <c r="E55" s="15"/>
      <c r="F55" s="15"/>
      <c r="G55" s="15"/>
    </row>
    <row r="56" spans="1:7" x14ac:dyDescent="0.2">
      <c r="A56" s="28" t="s">
        <v>77</v>
      </c>
      <c r="B56" s="11">
        <f t="shared" ref="B56:G56" si="5">SUM(B51:B54)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9" spans="1:7" ht="45" customHeight="1" x14ac:dyDescent="0.2">
      <c r="A59" s="72" t="s">
        <v>166</v>
      </c>
      <c r="B59" s="73"/>
      <c r="C59" s="73"/>
      <c r="D59" s="73"/>
      <c r="E59" s="73"/>
      <c r="F59" s="73"/>
      <c r="G59" s="74"/>
    </row>
    <row r="60" spans="1:7" x14ac:dyDescent="0.2">
      <c r="A60" s="20"/>
      <c r="B60" s="23"/>
      <c r="C60" s="24"/>
      <c r="D60" s="24" t="s">
        <v>0</v>
      </c>
      <c r="E60" s="24"/>
      <c r="F60" s="25"/>
      <c r="G60" s="70" t="s">
        <v>7</v>
      </c>
    </row>
    <row r="61" spans="1:7" ht="22.5" x14ac:dyDescent="0.2">
      <c r="A61" s="21" t="s">
        <v>1</v>
      </c>
      <c r="B61" s="3" t="s">
        <v>2</v>
      </c>
      <c r="C61" s="3" t="s">
        <v>3</v>
      </c>
      <c r="D61" s="3" t="s">
        <v>4</v>
      </c>
      <c r="E61" s="3" t="s">
        <v>5</v>
      </c>
      <c r="F61" s="3" t="s">
        <v>6</v>
      </c>
      <c r="G61" s="71"/>
    </row>
    <row r="62" spans="1:7" x14ac:dyDescent="0.2">
      <c r="A62" s="22"/>
      <c r="B62" s="4">
        <v>1</v>
      </c>
      <c r="C62" s="4">
        <v>2</v>
      </c>
      <c r="D62" s="4" t="s">
        <v>8</v>
      </c>
      <c r="E62" s="4">
        <v>4</v>
      </c>
      <c r="F62" s="4">
        <v>5</v>
      </c>
      <c r="G62" s="4" t="s">
        <v>9</v>
      </c>
    </row>
    <row r="63" spans="1:7" x14ac:dyDescent="0.2">
      <c r="A63" s="12"/>
      <c r="B63" s="13"/>
      <c r="C63" s="13"/>
      <c r="D63" s="13"/>
      <c r="E63" s="13"/>
      <c r="F63" s="13"/>
      <c r="G63" s="13"/>
    </row>
    <row r="64" spans="1:7" ht="22.5" x14ac:dyDescent="0.2">
      <c r="A64" s="29" t="s">
        <v>84</v>
      </c>
      <c r="B64" s="36">
        <v>18321405.77</v>
      </c>
      <c r="C64" s="36">
        <v>1481256.75</v>
      </c>
      <c r="D64" s="36">
        <f t="shared" ref="D64" si="6">B64+C64</f>
        <v>19802662.52</v>
      </c>
      <c r="E64" s="36">
        <v>15502840.59</v>
      </c>
      <c r="F64" s="36">
        <v>15502840.59</v>
      </c>
      <c r="G64" s="36">
        <f t="shared" ref="G64" si="7">D64-E64</f>
        <v>4299821.93</v>
      </c>
    </row>
    <row r="65" spans="1:7" x14ac:dyDescent="0.2">
      <c r="A65" s="29"/>
      <c r="B65" s="14"/>
      <c r="C65" s="14"/>
      <c r="D65" s="14"/>
      <c r="E65" s="14"/>
      <c r="F65" s="14"/>
      <c r="G65" s="14"/>
    </row>
    <row r="66" spans="1:7" x14ac:dyDescent="0.2">
      <c r="A66" s="29" t="s">
        <v>85</v>
      </c>
      <c r="B66" s="14">
        <v>0</v>
      </c>
      <c r="C66" s="14">
        <v>0</v>
      </c>
      <c r="D66" s="14">
        <f t="shared" ref="D64:D76" si="8">B66+C66</f>
        <v>0</v>
      </c>
      <c r="E66" s="14">
        <v>0</v>
      </c>
      <c r="F66" s="14">
        <v>0</v>
      </c>
      <c r="G66" s="14">
        <f t="shared" ref="G64:G76" si="9">D66-E66</f>
        <v>0</v>
      </c>
    </row>
    <row r="67" spans="1:7" x14ac:dyDescent="0.2">
      <c r="A67" s="29"/>
      <c r="B67" s="14"/>
      <c r="C67" s="14"/>
      <c r="D67" s="14"/>
      <c r="E67" s="14"/>
      <c r="F67" s="14"/>
      <c r="G67" s="14"/>
    </row>
    <row r="68" spans="1:7" ht="22.5" x14ac:dyDescent="0.2">
      <c r="A68" s="29" t="s">
        <v>86</v>
      </c>
      <c r="B68" s="14">
        <v>0</v>
      </c>
      <c r="C68" s="14">
        <v>0</v>
      </c>
      <c r="D68" s="14">
        <f t="shared" si="8"/>
        <v>0</v>
      </c>
      <c r="E68" s="14">
        <v>0</v>
      </c>
      <c r="F68" s="14">
        <v>0</v>
      </c>
      <c r="G68" s="14">
        <f t="shared" si="9"/>
        <v>0</v>
      </c>
    </row>
    <row r="69" spans="1:7" x14ac:dyDescent="0.2">
      <c r="A69" s="29"/>
      <c r="B69" s="14"/>
      <c r="C69" s="14"/>
      <c r="D69" s="14"/>
      <c r="E69" s="14"/>
      <c r="F69" s="14"/>
      <c r="G69" s="14"/>
    </row>
    <row r="70" spans="1:7" ht="22.5" x14ac:dyDescent="0.2">
      <c r="A70" s="29" t="s">
        <v>87</v>
      </c>
      <c r="B70" s="14">
        <v>0</v>
      </c>
      <c r="C70" s="14">
        <v>0</v>
      </c>
      <c r="D70" s="14">
        <f t="shared" si="8"/>
        <v>0</v>
      </c>
      <c r="E70" s="14">
        <v>0</v>
      </c>
      <c r="F70" s="14">
        <v>0</v>
      </c>
      <c r="G70" s="14">
        <f t="shared" si="9"/>
        <v>0</v>
      </c>
    </row>
    <row r="71" spans="1:7" x14ac:dyDescent="0.2">
      <c r="A71" s="29"/>
      <c r="B71" s="14"/>
      <c r="C71" s="14"/>
      <c r="D71" s="14"/>
      <c r="E71" s="14"/>
      <c r="F71" s="14"/>
      <c r="G71" s="14"/>
    </row>
    <row r="72" spans="1:7" ht="22.5" x14ac:dyDescent="0.2">
      <c r="A72" s="29" t="s">
        <v>88</v>
      </c>
      <c r="B72" s="14">
        <v>0</v>
      </c>
      <c r="C72" s="14">
        <v>0</v>
      </c>
      <c r="D72" s="14">
        <f t="shared" si="8"/>
        <v>0</v>
      </c>
      <c r="E72" s="14">
        <v>0</v>
      </c>
      <c r="F72" s="14">
        <v>0</v>
      </c>
      <c r="G72" s="14">
        <f t="shared" si="9"/>
        <v>0</v>
      </c>
    </row>
    <row r="73" spans="1:7" x14ac:dyDescent="0.2">
      <c r="A73" s="29"/>
      <c r="B73" s="14"/>
      <c r="C73" s="14"/>
      <c r="D73" s="14"/>
      <c r="E73" s="14"/>
      <c r="F73" s="14"/>
      <c r="G73" s="14"/>
    </row>
    <row r="74" spans="1:7" ht="22.5" x14ac:dyDescent="0.2">
      <c r="A74" s="29" t="s">
        <v>161</v>
      </c>
      <c r="B74" s="14">
        <v>0</v>
      </c>
      <c r="C74" s="14">
        <v>0</v>
      </c>
      <c r="D74" s="14">
        <f t="shared" si="8"/>
        <v>0</v>
      </c>
      <c r="E74" s="14">
        <v>0</v>
      </c>
      <c r="F74" s="14">
        <v>0</v>
      </c>
      <c r="G74" s="14">
        <f t="shared" si="9"/>
        <v>0</v>
      </c>
    </row>
    <row r="75" spans="1:7" x14ac:dyDescent="0.2">
      <c r="A75" s="29"/>
      <c r="B75" s="14"/>
      <c r="C75" s="14"/>
      <c r="D75" s="14"/>
      <c r="E75" s="14"/>
      <c r="F75" s="14"/>
      <c r="G75" s="14"/>
    </row>
    <row r="76" spans="1:7" x14ac:dyDescent="0.2">
      <c r="A76" s="29" t="s">
        <v>89</v>
      </c>
      <c r="B76" s="14">
        <v>0</v>
      </c>
      <c r="C76" s="14">
        <v>0</v>
      </c>
      <c r="D76" s="14">
        <f t="shared" si="8"/>
        <v>0</v>
      </c>
      <c r="E76" s="14">
        <v>0</v>
      </c>
      <c r="F76" s="14">
        <v>0</v>
      </c>
      <c r="G76" s="14">
        <f t="shared" si="9"/>
        <v>0</v>
      </c>
    </row>
    <row r="77" spans="1:7" x14ac:dyDescent="0.2">
      <c r="A77" s="30"/>
      <c r="B77" s="15"/>
      <c r="C77" s="15"/>
      <c r="D77" s="15"/>
      <c r="E77" s="15"/>
      <c r="F77" s="15"/>
      <c r="G77" s="15"/>
    </row>
    <row r="78" spans="1:7" x14ac:dyDescent="0.2">
      <c r="A78" s="19" t="s">
        <v>77</v>
      </c>
      <c r="B78" s="11">
        <f t="shared" ref="B78:G78" si="10">SUM(B64:B76)</f>
        <v>18321405.77</v>
      </c>
      <c r="C78" s="11">
        <f t="shared" si="10"/>
        <v>1481256.75</v>
      </c>
      <c r="D78" s="11">
        <f t="shared" si="10"/>
        <v>19802662.52</v>
      </c>
      <c r="E78" s="11">
        <f t="shared" si="10"/>
        <v>15502840.59</v>
      </c>
      <c r="F78" s="11">
        <f t="shared" si="10"/>
        <v>15502840.59</v>
      </c>
      <c r="G78" s="11">
        <f t="shared" si="10"/>
        <v>4299821.93</v>
      </c>
    </row>
    <row r="80" spans="1:7" x14ac:dyDescent="0.2">
      <c r="A80" s="65" t="s">
        <v>162</v>
      </c>
    </row>
  </sheetData>
  <sheetProtection formatCells="0" formatColumns="0" formatRows="0" insertRows="0" deleteRows="0" autoFilter="0"/>
  <mergeCells count="6">
    <mergeCell ref="G47:G48"/>
    <mergeCell ref="G60:G61"/>
    <mergeCell ref="A1:G1"/>
    <mergeCell ref="A45:G45"/>
    <mergeCell ref="A59:G59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workbookViewId="0">
      <selection sqref="A1:G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72" t="s">
        <v>163</v>
      </c>
      <c r="B1" s="73"/>
      <c r="C1" s="73"/>
      <c r="D1" s="73"/>
      <c r="E1" s="73"/>
      <c r="F1" s="73"/>
      <c r="G1" s="74"/>
    </row>
    <row r="2" spans="1:7" x14ac:dyDescent="0.2">
      <c r="A2" s="40"/>
      <c r="B2" s="72"/>
      <c r="C2" s="73"/>
      <c r="D2" s="73" t="s">
        <v>0</v>
      </c>
      <c r="E2" s="73"/>
      <c r="F2" s="74"/>
      <c r="G2" s="70" t="s">
        <v>7</v>
      </c>
    </row>
    <row r="3" spans="1:7" ht="24.95" customHeight="1" x14ac:dyDescent="0.2">
      <c r="A3" s="4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71"/>
    </row>
    <row r="4" spans="1:7" x14ac:dyDescent="0.2">
      <c r="A4" s="42"/>
      <c r="B4" s="34">
        <v>1</v>
      </c>
      <c r="C4" s="34">
        <v>2</v>
      </c>
      <c r="D4" s="34" t="s">
        <v>8</v>
      </c>
      <c r="E4" s="34">
        <v>4</v>
      </c>
      <c r="F4" s="34">
        <v>5</v>
      </c>
      <c r="G4" s="34" t="s">
        <v>9</v>
      </c>
    </row>
    <row r="5" spans="1:7" x14ac:dyDescent="0.2">
      <c r="A5" s="18"/>
      <c r="B5" s="5"/>
      <c r="C5" s="5"/>
      <c r="D5" s="5"/>
      <c r="E5" s="5"/>
      <c r="F5" s="5"/>
      <c r="G5" s="5"/>
    </row>
    <row r="6" spans="1:7" x14ac:dyDescent="0.2">
      <c r="A6" s="16" t="s">
        <v>90</v>
      </c>
      <c r="B6" s="39">
        <f t="shared" ref="B6:G6" si="0">SUM(B7:B14)</f>
        <v>162634023.19</v>
      </c>
      <c r="C6" s="39">
        <f t="shared" si="0"/>
        <v>11284598.190000001</v>
      </c>
      <c r="D6" s="39">
        <f t="shared" si="0"/>
        <v>173918621.38</v>
      </c>
      <c r="E6" s="39">
        <f t="shared" si="0"/>
        <v>106065582.88999999</v>
      </c>
      <c r="F6" s="39">
        <f t="shared" si="0"/>
        <v>105718246.91</v>
      </c>
      <c r="G6" s="39">
        <f t="shared" si="0"/>
        <v>67853038.49000001</v>
      </c>
    </row>
    <row r="7" spans="1:7" x14ac:dyDescent="0.2">
      <c r="A7" s="26" t="s">
        <v>91</v>
      </c>
      <c r="B7" s="36">
        <v>27648801.100000001</v>
      </c>
      <c r="C7" s="36">
        <v>5996590</v>
      </c>
      <c r="D7" s="36">
        <f>B7+C7</f>
        <v>33645391.100000001</v>
      </c>
      <c r="E7" s="36">
        <v>17824507.379999999</v>
      </c>
      <c r="F7" s="36">
        <v>17682739.649999999</v>
      </c>
      <c r="G7" s="36">
        <f>D7-E7</f>
        <v>15820883.720000003</v>
      </c>
    </row>
    <row r="8" spans="1:7" x14ac:dyDescent="0.2">
      <c r="A8" s="26" t="s">
        <v>92</v>
      </c>
      <c r="B8" s="36">
        <v>507506.01</v>
      </c>
      <c r="C8" s="36">
        <v>0</v>
      </c>
      <c r="D8" s="36">
        <f t="shared" ref="D8:D14" si="1">B8+C8</f>
        <v>507506.01</v>
      </c>
      <c r="E8" s="36">
        <v>323341.88</v>
      </c>
      <c r="F8" s="36">
        <v>322510.71999999997</v>
      </c>
      <c r="G8" s="36">
        <f t="shared" ref="G8:G14" si="2">D8-E8</f>
        <v>184164.13</v>
      </c>
    </row>
    <row r="9" spans="1:7" x14ac:dyDescent="0.2">
      <c r="A9" s="26" t="s">
        <v>160</v>
      </c>
      <c r="B9" s="36">
        <v>22485851.039999999</v>
      </c>
      <c r="C9" s="36">
        <v>3270427.96</v>
      </c>
      <c r="D9" s="36">
        <f t="shared" si="1"/>
        <v>25756279</v>
      </c>
      <c r="E9" s="36">
        <v>11773412.529999999</v>
      </c>
      <c r="F9" s="36">
        <v>11743373.880000001</v>
      </c>
      <c r="G9" s="36">
        <f t="shared" si="2"/>
        <v>13982866.470000001</v>
      </c>
    </row>
    <row r="10" spans="1:7" x14ac:dyDescent="0.2">
      <c r="A10" s="26" t="s">
        <v>93</v>
      </c>
      <c r="B10" s="36">
        <v>0</v>
      </c>
      <c r="C10" s="36">
        <v>0</v>
      </c>
      <c r="D10" s="36">
        <f t="shared" si="1"/>
        <v>0</v>
      </c>
      <c r="E10" s="36">
        <v>0</v>
      </c>
      <c r="F10" s="36">
        <v>0</v>
      </c>
      <c r="G10" s="36">
        <f t="shared" si="2"/>
        <v>0</v>
      </c>
    </row>
    <row r="11" spans="1:7" x14ac:dyDescent="0.2">
      <c r="A11" s="26" t="s">
        <v>94</v>
      </c>
      <c r="B11" s="36">
        <v>5542990.2999999998</v>
      </c>
      <c r="C11" s="36">
        <v>160000</v>
      </c>
      <c r="D11" s="36">
        <f t="shared" si="1"/>
        <v>5702990.2999999998</v>
      </c>
      <c r="E11" s="36">
        <v>3530914.51</v>
      </c>
      <c r="F11" s="36">
        <v>3521595.3</v>
      </c>
      <c r="G11" s="36">
        <f t="shared" si="2"/>
        <v>2172075.79</v>
      </c>
    </row>
    <row r="12" spans="1:7" x14ac:dyDescent="0.2">
      <c r="A12" s="26" t="s">
        <v>95</v>
      </c>
      <c r="B12" s="36">
        <v>0</v>
      </c>
      <c r="C12" s="36">
        <v>0</v>
      </c>
      <c r="D12" s="36">
        <f t="shared" si="1"/>
        <v>0</v>
      </c>
      <c r="E12" s="36">
        <v>0</v>
      </c>
      <c r="F12" s="36">
        <v>0</v>
      </c>
      <c r="G12" s="36">
        <f t="shared" si="2"/>
        <v>0</v>
      </c>
    </row>
    <row r="13" spans="1:7" x14ac:dyDescent="0.2">
      <c r="A13" s="26" t="s">
        <v>96</v>
      </c>
      <c r="B13" s="36">
        <v>67854922.280000001</v>
      </c>
      <c r="C13" s="36">
        <v>894627.05</v>
      </c>
      <c r="D13" s="36">
        <f t="shared" si="1"/>
        <v>68749549.329999998</v>
      </c>
      <c r="E13" s="36">
        <v>45942702.869999997</v>
      </c>
      <c r="F13" s="36">
        <v>45830144.93</v>
      </c>
      <c r="G13" s="36">
        <f t="shared" si="2"/>
        <v>22806846.460000001</v>
      </c>
    </row>
    <row r="14" spans="1:7" x14ac:dyDescent="0.2">
      <c r="A14" s="26" t="s">
        <v>36</v>
      </c>
      <c r="B14" s="36">
        <v>38593952.460000001</v>
      </c>
      <c r="C14" s="36">
        <v>962953.18</v>
      </c>
      <c r="D14" s="36">
        <f t="shared" si="1"/>
        <v>39556905.640000001</v>
      </c>
      <c r="E14" s="36">
        <v>26670703.719999999</v>
      </c>
      <c r="F14" s="36">
        <v>26617882.43</v>
      </c>
      <c r="G14" s="36">
        <f t="shared" si="2"/>
        <v>12886201.920000002</v>
      </c>
    </row>
    <row r="15" spans="1:7" x14ac:dyDescent="0.2">
      <c r="A15" s="17"/>
      <c r="B15" s="6"/>
      <c r="C15" s="6"/>
      <c r="D15" s="6"/>
      <c r="E15" s="6"/>
      <c r="F15" s="6"/>
      <c r="G15" s="6"/>
    </row>
    <row r="16" spans="1:7" x14ac:dyDescent="0.2">
      <c r="A16" s="16" t="s">
        <v>97</v>
      </c>
      <c r="B16" s="39">
        <f t="shared" ref="B16:G16" si="3">SUM(B17:B23)</f>
        <v>97478303.269999996</v>
      </c>
      <c r="C16" s="39">
        <f t="shared" si="3"/>
        <v>185267033.49000001</v>
      </c>
      <c r="D16" s="39">
        <f t="shared" si="3"/>
        <v>282745336.76000005</v>
      </c>
      <c r="E16" s="39">
        <f t="shared" si="3"/>
        <v>230499278.83999997</v>
      </c>
      <c r="F16" s="39">
        <f t="shared" si="3"/>
        <v>226558756.68000004</v>
      </c>
      <c r="G16" s="39">
        <f t="shared" si="3"/>
        <v>52246057.920000017</v>
      </c>
    </row>
    <row r="17" spans="1:7" x14ac:dyDescent="0.2">
      <c r="A17" s="26" t="s">
        <v>98</v>
      </c>
      <c r="B17" s="36">
        <v>7557041.7000000002</v>
      </c>
      <c r="C17" s="36">
        <v>3747692.79</v>
      </c>
      <c r="D17" s="36">
        <f>B17+C17</f>
        <v>11304734.49</v>
      </c>
      <c r="E17" s="36">
        <v>9341979.0299999993</v>
      </c>
      <c r="F17" s="36">
        <v>9344956.1400000006</v>
      </c>
      <c r="G17" s="36">
        <f t="shared" ref="G17:G23" si="4">D17-E17</f>
        <v>1962755.4600000009</v>
      </c>
    </row>
    <row r="18" spans="1:7" x14ac:dyDescent="0.2">
      <c r="A18" s="26" t="s">
        <v>99</v>
      </c>
      <c r="B18" s="36">
        <v>62701556.450000003</v>
      </c>
      <c r="C18" s="36">
        <v>178665321.28</v>
      </c>
      <c r="D18" s="36">
        <f t="shared" ref="D18:D23" si="5">B18+C18</f>
        <v>241366877.73000002</v>
      </c>
      <c r="E18" s="36">
        <v>198748415.84</v>
      </c>
      <c r="F18" s="36">
        <v>194812809.03</v>
      </c>
      <c r="G18" s="36">
        <f t="shared" si="4"/>
        <v>42618461.890000015</v>
      </c>
    </row>
    <row r="19" spans="1:7" x14ac:dyDescent="0.2">
      <c r="A19" s="26" t="s">
        <v>100</v>
      </c>
      <c r="B19" s="36">
        <v>0</v>
      </c>
      <c r="C19" s="36">
        <v>0</v>
      </c>
      <c r="D19" s="36">
        <f t="shared" si="5"/>
        <v>0</v>
      </c>
      <c r="E19" s="36">
        <v>0</v>
      </c>
      <c r="F19" s="36">
        <v>0</v>
      </c>
      <c r="G19" s="36">
        <f t="shared" si="4"/>
        <v>0</v>
      </c>
    </row>
    <row r="20" spans="1:7" x14ac:dyDescent="0.2">
      <c r="A20" s="26" t="s">
        <v>101</v>
      </c>
      <c r="B20" s="36">
        <v>10077631.380000001</v>
      </c>
      <c r="C20" s="36">
        <v>418410</v>
      </c>
      <c r="D20" s="36">
        <f t="shared" si="5"/>
        <v>10496041.380000001</v>
      </c>
      <c r="E20" s="36">
        <v>8357893.8399999999</v>
      </c>
      <c r="F20" s="36">
        <v>8357893.8399999999</v>
      </c>
      <c r="G20" s="36">
        <f t="shared" si="4"/>
        <v>2138147.540000001</v>
      </c>
    </row>
    <row r="21" spans="1:7" x14ac:dyDescent="0.2">
      <c r="A21" s="26" t="s">
        <v>102</v>
      </c>
      <c r="B21" s="36">
        <v>5361898.7699999996</v>
      </c>
      <c r="C21" s="36">
        <v>112420.86</v>
      </c>
      <c r="D21" s="36">
        <f t="shared" si="5"/>
        <v>5474319.6299999999</v>
      </c>
      <c r="E21" s="36">
        <v>3708197.95</v>
      </c>
      <c r="F21" s="36">
        <v>3705704.49</v>
      </c>
      <c r="G21" s="36">
        <f t="shared" si="4"/>
        <v>1766121.6799999997</v>
      </c>
    </row>
    <row r="22" spans="1:7" x14ac:dyDescent="0.2">
      <c r="A22" s="26" t="s">
        <v>103</v>
      </c>
      <c r="B22" s="36">
        <v>10247420.93</v>
      </c>
      <c r="C22" s="36">
        <v>1925188.56</v>
      </c>
      <c r="D22" s="36">
        <f t="shared" si="5"/>
        <v>12172609.49</v>
      </c>
      <c r="E22" s="36">
        <v>8767609.4199999999</v>
      </c>
      <c r="F22" s="36">
        <v>8763605.5</v>
      </c>
      <c r="G22" s="36">
        <f t="shared" si="4"/>
        <v>3405000.0700000003</v>
      </c>
    </row>
    <row r="23" spans="1:7" x14ac:dyDescent="0.2">
      <c r="A23" s="26" t="s">
        <v>104</v>
      </c>
      <c r="B23" s="36">
        <v>1532754.04</v>
      </c>
      <c r="C23" s="36">
        <v>398000</v>
      </c>
      <c r="D23" s="36">
        <f t="shared" si="5"/>
        <v>1930754.04</v>
      </c>
      <c r="E23" s="36">
        <v>1575182.76</v>
      </c>
      <c r="F23" s="36">
        <v>1573787.68</v>
      </c>
      <c r="G23" s="36">
        <f t="shared" si="4"/>
        <v>355571.28</v>
      </c>
    </row>
    <row r="24" spans="1:7" x14ac:dyDescent="0.2">
      <c r="A24" s="17"/>
      <c r="B24" s="6"/>
      <c r="C24" s="6"/>
      <c r="D24" s="6"/>
      <c r="E24" s="6"/>
      <c r="F24" s="6"/>
      <c r="G24" s="6"/>
    </row>
    <row r="25" spans="1:7" x14ac:dyDescent="0.2">
      <c r="A25" s="16" t="s">
        <v>105</v>
      </c>
      <c r="B25" s="39">
        <f t="shared" ref="B25:G25" si="6">SUM(B26:B34)</f>
        <v>10076395.859999999</v>
      </c>
      <c r="C25" s="39">
        <f t="shared" si="6"/>
        <v>11558215.199999999</v>
      </c>
      <c r="D25" s="39">
        <f t="shared" si="6"/>
        <v>21634611.060000002</v>
      </c>
      <c r="E25" s="39">
        <f t="shared" si="6"/>
        <v>15305273.040000001</v>
      </c>
      <c r="F25" s="39">
        <f t="shared" si="6"/>
        <v>15249150.159999998</v>
      </c>
      <c r="G25" s="39">
        <f t="shared" si="6"/>
        <v>6329338.0200000005</v>
      </c>
    </row>
    <row r="26" spans="1:7" x14ac:dyDescent="0.2">
      <c r="A26" s="26" t="s">
        <v>106</v>
      </c>
      <c r="B26" s="36">
        <v>4052345.24</v>
      </c>
      <c r="C26" s="36">
        <v>4377493.5</v>
      </c>
      <c r="D26" s="36">
        <f>B26+C26</f>
        <v>8429838.7400000002</v>
      </c>
      <c r="E26" s="36">
        <v>6169317.2599999998</v>
      </c>
      <c r="F26" s="36">
        <v>6163222.3099999996</v>
      </c>
      <c r="G26" s="36">
        <f t="shared" ref="G26:G34" si="7">D26-E26</f>
        <v>2260521.4800000004</v>
      </c>
    </row>
    <row r="27" spans="1:7" x14ac:dyDescent="0.2">
      <c r="A27" s="26" t="s">
        <v>107</v>
      </c>
      <c r="B27" s="36">
        <v>0</v>
      </c>
      <c r="C27" s="36">
        <v>5962369.2000000002</v>
      </c>
      <c r="D27" s="36">
        <f t="shared" ref="D27:D34" si="8">B27+C27</f>
        <v>5962369.2000000002</v>
      </c>
      <c r="E27" s="36">
        <v>5288323</v>
      </c>
      <c r="F27" s="36">
        <v>5288323</v>
      </c>
      <c r="G27" s="36">
        <f t="shared" si="7"/>
        <v>674046.20000000019</v>
      </c>
    </row>
    <row r="28" spans="1:7" x14ac:dyDescent="0.2">
      <c r="A28" s="26" t="s">
        <v>108</v>
      </c>
      <c r="B28" s="36">
        <v>0</v>
      </c>
      <c r="C28" s="36">
        <v>0</v>
      </c>
      <c r="D28" s="36">
        <f t="shared" si="8"/>
        <v>0</v>
      </c>
      <c r="E28" s="36">
        <v>0</v>
      </c>
      <c r="F28" s="36">
        <v>0</v>
      </c>
      <c r="G28" s="36">
        <f t="shared" si="7"/>
        <v>0</v>
      </c>
    </row>
    <row r="29" spans="1:7" x14ac:dyDescent="0.2">
      <c r="A29" s="26" t="s">
        <v>109</v>
      </c>
      <c r="B29" s="36">
        <v>0</v>
      </c>
      <c r="C29" s="36">
        <v>0</v>
      </c>
      <c r="D29" s="36">
        <f t="shared" si="8"/>
        <v>0</v>
      </c>
      <c r="E29" s="36">
        <v>0</v>
      </c>
      <c r="F29" s="36">
        <v>0</v>
      </c>
      <c r="G29" s="36">
        <f t="shared" si="7"/>
        <v>0</v>
      </c>
    </row>
    <row r="30" spans="1:7" x14ac:dyDescent="0.2">
      <c r="A30" s="26" t="s">
        <v>110</v>
      </c>
      <c r="B30" s="36">
        <v>0</v>
      </c>
      <c r="C30" s="36">
        <v>0</v>
      </c>
      <c r="D30" s="36">
        <f t="shared" si="8"/>
        <v>0</v>
      </c>
      <c r="E30" s="36">
        <v>0</v>
      </c>
      <c r="F30" s="36">
        <v>0</v>
      </c>
      <c r="G30" s="36">
        <f t="shared" si="7"/>
        <v>0</v>
      </c>
    </row>
    <row r="31" spans="1:7" x14ac:dyDescent="0.2">
      <c r="A31" s="26" t="s">
        <v>111</v>
      </c>
      <c r="B31" s="36">
        <v>2410202.29</v>
      </c>
      <c r="C31" s="36">
        <v>0</v>
      </c>
      <c r="D31" s="36">
        <f t="shared" si="8"/>
        <v>2410202.29</v>
      </c>
      <c r="E31" s="36">
        <v>1743860.64</v>
      </c>
      <c r="F31" s="36">
        <v>1742312.5</v>
      </c>
      <c r="G31" s="36">
        <f t="shared" si="7"/>
        <v>666341.65000000014</v>
      </c>
    </row>
    <row r="32" spans="1:7" x14ac:dyDescent="0.2">
      <c r="A32" s="26" t="s">
        <v>112</v>
      </c>
      <c r="B32" s="36">
        <v>2154511.14</v>
      </c>
      <c r="C32" s="36">
        <v>1235652.5</v>
      </c>
      <c r="D32" s="36">
        <f t="shared" si="8"/>
        <v>3390163.64</v>
      </c>
      <c r="E32" s="36">
        <v>1233223.47</v>
      </c>
      <c r="F32" s="36">
        <v>1187041.24</v>
      </c>
      <c r="G32" s="36">
        <f t="shared" si="7"/>
        <v>2156940.17</v>
      </c>
    </row>
    <row r="33" spans="1:7" x14ac:dyDescent="0.2">
      <c r="A33" s="26" t="s">
        <v>113</v>
      </c>
      <c r="B33" s="36">
        <v>1459337.19</v>
      </c>
      <c r="C33" s="36">
        <v>-17300</v>
      </c>
      <c r="D33" s="36">
        <f t="shared" si="8"/>
        <v>1442037.19</v>
      </c>
      <c r="E33" s="36">
        <v>870548.67</v>
      </c>
      <c r="F33" s="36">
        <v>868251.11</v>
      </c>
      <c r="G33" s="36">
        <f t="shared" si="7"/>
        <v>571488.5199999999</v>
      </c>
    </row>
    <row r="34" spans="1:7" x14ac:dyDescent="0.2">
      <c r="A34" s="26" t="s">
        <v>114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17"/>
      <c r="B35" s="6"/>
      <c r="C35" s="6"/>
      <c r="D35" s="6"/>
      <c r="E35" s="6"/>
      <c r="F35" s="6"/>
      <c r="G35" s="6"/>
    </row>
    <row r="36" spans="1:7" x14ac:dyDescent="0.2">
      <c r="A36" s="16" t="s">
        <v>115</v>
      </c>
      <c r="B36" s="39">
        <f t="shared" ref="B36:G36" si="9">SUM(B37:B40)</f>
        <v>0</v>
      </c>
      <c r="C36" s="39">
        <f t="shared" si="9"/>
        <v>0</v>
      </c>
      <c r="D36" s="39">
        <f t="shared" si="9"/>
        <v>0</v>
      </c>
      <c r="E36" s="39">
        <f t="shared" si="9"/>
        <v>0</v>
      </c>
      <c r="F36" s="39">
        <f t="shared" si="9"/>
        <v>0</v>
      </c>
      <c r="G36" s="39">
        <f t="shared" si="9"/>
        <v>0</v>
      </c>
    </row>
    <row r="37" spans="1:7" x14ac:dyDescent="0.2">
      <c r="A37" s="26" t="s">
        <v>116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6" t="s">
        <v>117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6" t="s">
        <v>118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6" t="s">
        <v>119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17"/>
      <c r="B41" s="6"/>
      <c r="C41" s="6"/>
      <c r="D41" s="6"/>
      <c r="E41" s="6"/>
      <c r="F41" s="6"/>
      <c r="G41" s="6"/>
    </row>
    <row r="42" spans="1:7" x14ac:dyDescent="0.2">
      <c r="A42" s="19" t="s">
        <v>77</v>
      </c>
      <c r="B42" s="11">
        <f t="shared" ref="B42:G42" si="12">SUM(B36+B25+B16+B6)</f>
        <v>270188722.31999999</v>
      </c>
      <c r="C42" s="11">
        <f t="shared" si="12"/>
        <v>208109846.88</v>
      </c>
      <c r="D42" s="11">
        <f t="shared" si="12"/>
        <v>478298569.20000005</v>
      </c>
      <c r="E42" s="11">
        <f t="shared" si="12"/>
        <v>351870134.76999998</v>
      </c>
      <c r="F42" s="11">
        <f t="shared" si="12"/>
        <v>347526153.75</v>
      </c>
      <c r="G42" s="11">
        <f t="shared" si="12"/>
        <v>126428434.43000004</v>
      </c>
    </row>
    <row r="44" spans="1:7" x14ac:dyDescent="0.2">
      <c r="A44" s="66" t="s">
        <v>162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cp:lastPrinted>2024-04-25T00:28:59Z</cp:lastPrinted>
  <dcterms:created xsi:type="dcterms:W3CDTF">2014-02-10T03:37:14Z</dcterms:created>
  <dcterms:modified xsi:type="dcterms:W3CDTF">2024-10-05T20:36:30Z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