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esktop\RESPALDO\RESPALDO JUAN PRESUPUESTO\PRESUPUESTO 2024\CUENTAS PUBLICAS 2024\9.-2024 cuenta publica a septiembre\Cuenta Publica septiembre 2024 SIRET\"/>
    </mc:Choice>
  </mc:AlternateContent>
  <bookViews>
    <workbookView xWindow="0" yWindow="0" windowWidth="28800" windowHeight="12135"/>
  </bookViews>
  <sheets>
    <sheet name="GCP" sheetId="1" r:id="rId1"/>
  </sheets>
  <calcPr calcId="162913"/>
</workbook>
</file>

<file path=xl/calcChain.xml><?xml version="1.0" encoding="utf-8"?>
<calcChain xmlns="http://schemas.openxmlformats.org/spreadsheetml/2006/main">
  <c r="D35" i="1" l="1"/>
  <c r="G35" i="1" s="1"/>
  <c r="D34" i="1"/>
  <c r="G34" i="1" s="1"/>
  <c r="D33" i="1"/>
  <c r="G33" i="1" s="1"/>
  <c r="D32" i="1"/>
  <c r="D31" i="1" s="1"/>
  <c r="F31" i="1"/>
  <c r="E31" i="1"/>
  <c r="C31" i="1"/>
  <c r="B31" i="1"/>
  <c r="D30" i="1"/>
  <c r="G30" i="1" s="1"/>
  <c r="D29" i="1"/>
  <c r="D26" i="1" s="1"/>
  <c r="D28" i="1"/>
  <c r="G28" i="1" s="1"/>
  <c r="D27" i="1"/>
  <c r="G27" i="1" s="1"/>
  <c r="F26" i="1"/>
  <c r="E26" i="1"/>
  <c r="E6" i="1" s="1"/>
  <c r="E37" i="1" s="1"/>
  <c r="C26" i="1"/>
  <c r="B26" i="1"/>
  <c r="D25" i="1"/>
  <c r="G25" i="1" s="1"/>
  <c r="D24" i="1"/>
  <c r="D23" i="1" s="1"/>
  <c r="F23" i="1"/>
  <c r="E23" i="1"/>
  <c r="C23" i="1"/>
  <c r="B23" i="1"/>
  <c r="D22" i="1"/>
  <c r="G22" i="1" s="1"/>
  <c r="D21" i="1"/>
  <c r="G21" i="1" s="1"/>
  <c r="D20" i="1"/>
  <c r="G20" i="1" s="1"/>
  <c r="F19" i="1"/>
  <c r="E19" i="1"/>
  <c r="C19" i="1"/>
  <c r="B19" i="1"/>
  <c r="D18" i="1"/>
  <c r="G18" i="1" s="1"/>
  <c r="D17" i="1"/>
  <c r="G17" i="1" s="1"/>
  <c r="D16" i="1"/>
  <c r="G16" i="1" s="1"/>
  <c r="D15" i="1"/>
  <c r="G15" i="1" s="1"/>
  <c r="D14" i="1"/>
  <c r="G14" i="1" s="1"/>
  <c r="D13" i="1"/>
  <c r="G13" i="1" s="1"/>
  <c r="D12" i="1"/>
  <c r="G12" i="1" s="1"/>
  <c r="D11" i="1"/>
  <c r="D10" i="1" s="1"/>
  <c r="F10" i="1"/>
  <c r="E10" i="1"/>
  <c r="C10" i="1"/>
  <c r="B10" i="1"/>
  <c r="D9" i="1"/>
  <c r="D7" i="1" s="1"/>
  <c r="D8" i="1"/>
  <c r="G8" i="1" s="1"/>
  <c r="F7" i="1"/>
  <c r="F6" i="1" s="1"/>
  <c r="F37" i="1" s="1"/>
  <c r="E7" i="1"/>
  <c r="C7" i="1"/>
  <c r="C6" i="1" s="1"/>
  <c r="C37" i="1" s="1"/>
  <c r="B7" i="1"/>
  <c r="B6" i="1" s="1"/>
  <c r="B37" i="1" s="1"/>
  <c r="D6" i="1" l="1"/>
  <c r="D37" i="1" s="1"/>
  <c r="G19" i="1"/>
  <c r="G9" i="1"/>
  <c r="G7" i="1" s="1"/>
  <c r="G24" i="1"/>
  <c r="G23" i="1" s="1"/>
  <c r="G32" i="1"/>
  <c r="G31" i="1" s="1"/>
  <c r="G29" i="1"/>
  <c r="G26" i="1" s="1"/>
  <c r="D19" i="1"/>
  <c r="G11" i="1"/>
  <c r="G10" i="1" s="1"/>
  <c r="G6" i="1" l="1"/>
  <c r="G37" i="1" s="1"/>
</calcChain>
</file>

<file path=xl/sharedStrings.xml><?xml version="1.0" encoding="utf-8"?>
<sst xmlns="http://schemas.openxmlformats.org/spreadsheetml/2006/main" count="66" uniqueCount="66">
  <si>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</si>
  <si>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</si>
  <si>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</si>
  <si>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</si>
  <si>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</si>
  <si>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</si>
  <si>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</si>
  <si>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</si>
  <si>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</si>
  <si>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</si>
  <si>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</si>
  <si>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</si>
  <si>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</si>
  <si>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</si>
  <si>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</si>
  <si>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</si>
  <si>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</si>
  <si>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</si>
  <si>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</si>
  <si>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</si>
  <si>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</si>
  <si>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</si>
  <si>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</si>
  <si>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</si>
  <si>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Gasto Federalizado</t>
  </si>
  <si>
    <t>Programas</t>
  </si>
  <si>
    <t>Aprobado</t>
  </si>
  <si>
    <t>Modificado</t>
  </si>
  <si>
    <t>Devengado</t>
  </si>
  <si>
    <t>Pagado</t>
  </si>
  <si>
    <t>Subejercicio</t>
  </si>
  <si>
    <t>Egresos</t>
  </si>
  <si>
    <t>3 = (1 + 2 )</t>
  </si>
  <si>
    <t>6 = ( 3 - 4 )</t>
  </si>
  <si>
    <t>Ampliaciones/ (Reducciones)</t>
  </si>
  <si>
    <t>S</t>
  </si>
  <si>
    <t>U</t>
  </si>
  <si>
    <t>E</t>
  </si>
  <si>
    <t>B</t>
  </si>
  <si>
    <t>P</t>
  </si>
  <si>
    <t>F</t>
  </si>
  <si>
    <t>G</t>
  </si>
  <si>
    <t>A</t>
  </si>
  <si>
    <t>R</t>
  </si>
  <si>
    <t>K</t>
  </si>
  <si>
    <t>M</t>
  </si>
  <si>
    <t>O</t>
  </si>
  <si>
    <t>W</t>
  </si>
  <si>
    <t>L</t>
  </si>
  <si>
    <t>N</t>
  </si>
  <si>
    <t>J</t>
  </si>
  <si>
    <t>T</t>
  </si>
  <si>
    <t>Y</t>
  </si>
  <si>
    <t>Z</t>
  </si>
  <si>
    <t>I</t>
  </si>
  <si>
    <t>C</t>
  </si>
  <si>
    <t>D</t>
  </si>
  <si>
    <t>H</t>
  </si>
  <si>
    <t>“Bajo protesta de decir verdad declaramos que los Estados Financieros y sus notas, son razonablemente correctos y son responsabilidad del emisor”</t>
  </si>
  <si>
    <t>Programas de 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</si>
  <si>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</si>
  <si>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</si>
  <si>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</si>
  <si>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>Total del Gasto</t>
  </si>
  <si>
    <t>Concepto</t>
  </si>
  <si>
    <t>Municipio de Uriangato Gto.
Gasto por Categoría Programática
Del 1 de Enero al 30 de Septiembre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</si>
</sst>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[$€-2]* #,##0.00_-;\-[$€-2]* #,##0.00_-;_-[$€-2]* &quot;-&quot;??_-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2">
    <xf numFmtId="0" fontId="0" fillId="0" borderId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7">
    <xf numFmtId="0" fontId="0" fillId="0" borderId="0" xfId="0"/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0" fontId="7" fillId="2" borderId="7" xfId="9" applyNumberFormat="1" applyFont="1" applyFill="1" applyBorder="1" applyAlignment="1">
      <alignment horizontal="center" vertical="center" wrapText="1"/>
    </xf>
    <xf numFmtId="4" fontId="7" fillId="2" borderId="7" xfId="9" applyNumberFormat="1" applyFont="1" applyFill="1" applyBorder="1" applyAlignment="1">
      <alignment horizontal="center" vertical="center" wrapText="1"/>
    </xf>
    <xf numFmtId="4" fontId="7" fillId="0" borderId="10" xfId="0" applyNumberFormat="1" applyFont="1" applyFill="1" applyBorder="1" applyAlignment="1" applyProtection="1">
      <alignment horizontal="right"/>
      <protection locked="0"/>
    </xf>
    <xf numFmtId="4" fontId="7" fillId="2" borderId="6" xfId="9" applyNumberFormat="1" applyFont="1" applyFill="1" applyBorder="1" applyAlignment="1">
      <alignment horizontal="center" vertical="center" wrapText="1"/>
    </xf>
    <xf numFmtId="4" fontId="7" fillId="2" borderId="4" xfId="9" applyNumberFormat="1" applyFont="1" applyFill="1" applyBorder="1" applyAlignment="1">
      <alignment horizontal="center" vertical="center" wrapText="1"/>
    </xf>
    <xf numFmtId="0" fontId="8" fillId="0" borderId="0" xfId="0" applyFont="1" applyBorder="1" applyProtection="1">
      <protection locked="0" hidden="1"/>
    </xf>
    <xf numFmtId="4" fontId="7" fillId="0" borderId="10" xfId="0" applyNumberFormat="1" applyFont="1" applyFill="1" applyBorder="1" applyProtection="1">
      <protection locked="0"/>
    </xf>
    <xf numFmtId="4" fontId="2" fillId="0" borderId="10" xfId="0" applyNumberFormat="1" applyFont="1" applyFill="1" applyBorder="1" applyProtection="1">
      <protection locked="0"/>
    </xf>
    <xf numFmtId="4" fontId="7" fillId="0" borderId="7" xfId="0" applyNumberFormat="1" applyFont="1" applyFill="1" applyBorder="1" applyProtection="1">
      <protection locked="0"/>
    </xf>
    <xf numFmtId="0" fontId="7" fillId="0" borderId="0" xfId="0" applyFont="1" applyFill="1" applyBorder="1" applyAlignment="1" applyProtection="1">
      <alignment horizontal="left" indent="1"/>
    </xf>
    <xf numFmtId="0" fontId="5" fillId="0" borderId="0" xfId="0" applyFont="1"/>
    <xf numFmtId="0" fontId="7" fillId="0" borderId="0" xfId="9" applyFont="1" applyFill="1" applyBorder="1" applyAlignment="1">
      <alignment horizontal="center" vertical="center"/>
    </xf>
    <xf numFmtId="0" fontId="7" fillId="0" borderId="10" xfId="9" applyNumberFormat="1" applyFont="1" applyFill="1" applyBorder="1" applyAlignment="1">
      <alignment horizontal="center" vertical="center" wrapText="1"/>
    </xf>
    <xf numFmtId="0" fontId="7" fillId="2" borderId="1" xfId="9" applyFont="1" applyFill="1" applyBorder="1" applyAlignment="1">
      <alignment horizontal="center" vertical="center"/>
    </xf>
    <xf numFmtId="0" fontId="7" fillId="2" borderId="2" xfId="9" applyFont="1" applyFill="1" applyBorder="1" applyAlignment="1">
      <alignment horizontal="center" vertical="center"/>
    </xf>
    <xf numFmtId="0" fontId="7" fillId="2" borderId="3" xfId="9" applyFont="1" applyFill="1" applyBorder="1" applyAlignment="1">
      <alignment horizontal="center" vertical="center"/>
    </xf>
    <xf numFmtId="0" fontId="7" fillId="0" borderId="0" xfId="9" applyFont="1" applyFill="1" applyBorder="1" applyAlignment="1" applyProtection="1"/>
    <xf numFmtId="0" fontId="7" fillId="0" borderId="0" xfId="8" applyFont="1" applyFill="1" applyBorder="1" applyAlignment="1" applyProtection="1">
      <alignment horizontal="left" vertical="top" indent="1"/>
      <protection hidden="1"/>
    </xf>
    <xf numFmtId="0" fontId="2" fillId="0" borderId="0" xfId="0" applyFont="1" applyFill="1" applyBorder="1" applyAlignment="1" applyProtection="1">
      <alignment horizontal="left" indent="2"/>
    </xf>
    <xf numFmtId="0" fontId="7" fillId="0" borderId="11" xfId="0" applyFont="1" applyBorder="1" applyAlignment="1" applyProtection="1">
      <alignment horizontal="left" indent="1"/>
      <protection locked="0"/>
    </xf>
    <xf numFmtId="0" fontId="7" fillId="2" borderId="5" xfId="9" applyFont="1" applyFill="1" applyBorder="1" applyAlignment="1" applyProtection="1">
      <alignment horizontal="center" vertical="center" wrapText="1"/>
      <protection locked="0"/>
    </xf>
    <xf numFmtId="4" fontId="7" fillId="2" borderId="8" xfId="9" applyNumberFormat="1" applyFont="1" applyFill="1" applyBorder="1" applyAlignment="1">
      <alignment horizontal="center" vertical="center" wrapText="1"/>
    </xf>
    <xf numFmtId="4" fontId="7" fillId="2" borderId="9" xfId="9" applyNumberFormat="1" applyFont="1" applyFill="1" applyBorder="1" applyAlignment="1">
      <alignment horizontal="center" vertical="center" wrapText="1"/>
    </xf>
    <xf numFmtId="0" fontId="7" fillId="2" borderId="6" xfId="9" applyFont="1" applyFill="1" applyBorder="1" applyAlignment="1" applyProtection="1">
      <alignment horizontal="center" vertical="center" wrapText="1"/>
      <protection locked="0"/>
    </xf>
  </cellXfs>
  <cellStyles count="22">
    <cellStyle name="Euro" xfId="1"/>
    <cellStyle name="Millares 2" xfId="2"/>
    <cellStyle name="Millares 2 2" xfId="3"/>
    <cellStyle name="Millares 2 2 2" xfId="18"/>
    <cellStyle name="Millares 2 3" xfId="4"/>
    <cellStyle name="Millares 2 3 2" xfId="19"/>
    <cellStyle name="Millares 2 4" xfId="17"/>
    <cellStyle name="Millares 3" xfId="5"/>
    <cellStyle name="Millares 3 2" xfId="20"/>
    <cellStyle name="Moneda 2" xfId="6"/>
    <cellStyle name="Moneda 2 2" xfId="21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Porcentual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9"/>
  <sheetViews>
    <sheetView showGridLines="0" tabSelected="1" topLeftCell="A16" zoomScaleNormal="100" zoomScaleSheetLayoutView="90" workbookViewId="0">
      <selection sqref="A1:G1"/>
    </sheetView>
  </sheetViews>
  <sheetFormatPr baseColWidth="10" defaultColWidth="11.42578125" defaultRowHeight="11.25" x14ac:dyDescent="0.2"/>
  <cols>
    <col min="1" max="1" width="62.42578125" style="1" customWidth="1"/>
    <col min="2" max="2" width="15.7109375" style="1" customWidth="1"/>
    <col min="3" max="3" width="18.7109375" style="1" customWidth="1"/>
    <col min="4" max="4" width="15.7109375" style="1" customWidth="1"/>
    <col min="5" max="7" width="15.7109375" style="2" customWidth="1"/>
    <col min="8" max="16384" width="11.42578125" style="1"/>
  </cols>
  <sheetData>
    <row r="1" spans="1:8" ht="50.1" customHeight="1" x14ac:dyDescent="0.2">
      <c r="A1" s="23" t="s">
        <v>65</v>
      </c>
      <c r="B1" s="23"/>
      <c r="C1" s="23"/>
      <c r="D1" s="23"/>
      <c r="E1" s="23"/>
      <c r="F1" s="23"/>
      <c r="G1" s="26"/>
    </row>
    <row r="2" spans="1:8" ht="15" customHeight="1" x14ac:dyDescent="0.2">
      <c r="A2" s="16"/>
      <c r="B2" s="23" t="s">
        <v>31</v>
      </c>
      <c r="C2" s="23"/>
      <c r="D2" s="23"/>
      <c r="E2" s="23"/>
      <c r="F2" s="23"/>
      <c r="G2" s="24" t="s">
        <v>30</v>
      </c>
    </row>
    <row r="3" spans="1:8" ht="24.95" customHeight="1" x14ac:dyDescent="0.2">
      <c r="A3" s="17" t="s">
        <v>64</v>
      </c>
      <c r="B3" s="6" t="s">
        <v>26</v>
      </c>
      <c r="C3" s="4" t="s">
        <v>34</v>
      </c>
      <c r="D3" s="4" t="s">
        <v>27</v>
      </c>
      <c r="E3" s="4" t="s">
        <v>28</v>
      </c>
      <c r="F3" s="7" t="s">
        <v>29</v>
      </c>
      <c r="G3" s="25"/>
    </row>
    <row r="4" spans="1:8" x14ac:dyDescent="0.2">
      <c r="A4" s="18"/>
      <c r="B4" s="3">
        <v>1</v>
      </c>
      <c r="C4" s="3">
        <v>2</v>
      </c>
      <c r="D4" s="3" t="s">
        <v>32</v>
      </c>
      <c r="E4" s="3">
        <v>4</v>
      </c>
      <c r="F4" s="3">
        <v>5</v>
      </c>
      <c r="G4" s="3" t="s">
        <v>33</v>
      </c>
    </row>
    <row r="5" spans="1:8" x14ac:dyDescent="0.2">
      <c r="A5" s="14"/>
      <c r="B5" s="15"/>
      <c r="C5" s="15"/>
      <c r="D5" s="15"/>
      <c r="E5" s="15"/>
      <c r="F5" s="15"/>
      <c r="G5" s="15"/>
    </row>
    <row r="6" spans="1:8" x14ac:dyDescent="0.2">
      <c r="A6" s="19" t="s">
        <v>25</v>
      </c>
      <c r="B6" s="5">
        <f>+B7+B10+B19+B23+B26+B31</f>
        <v>270188722.31999999</v>
      </c>
      <c r="C6" s="5">
        <f t="shared" ref="C6:G6" si="0">+C7+C10+C19+C23+C26+C31</f>
        <v>208109846.88</v>
      </c>
      <c r="D6" s="5">
        <f t="shared" si="0"/>
        <v>478298569.19999999</v>
      </c>
      <c r="E6" s="5">
        <f t="shared" si="0"/>
        <v>351870134.76999998</v>
      </c>
      <c r="F6" s="5">
        <f t="shared" si="0"/>
        <v>347526153.75000012</v>
      </c>
      <c r="G6" s="5">
        <f t="shared" si="0"/>
        <v>126428434.43000001</v>
      </c>
    </row>
    <row r="7" spans="1:8" x14ac:dyDescent="0.2">
      <c r="A7" s="20" t="s">
        <v>0</v>
      </c>
      <c r="B7" s="9">
        <f>SUM(B8:B9)</f>
        <v>836000</v>
      </c>
      <c r="C7" s="9">
        <f>SUM(C8:C9)</f>
        <v>28000427.07</v>
      </c>
      <c r="D7" s="9">
        <f t="shared" ref="D7:G7" si="1">SUM(D8:D9)</f>
        <v>28836427.07</v>
      </c>
      <c r="E7" s="9">
        <f t="shared" si="1"/>
        <v>26539924.289999999</v>
      </c>
      <c r="F7" s="9">
        <f t="shared" si="1"/>
        <v>26539924.289999999</v>
      </c>
      <c r="G7" s="9">
        <f t="shared" si="1"/>
        <v>2296502.7800000012</v>
      </c>
      <c r="H7" s="8">
        <v>0</v>
      </c>
    </row>
    <row r="8" spans="1:8" x14ac:dyDescent="0.2">
      <c r="A8" s="21" t="s">
        <v>1</v>
      </c>
      <c r="B8" s="10">
        <v>836000</v>
      </c>
      <c r="C8" s="10">
        <v>28000427.07</v>
      </c>
      <c r="D8" s="10">
        <f>B8+C8</f>
        <v>28836427.07</v>
      </c>
      <c r="E8" s="10">
        <v>26539924.289999999</v>
      </c>
      <c r="F8" s="10">
        <v>26539924.289999999</v>
      </c>
      <c r="G8" s="10">
        <f>D8-E8</f>
        <v>2296502.7800000012</v>
      </c>
      <c r="H8" s="8" t="s">
        <v>35</v>
      </c>
    </row>
    <row r="9" spans="1:8" x14ac:dyDescent="0.2">
      <c r="A9" s="21" t="s">
        <v>2</v>
      </c>
      <c r="B9" s="10">
        <v>0</v>
      </c>
      <c r="C9" s="10">
        <v>0</v>
      </c>
      <c r="D9" s="10">
        <f>B9+C9</f>
        <v>0</v>
      </c>
      <c r="E9" s="10">
        <v>0</v>
      </c>
      <c r="F9" s="10">
        <v>0</v>
      </c>
      <c r="G9" s="10">
        <f>D9-E9</f>
        <v>0</v>
      </c>
      <c r="H9" s="8" t="s">
        <v>36</v>
      </c>
    </row>
    <row r="10" spans="1:8" x14ac:dyDescent="0.2">
      <c r="A10" s="20" t="s">
        <v>3</v>
      </c>
      <c r="B10" s="9">
        <f>SUM(B11:B18)</f>
        <v>241724527.75</v>
      </c>
      <c r="C10" s="9">
        <f>SUM(C11:C18)</f>
        <v>178916466.63</v>
      </c>
      <c r="D10" s="9">
        <f t="shared" ref="D10:G10" si="2">SUM(D11:D18)</f>
        <v>420640994.38</v>
      </c>
      <c r="E10" s="9">
        <f t="shared" si="2"/>
        <v>305725612.65999997</v>
      </c>
      <c r="F10" s="9">
        <f t="shared" si="2"/>
        <v>301414900.16000003</v>
      </c>
      <c r="G10" s="9">
        <f t="shared" si="2"/>
        <v>114915381.72000001</v>
      </c>
      <c r="H10" s="8">
        <v>0</v>
      </c>
    </row>
    <row r="11" spans="1:8" x14ac:dyDescent="0.2">
      <c r="A11" s="21" t="s">
        <v>4</v>
      </c>
      <c r="B11" s="10">
        <v>197519089.86000001</v>
      </c>
      <c r="C11" s="10">
        <v>21847742.719999999</v>
      </c>
      <c r="D11" s="10">
        <f t="shared" ref="D11:D18" si="3">B11+C11</f>
        <v>219366832.58000001</v>
      </c>
      <c r="E11" s="10">
        <v>140576197.50999999</v>
      </c>
      <c r="F11" s="10">
        <v>140198505.02000001</v>
      </c>
      <c r="G11" s="10">
        <f t="shared" ref="G11:G18" si="4">D11-E11</f>
        <v>78790635.070000023</v>
      </c>
      <c r="H11" s="8" t="s">
        <v>37</v>
      </c>
    </row>
    <row r="12" spans="1:8" x14ac:dyDescent="0.2">
      <c r="A12" s="21" t="s">
        <v>5</v>
      </c>
      <c r="B12" s="10">
        <v>0</v>
      </c>
      <c r="C12" s="10">
        <v>0</v>
      </c>
      <c r="D12" s="10">
        <f t="shared" si="3"/>
        <v>0</v>
      </c>
      <c r="E12" s="10">
        <v>0</v>
      </c>
      <c r="F12" s="10">
        <v>0</v>
      </c>
      <c r="G12" s="10">
        <f t="shared" si="4"/>
        <v>0</v>
      </c>
      <c r="H12" s="8" t="s">
        <v>38</v>
      </c>
    </row>
    <row r="13" spans="1:8" x14ac:dyDescent="0.2">
      <c r="A13" s="21" t="s">
        <v>6</v>
      </c>
      <c r="B13" s="10">
        <v>1432365.35</v>
      </c>
      <c r="C13" s="10">
        <v>0</v>
      </c>
      <c r="D13" s="10">
        <f t="shared" si="3"/>
        <v>1432365.35</v>
      </c>
      <c r="E13" s="10">
        <v>757378.5</v>
      </c>
      <c r="F13" s="10">
        <v>755300.22</v>
      </c>
      <c r="G13" s="10">
        <f t="shared" si="4"/>
        <v>674986.85000000009</v>
      </c>
      <c r="H13" s="8" t="s">
        <v>39</v>
      </c>
    </row>
    <row r="14" spans="1:8" x14ac:dyDescent="0.2">
      <c r="A14" s="21" t="s">
        <v>7</v>
      </c>
      <c r="B14" s="10">
        <v>0</v>
      </c>
      <c r="C14" s="10">
        <v>0</v>
      </c>
      <c r="D14" s="10">
        <f t="shared" si="3"/>
        <v>0</v>
      </c>
      <c r="E14" s="10">
        <v>0</v>
      </c>
      <c r="F14" s="10">
        <v>0</v>
      </c>
      <c r="G14" s="10">
        <f t="shared" si="4"/>
        <v>0</v>
      </c>
      <c r="H14" s="8" t="s">
        <v>40</v>
      </c>
    </row>
    <row r="15" spans="1:8" x14ac:dyDescent="0.2">
      <c r="A15" s="21" t="s">
        <v>8</v>
      </c>
      <c r="B15" s="10">
        <v>231949.91</v>
      </c>
      <c r="C15" s="10">
        <v>0</v>
      </c>
      <c r="D15" s="10">
        <f t="shared" si="3"/>
        <v>231949.91</v>
      </c>
      <c r="E15" s="10">
        <v>94275.74</v>
      </c>
      <c r="F15" s="10">
        <v>91479.31</v>
      </c>
      <c r="G15" s="10">
        <f t="shared" si="4"/>
        <v>137674.16999999998</v>
      </c>
      <c r="H15" s="8" t="s">
        <v>41</v>
      </c>
    </row>
    <row r="16" spans="1:8" x14ac:dyDescent="0.2">
      <c r="A16" s="21" t="s">
        <v>9</v>
      </c>
      <c r="B16" s="10">
        <v>0</v>
      </c>
      <c r="C16" s="10">
        <v>0</v>
      </c>
      <c r="D16" s="10">
        <f t="shared" si="3"/>
        <v>0</v>
      </c>
      <c r="E16" s="10">
        <v>0</v>
      </c>
      <c r="F16" s="10">
        <v>0</v>
      </c>
      <c r="G16" s="10">
        <f t="shared" si="4"/>
        <v>0</v>
      </c>
      <c r="H16" s="8" t="s">
        <v>42</v>
      </c>
    </row>
    <row r="17" spans="1:8" x14ac:dyDescent="0.2">
      <c r="A17" s="21" t="s">
        <v>10</v>
      </c>
      <c r="B17" s="10">
        <v>0</v>
      </c>
      <c r="C17" s="10">
        <v>0</v>
      </c>
      <c r="D17" s="10">
        <f t="shared" si="3"/>
        <v>0</v>
      </c>
      <c r="E17" s="10">
        <v>0</v>
      </c>
      <c r="F17" s="10">
        <v>0</v>
      </c>
      <c r="G17" s="10">
        <f t="shared" si="4"/>
        <v>0</v>
      </c>
      <c r="H17" s="8" t="s">
        <v>43</v>
      </c>
    </row>
    <row r="18" spans="1:8" x14ac:dyDescent="0.2">
      <c r="A18" s="21" t="s">
        <v>11</v>
      </c>
      <c r="B18" s="10">
        <v>42541122.630000003</v>
      </c>
      <c r="C18" s="10">
        <v>157068723.91</v>
      </c>
      <c r="D18" s="10">
        <f t="shared" si="3"/>
        <v>199609846.53999999</v>
      </c>
      <c r="E18" s="10">
        <v>164297760.91</v>
      </c>
      <c r="F18" s="10">
        <v>160369615.61000001</v>
      </c>
      <c r="G18" s="10">
        <f t="shared" si="4"/>
        <v>35312085.629999995</v>
      </c>
      <c r="H18" s="8" t="s">
        <v>44</v>
      </c>
    </row>
    <row r="19" spans="1:8" x14ac:dyDescent="0.2">
      <c r="A19" s="20" t="s">
        <v>12</v>
      </c>
      <c r="B19" s="9">
        <f>SUM(B20:B22)</f>
        <v>22323574.649999999</v>
      </c>
      <c r="C19" s="9">
        <f>SUM(C20:C22)</f>
        <v>693506.72</v>
      </c>
      <c r="D19" s="9">
        <f t="shared" ref="D19:G19" si="5">SUM(D20:D22)</f>
        <v>23017081.369999997</v>
      </c>
      <c r="E19" s="9">
        <f t="shared" si="5"/>
        <v>15854822.58</v>
      </c>
      <c r="F19" s="9">
        <f t="shared" si="5"/>
        <v>15822385.220000001</v>
      </c>
      <c r="G19" s="9">
        <f t="shared" si="5"/>
        <v>7162258.7899999982</v>
      </c>
      <c r="H19" s="8">
        <v>0</v>
      </c>
    </row>
    <row r="20" spans="1:8" x14ac:dyDescent="0.2">
      <c r="A20" s="21" t="s">
        <v>13</v>
      </c>
      <c r="B20" s="10">
        <v>19516658.879999999</v>
      </c>
      <c r="C20" s="10">
        <v>693506.72</v>
      </c>
      <c r="D20" s="10">
        <f t="shared" ref="D20:D22" si="6">B20+C20</f>
        <v>20210165.599999998</v>
      </c>
      <c r="E20" s="10">
        <v>14052280.189999999</v>
      </c>
      <c r="F20" s="10">
        <v>14024681.91</v>
      </c>
      <c r="G20" s="10">
        <f t="shared" ref="G20:G22" si="7">D20-E20</f>
        <v>6157885.4099999983</v>
      </c>
      <c r="H20" s="8" t="s">
        <v>45</v>
      </c>
    </row>
    <row r="21" spans="1:8" x14ac:dyDescent="0.2">
      <c r="A21" s="21" t="s">
        <v>14</v>
      </c>
      <c r="B21" s="10">
        <v>2806915.77</v>
      </c>
      <c r="C21" s="10">
        <v>0</v>
      </c>
      <c r="D21" s="10">
        <f t="shared" si="6"/>
        <v>2806915.77</v>
      </c>
      <c r="E21" s="10">
        <v>1802542.39</v>
      </c>
      <c r="F21" s="10">
        <v>1797703.31</v>
      </c>
      <c r="G21" s="10">
        <f t="shared" si="7"/>
        <v>1004373.3800000001</v>
      </c>
      <c r="H21" s="8" t="s">
        <v>46</v>
      </c>
    </row>
    <row r="22" spans="1:8" x14ac:dyDescent="0.2">
      <c r="A22" s="21" t="s">
        <v>15</v>
      </c>
      <c r="B22" s="10">
        <v>0</v>
      </c>
      <c r="C22" s="10">
        <v>0</v>
      </c>
      <c r="D22" s="10">
        <f t="shared" si="6"/>
        <v>0</v>
      </c>
      <c r="E22" s="10">
        <v>0</v>
      </c>
      <c r="F22" s="10">
        <v>0</v>
      </c>
      <c r="G22" s="10">
        <f t="shared" si="7"/>
        <v>0</v>
      </c>
      <c r="H22" s="8" t="s">
        <v>47</v>
      </c>
    </row>
    <row r="23" spans="1:8" x14ac:dyDescent="0.2">
      <c r="A23" s="20" t="s">
        <v>16</v>
      </c>
      <c r="B23" s="9">
        <f>SUM(B24:B25)</f>
        <v>507506.01</v>
      </c>
      <c r="C23" s="9">
        <f>SUM(C24:C25)</f>
        <v>0</v>
      </c>
      <c r="D23" s="9">
        <f t="shared" ref="D23:G23" si="8">SUM(D24:D25)</f>
        <v>507506.01</v>
      </c>
      <c r="E23" s="9">
        <f t="shared" si="8"/>
        <v>323341.88</v>
      </c>
      <c r="F23" s="9">
        <f t="shared" si="8"/>
        <v>322510.71999999997</v>
      </c>
      <c r="G23" s="9">
        <f t="shared" si="8"/>
        <v>184164.13</v>
      </c>
      <c r="H23" s="8">
        <v>0</v>
      </c>
    </row>
    <row r="24" spans="1:8" x14ac:dyDescent="0.2">
      <c r="A24" s="21" t="s">
        <v>17</v>
      </c>
      <c r="B24" s="10">
        <v>507506.01</v>
      </c>
      <c r="C24" s="10">
        <v>0</v>
      </c>
      <c r="D24" s="10">
        <f t="shared" ref="D24:D25" si="9">B24+C24</f>
        <v>507506.01</v>
      </c>
      <c r="E24" s="10">
        <v>323341.88</v>
      </c>
      <c r="F24" s="10">
        <v>322510.71999999997</v>
      </c>
      <c r="G24" s="10">
        <f t="shared" ref="G24:G25" si="10">D24-E24</f>
        <v>184164.13</v>
      </c>
      <c r="H24" s="8" t="s">
        <v>48</v>
      </c>
    </row>
    <row r="25" spans="1:8" x14ac:dyDescent="0.2">
      <c r="A25" s="21" t="s">
        <v>18</v>
      </c>
      <c r="B25" s="10">
        <v>0</v>
      </c>
      <c r="C25" s="10">
        <v>0</v>
      </c>
      <c r="D25" s="10">
        <f t="shared" si="9"/>
        <v>0</v>
      </c>
      <c r="E25" s="10">
        <v>0</v>
      </c>
      <c r="F25" s="10">
        <v>0</v>
      </c>
      <c r="G25" s="10">
        <f t="shared" si="10"/>
        <v>0</v>
      </c>
      <c r="H25" s="8" t="s">
        <v>49</v>
      </c>
    </row>
    <row r="26" spans="1:8" x14ac:dyDescent="0.2">
      <c r="A26" s="20" t="s">
        <v>19</v>
      </c>
      <c r="B26" s="9">
        <f>SUM(B27:B30)</f>
        <v>4797113.91</v>
      </c>
      <c r="C26" s="9">
        <f>SUM(C27:C30)</f>
        <v>499446.46</v>
      </c>
      <c r="D26" s="9">
        <f t="shared" ref="D26:G26" si="11">SUM(D27:D30)</f>
        <v>5296560.37</v>
      </c>
      <c r="E26" s="9">
        <f t="shared" si="11"/>
        <v>3426433.36</v>
      </c>
      <c r="F26" s="9">
        <f t="shared" si="11"/>
        <v>3426433.36</v>
      </c>
      <c r="G26" s="9">
        <f t="shared" si="11"/>
        <v>1870127.0100000002</v>
      </c>
      <c r="H26" s="8">
        <v>0</v>
      </c>
    </row>
    <row r="27" spans="1:8" x14ac:dyDescent="0.2">
      <c r="A27" s="21" t="s">
        <v>20</v>
      </c>
      <c r="B27" s="10">
        <v>4797113.91</v>
      </c>
      <c r="C27" s="10">
        <v>499446.46</v>
      </c>
      <c r="D27" s="10">
        <f t="shared" ref="D27:D30" si="12">B27+C27</f>
        <v>5296560.37</v>
      </c>
      <c r="E27" s="10">
        <v>3426433.36</v>
      </c>
      <c r="F27" s="10">
        <v>3426433.36</v>
      </c>
      <c r="G27" s="10">
        <f t="shared" ref="G27:G30" si="13">D27-E27</f>
        <v>1870127.0100000002</v>
      </c>
      <c r="H27" s="8" t="s">
        <v>50</v>
      </c>
    </row>
    <row r="28" spans="1:8" x14ac:dyDescent="0.2">
      <c r="A28" s="21" t="s">
        <v>21</v>
      </c>
      <c r="B28" s="10">
        <v>0</v>
      </c>
      <c r="C28" s="10">
        <v>0</v>
      </c>
      <c r="D28" s="10">
        <f t="shared" si="12"/>
        <v>0</v>
      </c>
      <c r="E28" s="10">
        <v>0</v>
      </c>
      <c r="F28" s="10">
        <v>0</v>
      </c>
      <c r="G28" s="10">
        <f t="shared" si="13"/>
        <v>0</v>
      </c>
      <c r="H28" s="8" t="s">
        <v>51</v>
      </c>
    </row>
    <row r="29" spans="1:8" x14ac:dyDescent="0.2">
      <c r="A29" s="21" t="s">
        <v>22</v>
      </c>
      <c r="B29" s="10">
        <v>0</v>
      </c>
      <c r="C29" s="10">
        <v>0</v>
      </c>
      <c r="D29" s="10">
        <f t="shared" si="12"/>
        <v>0</v>
      </c>
      <c r="E29" s="10">
        <v>0</v>
      </c>
      <c r="F29" s="10">
        <v>0</v>
      </c>
      <c r="G29" s="10">
        <f t="shared" si="13"/>
        <v>0</v>
      </c>
      <c r="H29" s="8" t="s">
        <v>52</v>
      </c>
    </row>
    <row r="30" spans="1:8" x14ac:dyDescent="0.2">
      <c r="A30" s="21" t="s">
        <v>23</v>
      </c>
      <c r="B30" s="10">
        <v>0</v>
      </c>
      <c r="C30" s="10">
        <v>0</v>
      </c>
      <c r="D30" s="10">
        <f t="shared" si="12"/>
        <v>0</v>
      </c>
      <c r="E30" s="10">
        <v>0</v>
      </c>
      <c r="F30" s="10">
        <v>0</v>
      </c>
      <c r="G30" s="10">
        <f t="shared" si="13"/>
        <v>0</v>
      </c>
      <c r="H30" s="8" t="s">
        <v>53</v>
      </c>
    </row>
    <row r="31" spans="1:8" x14ac:dyDescent="0.2">
      <c r="A31" s="20" t="s">
        <v>59</v>
      </c>
      <c r="B31" s="9">
        <f>SUM(B32)</f>
        <v>0</v>
      </c>
      <c r="C31" s="9">
        <f t="shared" ref="C31:G31" si="14">SUM(C32)</f>
        <v>0</v>
      </c>
      <c r="D31" s="9">
        <f t="shared" si="14"/>
        <v>0</v>
      </c>
      <c r="E31" s="9">
        <f t="shared" si="14"/>
        <v>0</v>
      </c>
      <c r="F31" s="9">
        <f t="shared" si="14"/>
        <v>0</v>
      </c>
      <c r="G31" s="9">
        <f t="shared" si="14"/>
        <v>0</v>
      </c>
      <c r="H31" s="8">
        <v>0</v>
      </c>
    </row>
    <row r="32" spans="1:8" x14ac:dyDescent="0.2">
      <c r="A32" s="21" t="s">
        <v>24</v>
      </c>
      <c r="B32" s="10">
        <v>0</v>
      </c>
      <c r="C32" s="10">
        <v>0</v>
      </c>
      <c r="D32" s="10">
        <f t="shared" ref="D32:D35" si="15">B32+C32</f>
        <v>0</v>
      </c>
      <c r="E32" s="10">
        <v>0</v>
      </c>
      <c r="F32" s="10">
        <v>0</v>
      </c>
      <c r="G32" s="10">
        <f t="shared" ref="G32:G35" si="16">D32-E32</f>
        <v>0</v>
      </c>
      <c r="H32" s="8" t="s">
        <v>54</v>
      </c>
    </row>
    <row r="33" spans="1:8" x14ac:dyDescent="0.2">
      <c r="A33" s="12" t="s">
        <v>60</v>
      </c>
      <c r="B33" s="9">
        <v>0</v>
      </c>
      <c r="C33" s="9">
        <v>0</v>
      </c>
      <c r="D33" s="9">
        <f t="shared" si="15"/>
        <v>0</v>
      </c>
      <c r="E33" s="9">
        <v>0</v>
      </c>
      <c r="F33" s="9">
        <v>0</v>
      </c>
      <c r="G33" s="9">
        <f t="shared" si="16"/>
        <v>0</v>
      </c>
      <c r="H33" s="8" t="s">
        <v>55</v>
      </c>
    </row>
    <row r="34" spans="1:8" x14ac:dyDescent="0.2">
      <c r="A34" s="12" t="s">
        <v>61</v>
      </c>
      <c r="B34" s="9">
        <v>0</v>
      </c>
      <c r="C34" s="9">
        <v>0</v>
      </c>
      <c r="D34" s="9">
        <f t="shared" si="15"/>
        <v>0</v>
      </c>
      <c r="E34" s="9">
        <v>0</v>
      </c>
      <c r="F34" s="9">
        <v>0</v>
      </c>
      <c r="G34" s="9">
        <f t="shared" si="16"/>
        <v>0</v>
      </c>
      <c r="H34" s="8" t="s">
        <v>56</v>
      </c>
    </row>
    <row r="35" spans="1:8" x14ac:dyDescent="0.2">
      <c r="A35" s="12" t="s">
        <v>62</v>
      </c>
      <c r="B35" s="9">
        <v>0</v>
      </c>
      <c r="C35" s="9">
        <v>0</v>
      </c>
      <c r="D35" s="9">
        <f t="shared" si="15"/>
        <v>0</v>
      </c>
      <c r="E35" s="9">
        <v>0</v>
      </c>
      <c r="F35" s="9">
        <v>0</v>
      </c>
      <c r="G35" s="9">
        <f t="shared" si="16"/>
        <v>0</v>
      </c>
      <c r="H35" s="8" t="s">
        <v>57</v>
      </c>
    </row>
    <row r="36" spans="1:8" x14ac:dyDescent="0.2">
      <c r="A36" s="12"/>
      <c r="B36" s="9"/>
      <c r="C36" s="9"/>
      <c r="D36" s="9"/>
      <c r="E36" s="9"/>
      <c r="F36" s="9"/>
      <c r="G36" s="9"/>
      <c r="H36" s="8"/>
    </row>
    <row r="37" spans="1:8" ht="13.5" customHeight="1" x14ac:dyDescent="0.2">
      <c r="A37" s="22" t="s">
        <v>63</v>
      </c>
      <c r="B37" s="11">
        <f t="shared" ref="B37:G37" si="17">+B6+B33+B34+B35</f>
        <v>270188722.31999999</v>
      </c>
      <c r="C37" s="11">
        <f t="shared" si="17"/>
        <v>208109846.88</v>
      </c>
      <c r="D37" s="11">
        <f t="shared" si="17"/>
        <v>478298569.19999999</v>
      </c>
      <c r="E37" s="11">
        <f t="shared" si="17"/>
        <v>351870134.76999998</v>
      </c>
      <c r="F37" s="11">
        <f t="shared" si="17"/>
        <v>347526153.75000012</v>
      </c>
      <c r="G37" s="11">
        <f t="shared" si="17"/>
        <v>126428434.43000001</v>
      </c>
    </row>
    <row r="39" spans="1:8" x14ac:dyDescent="0.2">
      <c r="A39" s="13" t="s">
        <v>58</v>
      </c>
    </row>
  </sheetData>
  <sheetProtection formatCells="0" formatColumns="0" formatRows="0" autoFilter="0"/>
  <protectedRanges>
    <protectedRange sqref="A38:G65522" name="Rango1"/>
    <protectedRange sqref="C7:G36 A36:B36 B7:B35" name="Rango1_3"/>
    <protectedRange sqref="B4:G6" name="Rango1_2_2"/>
    <protectedRange sqref="B37:G37" name="Rango1_1_2"/>
    <protectedRange sqref="A11:A18 A20:A22 A24:A25 A27:A30 A8:A9 A32:A35" name="Rango1_3_3"/>
    <protectedRange sqref="A37" name="Rango1_1_2_1"/>
  </protectedRanges>
  <mergeCells count="3">
    <mergeCell ref="B2:F2"/>
    <mergeCell ref="G2:G3"/>
    <mergeCell ref="A1:G1"/>
  </mergeCells>
  <pageMargins left="0.70866141732283472" right="0.70866141732283472" top="0.74803149606299213" bottom="0.74803149606299213" header="0.31496062992125984" footer="0.31496062992125984"/>
  <pageSetup scale="7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04AB682-C089-402D-9C49-FFBFD27CC20F}">
  <ds:schemaRefs>
    <ds:schemaRef ds:uri="http://www.w3.org/XML/1998/namespace"/>
    <ds:schemaRef ds:uri="http://purl.org/dc/terms/"/>
    <ds:schemaRef ds:uri="http://schemas.microsoft.com/office/2006/documentManagement/types"/>
    <ds:schemaRef ds:uri="http://purl.org/dc/dcmitype/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9A837EE7-CF14-4C56-A804-404A6F79A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HP</cp:lastModifiedBy>
  <cp:lastPrinted>2017-03-30T22:19:49Z</cp:lastPrinted>
  <dcterms:created xsi:type="dcterms:W3CDTF">2012-12-11T21:13:37Z</dcterms:created>
  <dcterms:modified xsi:type="dcterms:W3CDTF">2024-10-05T20:38:29Z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