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<sst xmlns="http://schemas.openxmlformats.org/spreadsheetml/2006/main" count="202" uniqueCount="142">
  <si>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</si>
  <si>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</si>
  <si>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</si>
  <si>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</si>
  <si>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</si>
  <si>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</si>
  <si>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</si>
  <si>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</si>
  <si>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</si>
  <si>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</si>
  <si>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</si>
  <si>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</si>
  <si>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</si>
  <si>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</si>
  <si>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</si>
  <si>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</si>
  <si>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</si>
  <si>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</si>
  <si>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</si>
  <si>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</si>
  <si>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</si>
  <si>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</si>
  <si>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</si>
  <si>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</si>
  <si>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</si>
  <si>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</si>
  <si>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</si>
  <si>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</si>
  <si>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</si>
  <si>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</si>
  <si>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</si>
  <si>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</si>
  <si>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</si>
  <si>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</si>
  <si>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</si>
  <si>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</si>
  <si>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</si>
  <si>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</si>
  <si>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</si>
  <si>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</si>
  <si>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</si>
  <si>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</si>
  <si>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</si>
  <si>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</si>
  <si>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</si>
  <si>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</si>
  <si>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</si>
  <si>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</si>
  <si>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</si>
  <si>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</si>
  <si>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</si>
  <si>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</si>
  <si>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</si>
  <si>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</si>
  <si>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</si>
  <si>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</si>
  <si>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</si>
  <si>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</si>
  <si>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</si>
  <si>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</si>
  <si>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</si>
  <si>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</si>
  <si>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</si>
  <si>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</si>
  <si>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</si>
  <si>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</si>
  <si>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</si>
  <si>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</si>
  <si>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</si>
  <si>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</si>
  <si>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</si>
  <si>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</si>
  <si>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</si>
  <si>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</si>
  <si>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</si>
  <si>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</si>
  <si>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</si>
  <si>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</si>
  <si>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</si>
  <si>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</si>
  <si>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</si>
  <si>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</si>
  <si>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</si>
  <si>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</si>
  <si>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</si>
  <si>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</si>
  <si>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</si>
  <si>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</si>
  <si>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</si>
  <si>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</si>
  <si>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</si>
  <si>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</si>
  <si>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</si>
  <si>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</si>
  <si>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</si>
  <si>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</si>
  <si>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</si>
  <si>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</si>
  <si>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</si>
  <si>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</si>
  <si>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</si>
  <si>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</si>
  <si>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</si>
  <si>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</si>
  <si>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</si>
  <si>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</si>
  <si>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</si>
  <si>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</si>
  <si>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</si>
  <si>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</si>
  <si>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</si>
  <si>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</si>
  <si>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</si>
  <si>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</si>
  <si>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</si>
  <si>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</si>
  <si>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</si>
  <si>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</si>
  <si>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</si>
  <si>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</si>
  <si>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</si>
  <si>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</si>
  <si>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</si>
  <si>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</si>
  <si>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</si>
  <si>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</si>
  <si>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</si>
  <si>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</si>
  <si>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</si>
  <si>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</si>
  <si>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</si>
  <si>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Uriangato, Gto.
Estado Analítico del Ejercicio del Presupuesto de Egresos
Clasificación por Objeto del Gasto (Capítulo y Concepto)
Del 1 de Enero al 30 de Septiembre de 2024</t>
  </si>
  <si>
    <t>Sistema Municipal de Agua Potable y Alcantarillado de Uriangato, Gto.
Estado Analítico del Ejercicio del Presupuesto de Egresos
Clasificación Económica (por Tipo de Gasto)
Del 1 de Enero al 30 de Septiembre de 2024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</si>
  <si>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</si>
  <si>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</si>
  <si>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</si>
  <si>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</si>
  <si>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</si>
  <si>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30 de Septiembre de 2024</t>
  </si>
  <si>
    <t>Sistema Municipal de Agua Potable y Alcantarillado de Uriangato, Gto.
Estado Analítico del Ejercicio del Presupuesto de Egresos
Clasificación Administrativa (Poderes)
Del 1 de Enero al 30 de Septiembre de 2024</t>
  </si>
  <si>
    <t>Sistema Municipal de Agua Potable y Alcantarillado de Uriangato, Gto.
Estado Analítico del Ejercicio del Presupuesto de Egresos
Clasificación Administrativa (Sector Paraestatal)
Del 1 de Enero al 30 de Septiembre de 2024</t>
  </si>
  <si>
    <t>Sistema Municipal de Agua Potable y Alcantarillado de Uriangato, Gto.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</si>
</sst>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8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8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8" x14ac:dyDescent="0.2">
      <c r="A5" s="17" t="s">
        <v>60</v>
      </c>
      <c r="B5" s="12">
        <f>SUM(B6:B12)</f>
        <v>20204621.810000002</v>
      </c>
      <c r="C5" s="12">
        <f>SUM(C6:C12)</f>
        <v>0</v>
      </c>
      <c r="D5" s="12">
        <f>B5+C5</f>
        <v>20204621.810000002</v>
      </c>
      <c r="E5" s="12">
        <f>SUM(E6:E12)</f>
        <v>12481518.400000002</v>
      </c>
      <c r="F5" s="12">
        <f>SUM(F6:F12)</f>
        <v>12481518.400000002</v>
      </c>
      <c r="G5" s="12">
        <f>D5-E5</f>
        <v>7723103.4100000001</v>
      </c>
    </row>
    <row r="6" spans="1:8" x14ac:dyDescent="0.2">
      <c r="A6" s="19" t="s">
        <v>64</v>
      </c>
      <c r="B6" s="5">
        <v>12381611.23</v>
      </c>
      <c r="C6" s="5">
        <v>0</v>
      </c>
      <c r="D6" s="5">
        <f t="shared" ref="D6:D69" si="0">B6+C6</f>
        <v>12381611.23</v>
      </c>
      <c r="E6" s="5">
        <v>8923459.6300000008</v>
      </c>
      <c r="F6" s="5">
        <v>8923459.6300000008</v>
      </c>
      <c r="G6" s="5">
        <f t="shared" ref="G6:G69" si="1">D6-E6</f>
        <v>3458151.5999999996</v>
      </c>
      <c r="H6" s="9">
        <v>1100</v>
      </c>
    </row>
    <row r="7" spans="1:8" x14ac:dyDescent="0.2">
      <c r="A7" s="19" t="s">
        <v>65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66</v>
      </c>
      <c r="B8" s="5">
        <v>2587710.58</v>
      </c>
      <c r="C8" s="5">
        <v>-49000</v>
      </c>
      <c r="D8" s="5">
        <f t="shared" si="0"/>
        <v>2538710.58</v>
      </c>
      <c r="E8" s="5">
        <v>501340.93</v>
      </c>
      <c r="F8" s="5">
        <v>501340.93</v>
      </c>
      <c r="G8" s="5">
        <f t="shared" si="1"/>
        <v>2037369.6500000001</v>
      </c>
      <c r="H8" s="9">
        <v>1300</v>
      </c>
    </row>
    <row r="9" spans="1:8" x14ac:dyDescent="0.2">
      <c r="A9" s="19" t="s">
        <v>33</v>
      </c>
      <c r="B9" s="5">
        <v>3432500</v>
      </c>
      <c r="C9" s="5">
        <v>0</v>
      </c>
      <c r="D9" s="5">
        <f t="shared" si="0"/>
        <v>3432500</v>
      </c>
      <c r="E9" s="5">
        <v>2135644.54</v>
      </c>
      <c r="F9" s="5">
        <v>2135644.54</v>
      </c>
      <c r="G9" s="5">
        <f t="shared" si="1"/>
        <v>1296855.46</v>
      </c>
      <c r="H9" s="9">
        <v>1400</v>
      </c>
    </row>
    <row r="10" spans="1:8" x14ac:dyDescent="0.2">
      <c r="A10" s="19" t="s">
        <v>67</v>
      </c>
      <c r="B10" s="5">
        <v>1802800</v>
      </c>
      <c r="C10" s="5">
        <v>49000</v>
      </c>
      <c r="D10" s="5">
        <f t="shared" si="0"/>
        <v>1851800</v>
      </c>
      <c r="E10" s="5">
        <v>921073.3</v>
      </c>
      <c r="F10" s="5">
        <v>921073.3</v>
      </c>
      <c r="G10" s="5">
        <f t="shared" si="1"/>
        <v>930726.7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68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125</v>
      </c>
      <c r="B13" s="13">
        <f>SUM(B14:B22)</f>
        <v>8841000</v>
      </c>
      <c r="C13" s="13">
        <f>SUM(C14:C22)</f>
        <v>601730.17000000004</v>
      </c>
      <c r="D13" s="13">
        <f t="shared" si="0"/>
        <v>9442730.1699999999</v>
      </c>
      <c r="E13" s="13">
        <f>SUM(E14:E22)</f>
        <v>6669157.0899999989</v>
      </c>
      <c r="F13" s="13">
        <f>SUM(F14:F22)</f>
        <v>6654861.8299999991</v>
      </c>
      <c r="G13" s="13">
        <f t="shared" si="1"/>
        <v>2773573.080000001</v>
      </c>
      <c r="H13" s="18">
        <v>0</v>
      </c>
    </row>
    <row r="14" spans="1:8" x14ac:dyDescent="0.2">
      <c r="A14" s="19" t="s">
        <v>69</v>
      </c>
      <c r="B14" s="5">
        <v>490000</v>
      </c>
      <c r="C14" s="5">
        <v>89000</v>
      </c>
      <c r="D14" s="5">
        <f t="shared" si="0"/>
        <v>579000</v>
      </c>
      <c r="E14" s="5">
        <v>388192.09</v>
      </c>
      <c r="F14" s="5">
        <v>388192.09</v>
      </c>
      <c r="G14" s="5">
        <f t="shared" si="1"/>
        <v>190807.90999999997</v>
      </c>
      <c r="H14" s="9">
        <v>2100</v>
      </c>
    </row>
    <row r="15" spans="1:8" x14ac:dyDescent="0.2">
      <c r="A15" s="19" t="s">
        <v>70</v>
      </c>
      <c r="B15" s="5">
        <v>12000</v>
      </c>
      <c r="C15" s="5">
        <v>0</v>
      </c>
      <c r="D15" s="5">
        <f t="shared" si="0"/>
        <v>12000</v>
      </c>
      <c r="E15" s="5">
        <v>4100</v>
      </c>
      <c r="F15" s="5">
        <v>4100</v>
      </c>
      <c r="G15" s="5">
        <f t="shared" si="1"/>
        <v>7900</v>
      </c>
      <c r="H15" s="9">
        <v>2200</v>
      </c>
    </row>
    <row r="16" spans="1:8" x14ac:dyDescent="0.2">
      <c r="A16" s="19" t="s">
        <v>71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72</v>
      </c>
      <c r="B17" s="5">
        <v>5226000</v>
      </c>
      <c r="C17" s="5">
        <v>166730.17000000001</v>
      </c>
      <c r="D17" s="5">
        <f t="shared" si="0"/>
        <v>5392730.1699999999</v>
      </c>
      <c r="E17" s="5">
        <v>3689196.92</v>
      </c>
      <c r="F17" s="5">
        <v>3675565.45</v>
      </c>
      <c r="G17" s="5">
        <f t="shared" si="1"/>
        <v>1703533.25</v>
      </c>
      <c r="H17" s="9">
        <v>2400</v>
      </c>
    </row>
    <row r="18" spans="1:8" x14ac:dyDescent="0.2">
      <c r="A18" s="19" t="s">
        <v>73</v>
      </c>
      <c r="B18" s="5">
        <v>822000</v>
      </c>
      <c r="C18" s="5">
        <v>-90000</v>
      </c>
      <c r="D18" s="5">
        <f t="shared" si="0"/>
        <v>732000</v>
      </c>
      <c r="E18" s="5">
        <v>574508.55000000005</v>
      </c>
      <c r="F18" s="5">
        <v>574508.55000000005</v>
      </c>
      <c r="G18" s="5">
        <f t="shared" si="1"/>
        <v>157491.44999999995</v>
      </c>
      <c r="H18" s="9">
        <v>2500</v>
      </c>
    </row>
    <row r="19" spans="1:8" x14ac:dyDescent="0.2">
      <c r="A19" s="19" t="s">
        <v>74</v>
      </c>
      <c r="B19" s="5">
        <v>1184000</v>
      </c>
      <c r="C19" s="5">
        <v>0</v>
      </c>
      <c r="D19" s="5">
        <f t="shared" si="0"/>
        <v>1184000</v>
      </c>
      <c r="E19" s="5">
        <v>865283.18</v>
      </c>
      <c r="F19" s="5">
        <v>865283.18</v>
      </c>
      <c r="G19" s="5">
        <f t="shared" si="1"/>
        <v>318716.81999999995</v>
      </c>
      <c r="H19" s="9">
        <v>2600</v>
      </c>
    </row>
    <row r="20" spans="1:8" x14ac:dyDescent="0.2">
      <c r="A20" s="19" t="s">
        <v>75</v>
      </c>
      <c r="B20" s="5">
        <v>285000</v>
      </c>
      <c r="C20" s="5">
        <v>0</v>
      </c>
      <c r="D20" s="5">
        <f t="shared" si="0"/>
        <v>285000</v>
      </c>
      <c r="E20" s="5">
        <v>137666.13</v>
      </c>
      <c r="F20" s="5">
        <v>137666.13</v>
      </c>
      <c r="G20" s="5">
        <f t="shared" si="1"/>
        <v>147333.87</v>
      </c>
      <c r="H20" s="9">
        <v>2700</v>
      </c>
    </row>
    <row r="21" spans="1:8" x14ac:dyDescent="0.2">
      <c r="A21" s="19" t="s">
        <v>76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77</v>
      </c>
      <c r="B22" s="5">
        <v>822000</v>
      </c>
      <c r="C22" s="5">
        <v>436000</v>
      </c>
      <c r="D22" s="5">
        <f t="shared" si="0"/>
        <v>1258000</v>
      </c>
      <c r="E22" s="5">
        <v>1010210.22</v>
      </c>
      <c r="F22" s="5">
        <v>1009546.43</v>
      </c>
      <c r="G22" s="5">
        <f t="shared" si="1"/>
        <v>247789.78000000003</v>
      </c>
      <c r="H22" s="9">
        <v>2900</v>
      </c>
    </row>
    <row r="23" spans="1:8" x14ac:dyDescent="0.2">
      <c r="A23" s="17" t="s">
        <v>61</v>
      </c>
      <c r="B23" s="13">
        <f>SUM(B24:B32)</f>
        <v>25845378.27</v>
      </c>
      <c r="C23" s="13">
        <f>SUM(C24:C32)</f>
        <v>295933.48</v>
      </c>
      <c r="D23" s="13">
        <f t="shared" si="0"/>
        <v>26141311.75</v>
      </c>
      <c r="E23" s="13">
        <f>SUM(E24:E32)</f>
        <v>19614284.399999999</v>
      </c>
      <c r="F23" s="13">
        <f>SUM(F24:F32)</f>
        <v>19610589.57</v>
      </c>
      <c r="G23" s="13">
        <f t="shared" si="1"/>
        <v>6527027.3500000015</v>
      </c>
      <c r="H23" s="18">
        <v>0</v>
      </c>
    </row>
    <row r="24" spans="1:8" x14ac:dyDescent="0.2">
      <c r="A24" s="19" t="s">
        <v>78</v>
      </c>
      <c r="B24" s="5">
        <v>15914878.27</v>
      </c>
      <c r="C24" s="5">
        <v>-10000</v>
      </c>
      <c r="D24" s="5">
        <f t="shared" si="0"/>
        <v>15904878.27</v>
      </c>
      <c r="E24" s="5">
        <v>12544702.65</v>
      </c>
      <c r="F24" s="5">
        <v>12544702.65</v>
      </c>
      <c r="G24" s="5">
        <f t="shared" si="1"/>
        <v>3360175.6199999992</v>
      </c>
      <c r="H24" s="9">
        <v>3100</v>
      </c>
    </row>
    <row r="25" spans="1:8" x14ac:dyDescent="0.2">
      <c r="A25" s="19" t="s">
        <v>79</v>
      </c>
      <c r="B25" s="5">
        <v>367000</v>
      </c>
      <c r="C25" s="5">
        <v>-300000</v>
      </c>
      <c r="D25" s="5">
        <f t="shared" si="0"/>
        <v>67000</v>
      </c>
      <c r="E25" s="5">
        <v>19240</v>
      </c>
      <c r="F25" s="5">
        <v>19240</v>
      </c>
      <c r="G25" s="5">
        <f t="shared" si="1"/>
        <v>47760</v>
      </c>
      <c r="H25" s="9">
        <v>3200</v>
      </c>
    </row>
    <row r="26" spans="1:8" x14ac:dyDescent="0.2">
      <c r="A26" s="19" t="s">
        <v>80</v>
      </c>
      <c r="B26" s="5">
        <v>955000</v>
      </c>
      <c r="C26" s="5">
        <v>0</v>
      </c>
      <c r="D26" s="5">
        <f t="shared" si="0"/>
        <v>955000</v>
      </c>
      <c r="E26" s="5">
        <v>510633.09</v>
      </c>
      <c r="F26" s="5">
        <v>510633.09</v>
      </c>
      <c r="G26" s="5">
        <f t="shared" si="1"/>
        <v>444366.91</v>
      </c>
      <c r="H26" s="9">
        <v>3300</v>
      </c>
    </row>
    <row r="27" spans="1:8" x14ac:dyDescent="0.2">
      <c r="A27" s="19" t="s">
        <v>81</v>
      </c>
      <c r="B27" s="5">
        <v>251000</v>
      </c>
      <c r="C27" s="5">
        <v>10000</v>
      </c>
      <c r="D27" s="5">
        <f t="shared" si="0"/>
        <v>261000</v>
      </c>
      <c r="E27" s="5">
        <v>104534.76</v>
      </c>
      <c r="F27" s="5">
        <v>104534.76</v>
      </c>
      <c r="G27" s="5">
        <f t="shared" si="1"/>
        <v>156465.24</v>
      </c>
      <c r="H27" s="9">
        <v>3400</v>
      </c>
    </row>
    <row r="28" spans="1:8" x14ac:dyDescent="0.2">
      <c r="A28" s="19" t="s">
        <v>82</v>
      </c>
      <c r="B28" s="5">
        <v>5955000</v>
      </c>
      <c r="C28" s="5">
        <v>595933.48</v>
      </c>
      <c r="D28" s="5">
        <f t="shared" si="0"/>
        <v>6550933.4800000004</v>
      </c>
      <c r="E28" s="5">
        <v>5002267.26</v>
      </c>
      <c r="F28" s="5">
        <v>4998572.43</v>
      </c>
      <c r="G28" s="5">
        <f t="shared" si="1"/>
        <v>1548666.2200000007</v>
      </c>
      <c r="H28" s="9">
        <v>3500</v>
      </c>
    </row>
    <row r="29" spans="1:8" x14ac:dyDescent="0.2">
      <c r="A29" s="19" t="s">
        <v>83</v>
      </c>
      <c r="B29" s="5">
        <v>10000</v>
      </c>
      <c r="C29" s="5">
        <v>0</v>
      </c>
      <c r="D29" s="5">
        <f t="shared" si="0"/>
        <v>10000</v>
      </c>
      <c r="E29" s="5">
        <v>3640.1</v>
      </c>
      <c r="F29" s="5">
        <v>3640.1</v>
      </c>
      <c r="G29" s="5">
        <f t="shared" si="1"/>
        <v>6359.9</v>
      </c>
      <c r="H29" s="9">
        <v>3600</v>
      </c>
    </row>
    <row r="30" spans="1:8" x14ac:dyDescent="0.2">
      <c r="A30" s="19" t="s">
        <v>84</v>
      </c>
      <c r="B30" s="5">
        <v>64000</v>
      </c>
      <c r="C30" s="5">
        <v>0</v>
      </c>
      <c r="D30" s="5">
        <f t="shared" si="0"/>
        <v>64000</v>
      </c>
      <c r="E30" s="5">
        <v>8316.5400000000009</v>
      </c>
      <c r="F30" s="5">
        <v>8316.5400000000009</v>
      </c>
      <c r="G30" s="5">
        <f t="shared" si="1"/>
        <v>55683.46</v>
      </c>
      <c r="H30" s="9">
        <v>3700</v>
      </c>
    </row>
    <row r="31" spans="1:8" x14ac:dyDescent="0.2">
      <c r="A31" s="19" t="s">
        <v>85</v>
      </c>
      <c r="B31" s="5">
        <v>65000</v>
      </c>
      <c r="C31" s="5">
        <v>0</v>
      </c>
      <c r="D31" s="5">
        <f t="shared" si="0"/>
        <v>65000</v>
      </c>
      <c r="E31" s="5">
        <v>63700</v>
      </c>
      <c r="F31" s="5">
        <v>63700</v>
      </c>
      <c r="G31" s="5">
        <f t="shared" si="1"/>
        <v>1300</v>
      </c>
      <c r="H31" s="9">
        <v>3800</v>
      </c>
    </row>
    <row r="32" spans="1:8" x14ac:dyDescent="0.2">
      <c r="A32" s="19" t="s">
        <v>18</v>
      </c>
      <c r="B32" s="5">
        <v>2263500</v>
      </c>
      <c r="C32" s="5">
        <v>0</v>
      </c>
      <c r="D32" s="5">
        <f t="shared" si="0"/>
        <v>2263500</v>
      </c>
      <c r="E32" s="5">
        <v>1357250</v>
      </c>
      <c r="F32" s="5">
        <v>1357250</v>
      </c>
      <c r="G32" s="5">
        <f t="shared" si="1"/>
        <v>906250</v>
      </c>
      <c r="H32" s="9">
        <v>3900</v>
      </c>
    </row>
    <row r="33" spans="1:8" x14ac:dyDescent="0.2">
      <c r="A33" s="17" t="s">
        <v>126</v>
      </c>
      <c r="B33" s="13">
        <f>SUM(B34:B42)</f>
        <v>0</v>
      </c>
      <c r="C33" s="13">
        <f>SUM(C34:C42)</f>
        <v>0</v>
      </c>
      <c r="D33" s="13">
        <f t="shared" si="0"/>
        <v>0</v>
      </c>
      <c r="E33" s="13">
        <f>SUM(E34:E42)</f>
        <v>0</v>
      </c>
      <c r="F33" s="13">
        <f>SUM(F34:F42)</f>
        <v>0</v>
      </c>
      <c r="G33" s="13">
        <f t="shared" si="1"/>
        <v>0</v>
      </c>
      <c r="H33" s="18">
        <v>0</v>
      </c>
    </row>
    <row r="34" spans="1:8" x14ac:dyDescent="0.2">
      <c r="A34" s="19" t="s">
        <v>86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87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88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89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90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91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92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127</v>
      </c>
      <c r="B43" s="13">
        <f>SUM(B44:B52)</f>
        <v>2594000</v>
      </c>
      <c r="C43" s="13">
        <f>SUM(C44:C52)</f>
        <v>175332.84000000003</v>
      </c>
      <c r="D43" s="13">
        <f t="shared" si="0"/>
        <v>2769332.84</v>
      </c>
      <c r="E43" s="13">
        <f>SUM(E44:E52)</f>
        <v>1797434.69</v>
      </c>
      <c r="F43" s="13">
        <f>SUM(F44:F52)</f>
        <v>1797434.69</v>
      </c>
      <c r="G43" s="13">
        <f t="shared" si="1"/>
        <v>971898.14999999991</v>
      </c>
      <c r="H43" s="18">
        <v>0</v>
      </c>
    </row>
    <row r="44" spans="1:8" x14ac:dyDescent="0.2">
      <c r="A44" s="4" t="s">
        <v>93</v>
      </c>
      <c r="B44" s="5">
        <v>878000</v>
      </c>
      <c r="C44" s="5">
        <v>-300000</v>
      </c>
      <c r="D44" s="5">
        <f t="shared" si="0"/>
        <v>578000</v>
      </c>
      <c r="E44" s="5">
        <v>404587.89</v>
      </c>
      <c r="F44" s="5">
        <v>404587.89</v>
      </c>
      <c r="G44" s="5">
        <f t="shared" si="1"/>
        <v>173412.11</v>
      </c>
      <c r="H44" s="9">
        <v>5100</v>
      </c>
    </row>
    <row r="45" spans="1:8" x14ac:dyDescent="0.2">
      <c r="A45" s="19" t="s">
        <v>94</v>
      </c>
      <c r="B45" s="5">
        <v>14000</v>
      </c>
      <c r="C45" s="5">
        <v>0</v>
      </c>
      <c r="D45" s="5">
        <f t="shared" si="0"/>
        <v>14000</v>
      </c>
      <c r="E45" s="5">
        <v>0</v>
      </c>
      <c r="F45" s="5">
        <v>0</v>
      </c>
      <c r="G45" s="5">
        <f t="shared" si="1"/>
        <v>14000</v>
      </c>
      <c r="H45" s="9">
        <v>5200</v>
      </c>
    </row>
    <row r="46" spans="1:8" x14ac:dyDescent="0.2">
      <c r="A46" s="19" t="s">
        <v>95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96</v>
      </c>
      <c r="B47" s="5">
        <v>30000</v>
      </c>
      <c r="C47" s="5">
        <v>0</v>
      </c>
      <c r="D47" s="5">
        <f t="shared" si="0"/>
        <v>30000</v>
      </c>
      <c r="E47" s="5">
        <v>0</v>
      </c>
      <c r="F47" s="5">
        <v>0</v>
      </c>
      <c r="G47" s="5">
        <f t="shared" si="1"/>
        <v>30000</v>
      </c>
      <c r="H47" s="9">
        <v>5400</v>
      </c>
    </row>
    <row r="48" spans="1:8" x14ac:dyDescent="0.2">
      <c r="A48" s="19" t="s">
        <v>97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98</v>
      </c>
      <c r="B49" s="5">
        <v>1672000</v>
      </c>
      <c r="C49" s="5">
        <v>475332.84</v>
      </c>
      <c r="D49" s="5">
        <f t="shared" si="0"/>
        <v>2147332.84</v>
      </c>
      <c r="E49" s="5">
        <v>1392846.8</v>
      </c>
      <c r="F49" s="5">
        <v>1392846.8</v>
      </c>
      <c r="G49" s="5">
        <f t="shared" si="1"/>
        <v>754486.0399999998</v>
      </c>
      <c r="H49" s="9">
        <v>5600</v>
      </c>
    </row>
    <row r="50" spans="1:8" x14ac:dyDescent="0.2">
      <c r="A50" s="19" t="s">
        <v>99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100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101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62</v>
      </c>
      <c r="B53" s="13">
        <f>SUM(B54:B56)</f>
        <v>253900.49</v>
      </c>
      <c r="C53" s="13">
        <f>SUM(C54:C56)</f>
        <v>-80000</v>
      </c>
      <c r="D53" s="13">
        <f t="shared" si="0"/>
        <v>173900.49</v>
      </c>
      <c r="E53" s="13">
        <f>SUM(E54:E56)</f>
        <v>0</v>
      </c>
      <c r="F53" s="13">
        <f>SUM(F54:F56)</f>
        <v>0</v>
      </c>
      <c r="G53" s="13">
        <f t="shared" si="1"/>
        <v>173900.49</v>
      </c>
      <c r="H53" s="18">
        <v>0</v>
      </c>
    </row>
    <row r="54" spans="1:8" x14ac:dyDescent="0.2">
      <c r="A54" s="19" t="s">
        <v>102</v>
      </c>
      <c r="B54" s="5">
        <v>100000</v>
      </c>
      <c r="C54" s="5">
        <v>0</v>
      </c>
      <c r="D54" s="5">
        <f t="shared" si="0"/>
        <v>100000</v>
      </c>
      <c r="E54" s="5">
        <v>0</v>
      </c>
      <c r="F54" s="5">
        <v>0</v>
      </c>
      <c r="G54" s="5">
        <f t="shared" si="1"/>
        <v>100000</v>
      </c>
      <c r="H54" s="9">
        <v>6100</v>
      </c>
    </row>
    <row r="55" spans="1:8" x14ac:dyDescent="0.2">
      <c r="A55" s="19" t="s">
        <v>103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104</v>
      </c>
      <c r="B56" s="5">
        <v>153900.49</v>
      </c>
      <c r="C56" s="5">
        <v>-80000</v>
      </c>
      <c r="D56" s="5">
        <f t="shared" si="0"/>
        <v>73900.489999999991</v>
      </c>
      <c r="E56" s="5">
        <v>0</v>
      </c>
      <c r="F56" s="5">
        <v>0</v>
      </c>
      <c r="G56" s="5">
        <f t="shared" si="1"/>
        <v>73900.489999999991</v>
      </c>
      <c r="H56" s="9">
        <v>6300</v>
      </c>
    </row>
    <row r="57" spans="1:8" x14ac:dyDescent="0.2">
      <c r="A57" s="17" t="s">
        <v>128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105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106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107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108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109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110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111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129</v>
      </c>
      <c r="B65" s="13">
        <f>SUM(B66:B68)</f>
        <v>3000000</v>
      </c>
      <c r="C65" s="13">
        <f>SUM(C66:C68)</f>
        <v>480000</v>
      </c>
      <c r="D65" s="13">
        <f t="shared" si="0"/>
        <v>3480000</v>
      </c>
      <c r="E65" s="13">
        <f>SUM(E66:E68)</f>
        <v>2480000</v>
      </c>
      <c r="F65" s="13">
        <f>SUM(F66:F68)</f>
        <v>2480000</v>
      </c>
      <c r="G65" s="13">
        <f t="shared" si="1"/>
        <v>1000000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3000000</v>
      </c>
      <c r="C68" s="5">
        <v>480000</v>
      </c>
      <c r="D68" s="5">
        <f t="shared" si="0"/>
        <v>3480000</v>
      </c>
      <c r="E68" s="5">
        <v>2480000</v>
      </c>
      <c r="F68" s="5">
        <v>2480000</v>
      </c>
      <c r="G68" s="5">
        <f t="shared" si="1"/>
        <v>1000000</v>
      </c>
      <c r="H68" s="9">
        <v>8500</v>
      </c>
    </row>
    <row r="69" spans="1:8" x14ac:dyDescent="0.2">
      <c r="A69" s="17" t="s">
        <v>63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112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113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114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115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116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117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118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52</v>
      </c>
      <c r="B77" s="15">
        <f t="shared" ref="B77:G77" si="4">SUM(B5+B13+B23+B33+B43+B53+B57+B65+B69)</f>
        <v>60738900.57</v>
      </c>
      <c r="C77" s="15">
        <f t="shared" si="4"/>
        <v>1472996.49</v>
      </c>
      <c r="D77" s="15">
        <f t="shared" si="4"/>
        <v>62211897.06000001</v>
      </c>
      <c r="E77" s="15">
        <f t="shared" si="4"/>
        <v>43042394.579999998</v>
      </c>
      <c r="F77" s="15">
        <f t="shared" si="4"/>
        <v>43024404.489999995</v>
      </c>
      <c r="G77" s="15">
        <f t="shared" si="4"/>
        <v>19169502.48</v>
      </c>
    </row>
    <row r="79" spans="1:8" x14ac:dyDescent="0.2">
      <c r="A79" s="1" t="s">
        <v>122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132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54891000.079999998</v>
      </c>
      <c r="C6" s="5">
        <v>897663.65</v>
      </c>
      <c r="D6" s="5">
        <f>B6+C6</f>
        <v>55788663.729999997</v>
      </c>
      <c r="E6" s="5">
        <v>38764959.890000001</v>
      </c>
      <c r="F6" s="5">
        <v>38746969.799999997</v>
      </c>
      <c r="G6" s="5">
        <f>D6-E6</f>
        <v>17023703.839999996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5847900.4900000002</v>
      </c>
      <c r="C8" s="5">
        <v>575332.84</v>
      </c>
      <c r="D8" s="5">
        <f>B8+C8</f>
        <v>6423233.3300000001</v>
      </c>
      <c r="E8" s="5">
        <v>4277434.6900000004</v>
      </c>
      <c r="F8" s="5">
        <v>4277434.6900000004</v>
      </c>
      <c r="G8" s="5">
        <f>D8-E8</f>
        <v>2145798.6399999997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52</v>
      </c>
      <c r="B16" s="15">
        <f t="shared" ref="B16:G16" si="0">SUM(B6+B8+B10+B12+B14)</f>
        <v>60738900.57</v>
      </c>
      <c r="C16" s="15">
        <f t="shared" si="0"/>
        <v>1472996.49</v>
      </c>
      <c r="D16" s="15">
        <f t="shared" si="0"/>
        <v>62211897.059999995</v>
      </c>
      <c r="E16" s="15">
        <f t="shared" si="0"/>
        <v>43042394.579999998</v>
      </c>
      <c r="F16" s="15">
        <f t="shared" si="0"/>
        <v>43024404.489999995</v>
      </c>
      <c r="G16" s="15">
        <f t="shared" si="0"/>
        <v>19169502.479999997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59</v>
      </c>
      <c r="E3" s="29"/>
      <c r="F3" s="30"/>
      <c r="G3" s="43" t="s">
        <v>58</v>
      </c>
    </row>
    <row r="4" spans="1:7" ht="24.95" customHeight="1" x14ac:dyDescent="0.2">
      <c r="A4" s="27" t="s">
        <v>53</v>
      </c>
      <c r="B4" s="2" t="s">
        <v>54</v>
      </c>
      <c r="C4" s="2" t="s">
        <v>119</v>
      </c>
      <c r="D4" s="2" t="s">
        <v>55</v>
      </c>
      <c r="E4" s="2" t="s">
        <v>56</v>
      </c>
      <c r="F4" s="2" t="s">
        <v>57</v>
      </c>
      <c r="G4" s="44"/>
    </row>
    <row r="5" spans="1:7" x14ac:dyDescent="0.2">
      <c r="A5" s="32"/>
      <c r="B5" s="3">
        <v>1</v>
      </c>
      <c r="C5" s="3">
        <v>2</v>
      </c>
      <c r="D5" s="3" t="s">
        <v>120</v>
      </c>
      <c r="E5" s="3">
        <v>4</v>
      </c>
      <c r="F5" s="3">
        <v>5</v>
      </c>
      <c r="G5" s="3" t="s">
        <v>121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133</v>
      </c>
      <c r="B7" s="5">
        <v>1794557.8</v>
      </c>
      <c r="C7" s="5">
        <v>9000</v>
      </c>
      <c r="D7" s="5">
        <f>B7+C7</f>
        <v>1803557.8</v>
      </c>
      <c r="E7" s="5">
        <v>894888.57</v>
      </c>
      <c r="F7" s="5">
        <v>894888.57</v>
      </c>
      <c r="G7" s="5">
        <f>D7-E7</f>
        <v>908669.2300000001</v>
      </c>
    </row>
    <row r="8" spans="1:7" x14ac:dyDescent="0.2">
      <c r="A8" s="22" t="s">
        <v>134</v>
      </c>
      <c r="B8" s="5">
        <v>6770182.79</v>
      </c>
      <c r="C8" s="5">
        <v>51000</v>
      </c>
      <c r="D8" s="5">
        <f t="shared" ref="D8:D13" si="0">B8+C8</f>
        <v>6821182.79</v>
      </c>
      <c r="E8" s="5">
        <v>4317379.7</v>
      </c>
      <c r="F8" s="5">
        <v>4317379.7</v>
      </c>
      <c r="G8" s="5">
        <f t="shared" ref="G8:G13" si="1">D8-E8</f>
        <v>2503803.09</v>
      </c>
    </row>
    <row r="9" spans="1:7" x14ac:dyDescent="0.2">
      <c r="A9" s="22" t="s">
        <v>135</v>
      </c>
      <c r="B9" s="5">
        <v>43349859.700000003</v>
      </c>
      <c r="C9" s="5">
        <v>1253996.49</v>
      </c>
      <c r="D9" s="5">
        <f t="shared" si="0"/>
        <v>44603856.190000005</v>
      </c>
      <c r="E9" s="5">
        <v>32429330.25</v>
      </c>
      <c r="F9" s="5">
        <v>32411340.16</v>
      </c>
      <c r="G9" s="5">
        <f t="shared" si="1"/>
        <v>12174525.940000005</v>
      </c>
    </row>
    <row r="10" spans="1:7" x14ac:dyDescent="0.2">
      <c r="A10" s="22" t="s">
        <v>136</v>
      </c>
      <c r="B10" s="5">
        <v>7003038.3799999999</v>
      </c>
      <c r="C10" s="5">
        <v>151000</v>
      </c>
      <c r="D10" s="5">
        <f t="shared" si="0"/>
        <v>7154038.3799999999</v>
      </c>
      <c r="E10" s="5">
        <v>4367689.9000000004</v>
      </c>
      <c r="F10" s="5">
        <v>4367689.9000000004</v>
      </c>
      <c r="G10" s="5">
        <f t="shared" si="1"/>
        <v>2786348.4799999995</v>
      </c>
    </row>
    <row r="11" spans="1:7" x14ac:dyDescent="0.2">
      <c r="A11" s="22" t="s">
        <v>137</v>
      </c>
      <c r="B11" s="5">
        <v>1821261.9</v>
      </c>
      <c r="C11" s="5">
        <v>8000</v>
      </c>
      <c r="D11" s="5">
        <f t="shared" si="0"/>
        <v>1829261.9</v>
      </c>
      <c r="E11" s="5">
        <v>1033106.16</v>
      </c>
      <c r="F11" s="5">
        <v>1033106.16</v>
      </c>
      <c r="G11" s="5">
        <f t="shared" si="1"/>
        <v>796155.73999999987</v>
      </c>
    </row>
    <row r="12" spans="1:7" x14ac:dyDescent="0.2">
      <c r="A12" s="22" t="s">
        <v>50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51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52</v>
      </c>
      <c r="B15" s="16">
        <f t="shared" ref="B15:G15" si="2">SUM(B7:B14)</f>
        <v>60738900.570000008</v>
      </c>
      <c r="C15" s="16">
        <f t="shared" si="2"/>
        <v>1472996.49</v>
      </c>
      <c r="D15" s="16">
        <f t="shared" si="2"/>
        <v>62211897.060000002</v>
      </c>
      <c r="E15" s="16">
        <f t="shared" si="2"/>
        <v>43042394.579999998</v>
      </c>
      <c r="F15" s="16">
        <f t="shared" si="2"/>
        <v>43024404.489999995</v>
      </c>
      <c r="G15" s="16">
        <f t="shared" si="2"/>
        <v>19169502.480000004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59</v>
      </c>
      <c r="E20" s="29"/>
      <c r="F20" s="30"/>
      <c r="G20" s="43" t="s">
        <v>58</v>
      </c>
    </row>
    <row r="21" spans="1:7" ht="22.5" x14ac:dyDescent="0.2">
      <c r="A21" s="27" t="s">
        <v>53</v>
      </c>
      <c r="B21" s="2" t="s">
        <v>54</v>
      </c>
      <c r="C21" s="2" t="s">
        <v>119</v>
      </c>
      <c r="D21" s="2" t="s">
        <v>55</v>
      </c>
      <c r="E21" s="2" t="s">
        <v>56</v>
      </c>
      <c r="F21" s="2" t="s">
        <v>57</v>
      </c>
      <c r="G21" s="44"/>
    </row>
    <row r="22" spans="1:7" x14ac:dyDescent="0.2">
      <c r="A22" s="32"/>
      <c r="B22" s="3">
        <v>1</v>
      </c>
      <c r="C22" s="3">
        <v>2</v>
      </c>
      <c r="D22" s="3" t="s">
        <v>120</v>
      </c>
      <c r="E22" s="3">
        <v>4</v>
      </c>
      <c r="F22" s="3">
        <v>5</v>
      </c>
      <c r="G22" s="3" t="s">
        <v>121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123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52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59</v>
      </c>
      <c r="E33" s="29"/>
      <c r="F33" s="30"/>
      <c r="G33" s="43" t="s">
        <v>58</v>
      </c>
    </row>
    <row r="34" spans="1:7" ht="22.5" x14ac:dyDescent="0.2">
      <c r="A34" s="27" t="s">
        <v>53</v>
      </c>
      <c r="B34" s="2" t="s">
        <v>54</v>
      </c>
      <c r="C34" s="2" t="s">
        <v>119</v>
      </c>
      <c r="D34" s="2" t="s">
        <v>55</v>
      </c>
      <c r="E34" s="2" t="s">
        <v>56</v>
      </c>
      <c r="F34" s="2" t="s">
        <v>57</v>
      </c>
      <c r="G34" s="44"/>
    </row>
    <row r="35" spans="1:7" x14ac:dyDescent="0.2">
      <c r="A35" s="32"/>
      <c r="B35" s="3">
        <v>1</v>
      </c>
      <c r="C35" s="3">
        <v>2</v>
      </c>
      <c r="D35" s="3" t="s">
        <v>120</v>
      </c>
      <c r="E35" s="3">
        <v>4</v>
      </c>
      <c r="F35" s="3">
        <v>5</v>
      </c>
      <c r="G35" s="3" t="s">
        <v>121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60738900.57</v>
      </c>
      <c r="C37" s="5">
        <v>1472996.49</v>
      </c>
      <c r="D37" s="5">
        <f t="shared" ref="D37:D49" si="6">B37+C37</f>
        <v>62211897.060000002</v>
      </c>
      <c r="E37" s="5">
        <v>43042394.579999998</v>
      </c>
      <c r="F37" s="5">
        <v>43024404.490000002</v>
      </c>
      <c r="G37" s="5">
        <f t="shared" ref="G37:G49" si="7">D37-E37</f>
        <v>19169502.480000004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130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52</v>
      </c>
      <c r="B51" s="16">
        <f t="shared" ref="B51:G51" si="8">SUM(B37:B49)</f>
        <v>60738900.57</v>
      </c>
      <c r="C51" s="16">
        <f t="shared" si="8"/>
        <v>1472996.49</v>
      </c>
      <c r="D51" s="16">
        <f t="shared" si="8"/>
        <v>62211897.060000002</v>
      </c>
      <c r="E51" s="16">
        <f t="shared" si="8"/>
        <v>43042394.579999998</v>
      </c>
      <c r="F51" s="16">
        <f t="shared" si="8"/>
        <v>43024404.490000002</v>
      </c>
      <c r="G51" s="16">
        <f t="shared" si="8"/>
        <v>19169502.480000004</v>
      </c>
    </row>
    <row r="53" spans="1:7" x14ac:dyDescent="0.2">
      <c r="A53" s="1" t="s">
        <v>122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1821261.9</v>
      </c>
      <c r="C6" s="13">
        <f t="shared" si="0"/>
        <v>8000</v>
      </c>
      <c r="D6" s="13">
        <f t="shared" si="0"/>
        <v>1829261.9</v>
      </c>
      <c r="E6" s="13">
        <f t="shared" si="0"/>
        <v>1033106.16</v>
      </c>
      <c r="F6" s="13">
        <f t="shared" si="0"/>
        <v>1033106.16</v>
      </c>
      <c r="G6" s="13">
        <f t="shared" si="0"/>
        <v>796155.73999999987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124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1821261.9</v>
      </c>
      <c r="C11" s="5">
        <v>8000</v>
      </c>
      <c r="D11" s="5">
        <f t="shared" si="1"/>
        <v>1829261.9</v>
      </c>
      <c r="E11" s="5">
        <v>1033106.16</v>
      </c>
      <c r="F11" s="5">
        <v>1033106.16</v>
      </c>
      <c r="G11" s="5">
        <f t="shared" si="2"/>
        <v>796155.73999999987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58917638.670000002</v>
      </c>
      <c r="C16" s="13">
        <f t="shared" si="3"/>
        <v>1464996.49</v>
      </c>
      <c r="D16" s="13">
        <f t="shared" si="3"/>
        <v>60382635.160000004</v>
      </c>
      <c r="E16" s="13">
        <f t="shared" si="3"/>
        <v>42009288.420000002</v>
      </c>
      <c r="F16" s="13">
        <f t="shared" si="3"/>
        <v>41991298.329999998</v>
      </c>
      <c r="G16" s="13">
        <f t="shared" si="3"/>
        <v>18373346.740000002</v>
      </c>
    </row>
    <row r="17" spans="1:7" x14ac:dyDescent="0.2">
      <c r="A17" s="25" t="s">
        <v>42</v>
      </c>
      <c r="B17" s="5">
        <v>58917638.670000002</v>
      </c>
      <c r="C17" s="5">
        <v>1464996.49</v>
      </c>
      <c r="D17" s="5">
        <f>B17+C17</f>
        <v>60382635.160000004</v>
      </c>
      <c r="E17" s="5">
        <v>42009288.420000002</v>
      </c>
      <c r="F17" s="5">
        <v>41991298.329999998</v>
      </c>
      <c r="G17" s="5">
        <f t="shared" ref="G17:G23" si="4">D17-E17</f>
        <v>18373346.740000002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52</v>
      </c>
      <c r="B42" s="16">
        <f t="shared" ref="B42:G42" si="12">SUM(B36+B25+B16+B6)</f>
        <v>60738900.57</v>
      </c>
      <c r="C42" s="16">
        <f t="shared" si="12"/>
        <v>1472996.49</v>
      </c>
      <c r="D42" s="16">
        <f t="shared" si="12"/>
        <v>62211897.060000002</v>
      </c>
      <c r="E42" s="16">
        <f t="shared" si="12"/>
        <v>43042394.579999998</v>
      </c>
      <c r="F42" s="16">
        <f t="shared" si="12"/>
        <v>43024404.489999995</v>
      </c>
      <c r="G42" s="16">
        <f t="shared" si="12"/>
        <v>19169502.48</v>
      </c>
    </row>
    <row r="44" spans="1:7" x14ac:dyDescent="0.2">
      <c r="A44" s="1" t="s">
        <v>122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2018-07-14T22:21:14Z</cp:lastPrinted>
  <dcterms:created xsi:type="dcterms:W3CDTF">2014-02-10T03:37:14Z</dcterms:created>
  <dcterms:modified xsi:type="dcterms:W3CDTF">2024-10-09T23:17:10Z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