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TERCER TRIMESTRE 2024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64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<sst xmlns="http://schemas.openxmlformats.org/spreadsheetml/2006/main" count="859" uniqueCount="603">
  <si>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</si>
  <si>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</si>
  <si>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</si>
  <si>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</si>
  <si>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</si>
  <si>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</si>
  <si>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</si>
  <si>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</si>
  <si>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</si>
  <si>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</si>
  <si>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</si>
  <si>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</si>
  <si>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</si>
  <si>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</si>
  <si>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</si>
  <si>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</si>
  <si>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</si>
  <si>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</si>
  <si>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</si>
  <si>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</si>
  <si>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</si>
  <si>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</si>
  <si>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</si>
  <si>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</si>
  <si>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</si>
  <si>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</si>
  <si>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</si>
  <si>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</si>
  <si>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</si>
  <si>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</si>
  <si>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</si>
  <si>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</si>
  <si>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</si>
  <si>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</si>
  <si>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</si>
  <si>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</si>
  <si>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</si>
  <si>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</si>
  <si>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</si>
  <si>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</si>
  <si>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</si>
  <si>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</si>
  <si>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</si>
  <si>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</si>
  <si>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</si>
  <si>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</si>
  <si>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</si>
  <si>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</si>
  <si>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</si>
  <si>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</si>
  <si>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</si>
  <si>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</si>
  <si>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</si>
  <si>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</si>
  <si>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</si>
  <si>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</si>
  <si>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</si>
  <si>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</si>
  <si>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</si>
  <si>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</si>
  <si>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</si>
  <si>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</si>
  <si>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</si>
  <si>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</si>
  <si>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</si>
  <si>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</si>
  <si>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</si>
  <si>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</si>
  <si>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</si>
  <si>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</si>
  <si>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</si>
  <si>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</si>
  <si>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</si>
  <si>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</si>
  <si>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</si>
  <si>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</si>
  <si>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</si>
  <si>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</si>
  <si>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</si>
  <si>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</si>
  <si>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</si>
  <si>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</si>
  <si>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</si>
  <si>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</si>
  <si>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</si>
  <si>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</si>
  <si>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</si>
  <si>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</si>
  <si>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</si>
  <si>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</si>
  <si>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</si>
  <si>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</si>
  <si>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</si>
  <si>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</si>
  <si>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</si>
  <si>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</si>
  <si>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</si>
  <si>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</si>
  <si>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</si>
  <si>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</si>
  <si>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</si>
  <si>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</si>
  <si>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</si>
  <si>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</si>
  <si>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</si>
  <si>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</si>
  <si>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</si>
  <si>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</si>
  <si>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</si>
  <si>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</si>
  <si>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</si>
  <si>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</si>
  <si>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</si>
  <si>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</si>
  <si>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</si>
  <si>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</si>
  <si>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</si>
  <si>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</si>
  <si>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</si>
  <si>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</si>
  <si>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</si>
  <si>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</si>
  <si>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</si>
  <si>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</si>
  <si>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</si>
  <si>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</si>
  <si>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</si>
  <si>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</si>
  <si>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</si>
  <si>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</si>
  <si>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</si>
  <si>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</si>
  <si>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</si>
  <si>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</si>
  <si>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</si>
  <si>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</si>
  <si>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</si>
  <si>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</si>
  <si>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</si>
  <si>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</si>
  <si>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</si>
  <si>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</si>
  <si>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</si>
  <si>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</si>
  <si>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</si>
  <si>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</si>
  <si>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</si>
  <si>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</si>
  <si>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</si>
  <si>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</si>
  <si>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</si>
  <si>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</si>
  <si>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</si>
  <si>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</si>
  <si>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</si>
  <si>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</si>
  <si>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</si>
  <si>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</si>
  <si>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</si>
  <si>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</si>
  <si>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</si>
  <si>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</si>
  <si>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</si>
  <si>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</si>
  <si>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</si>
  <si>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</si>
  <si>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</si>
  <si>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</si>
  <si>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</si>
  <si>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</si>
  <si>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</si>
  <si>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</si>
  <si>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</si>
  <si>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</si>
  <si>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</si>
  <si>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</si>
  <si>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</si>
  <si>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</si>
  <si>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</si>
  <si>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</si>
  <si>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</si>
  <si>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</si>
  <si>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</si>
  <si>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</si>
  <si>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</si>
  <si>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</si>
  <si>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</si>
  <si>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</si>
  <si>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</si>
  <si>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</si>
  <si>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</si>
  <si>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</si>
  <si>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</si>
  <si>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</si>
  <si>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</si>
  <si>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</si>
  <si>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</si>
  <si>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</si>
  <si>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</si>
  <si>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</si>
  <si>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</si>
  <si>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</si>
  <si>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</si>
  <si>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</si>
  <si>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</si>
  <si>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</si>
  <si>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</si>
  <si>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</si>
  <si>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</si>
  <si>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</si>
  <si>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</si>
  <si>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</si>
  <si>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</si>
  <si>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</si>
  <si>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</si>
  <si>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</si>
  <si>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</si>
  <si>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</si>
  <si>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</si>
  <si>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</si>
  <si>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</si>
  <si>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</si>
  <si>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</si>
  <si>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</si>
  <si>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</si>
  <si>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</si>
  <si>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</si>
  <si>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</si>
  <si>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</si>
  <si>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</si>
  <si>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</si>
  <si>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</si>
  <si>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</si>
  <si>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</si>
  <si>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</si>
  <si>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</si>
  <si>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</si>
  <si>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</si>
  <si>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</si>
  <si>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</si>
  <si>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</si>
  <si>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</si>
  <si>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</si>
  <si>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</si>
  <si>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</si>
  <si>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</si>
  <si>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</si>
  <si>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</si>
  <si>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</si>
  <si>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</si>
  <si>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</si>
  <si>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</si>
  <si>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</si>
  <si>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</si>
  <si>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</si>
  <si>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</si>
  <si>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</si>
  <si>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</si>
  <si>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</si>
  <si>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</si>
  <si>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</si>
  <si>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</si>
  <si>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</si>
  <si>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</si>
  <si>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</si>
  <si>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</si>
  <si>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</si>
  <si>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</si>
  <si>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</si>
  <si>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</si>
  <si>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</si>
  <si>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</si>
  <si>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</si>
  <si>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</si>
  <si>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</si>
  <si>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</si>
  <si>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</si>
  <si>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</si>
  <si>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</si>
  <si>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</si>
  <si>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</si>
  <si>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</si>
  <si>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</si>
  <si>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</si>
  <si>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</si>
  <si>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</si>
  <si>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</si>
  <si>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</si>
  <si>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</si>
  <si>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</si>
  <si>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</si>
  <si>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</si>
  <si>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</si>
  <si>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</si>
  <si>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</si>
  <si>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</si>
  <si>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</si>
  <si>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</si>
  <si>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</si>
  <si>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</si>
  <si>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</si>
  <si>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</si>
  <si>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</si>
  <si>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</si>
  <si>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</si>
  <si>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</si>
  <si>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</si>
  <si>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</si>
  <si>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</si>
  <si>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</si>
  <si>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</si>
  <si>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</si>
  <si>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</si>
  <si>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</si>
  <si>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</si>
  <si>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</si>
  <si>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</si>
  <si>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</si>
  <si>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</si>
  <si>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</si>
  <si>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</si>
  <si>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</si>
  <si>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</si>
  <si>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</si>
  <si>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</si>
  <si>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</si>
  <si>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</si>
  <si>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</si>
  <si>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</si>
  <si>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</si>
  <si>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</si>
  <si>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</si>
  <si>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</si>
  <si>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</si>
  <si>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</si>
  <si>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</si>
  <si>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</si>
  <si>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</si>
  <si>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</si>
  <si>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</si>
  <si>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</si>
  <si>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</si>
  <si>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</si>
  <si>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</si>
  <si>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</si>
  <si>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</si>
  <si>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</si>
  <si>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</si>
  <si>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</si>
  <si>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</si>
  <si>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</si>
  <si>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</si>
  <si>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</si>
  <si>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</si>
  <si>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</si>
  <si>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</si>
  <si>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</si>
  <si>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</si>
  <si>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</si>
  <si>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</si>
  <si>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</si>
  <si>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</si>
  <si>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</si>
  <si>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</si>
  <si>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</si>
  <si>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</si>
  <si>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</si>
  <si>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</si>
  <si>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</si>
  <si>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</si>
  <si>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</si>
  <si>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</si>
  <si>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</si>
  <si>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</si>
  <si>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</si>
  <si>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</si>
  <si>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</si>
  <si>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</si>
  <si>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</si>
  <si>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</si>
  <si>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</si>
  <si>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</si>
  <si>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</si>
  <si>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</si>
  <si>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</si>
  <si>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</si>
  <si>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</si>
  <si>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</si>
  <si>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</si>
  <si>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</si>
  <si>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</si>
  <si>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</si>
  <si>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</si>
  <si>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</si>
  <si>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</si>
  <si>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</si>
  <si>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</si>
  <si>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</si>
  <si>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</si>
  <si>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</si>
  <si>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</si>
  <si>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</si>
  <si>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</si>
  <si>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</si>
  <si>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</si>
  <si>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</si>
  <si>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</si>
  <si>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</si>
  <si>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</si>
  <si>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</si>
  <si>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</si>
  <si>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</si>
  <si>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</si>
  <si>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</si>
  <si>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</si>
  <si>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</si>
  <si>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</si>
  <si>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</si>
  <si>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</si>
  <si>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</si>
  <si>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</si>
  <si>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</si>
  <si>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</si>
  <si>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</si>
  <si>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</si>
  <si>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</si>
  <si>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</si>
  <si>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</si>
  <si>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</si>
  <si>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</si>
  <si>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</si>
  <si>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</si>
  <si>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</si>
  <si>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</si>
  <si>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</si>
  <si>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</si>
  <si>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</si>
  <si>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</si>
  <si>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</si>
  <si>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</si>
  <si>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</si>
  <si>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</si>
  <si>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</si>
  <si>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</si>
  <si>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</si>
  <si>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</si>
  <si>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</si>
  <si>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</si>
  <si>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</si>
  <si>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</si>
  <si>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</si>
  <si>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</si>
  <si>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</si>
  <si>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</si>
  <si>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</si>
  <si>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</si>
  <si>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</si>
  <si>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</si>
  <si>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</si>
  <si>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</si>
  <si>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</si>
  <si>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</si>
  <si>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</si>
  <si>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</si>
  <si>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</si>
  <si>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</si>
  <si>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</si>
  <si>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</si>
  <si>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</si>
  <si>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</si>
  <si>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</si>
  <si>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</si>
  <si>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</si>
  <si>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</si>
  <si>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</si>
  <si>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</si>
  <si>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</si>
  <si>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</si>
  <si>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</si>
  <si>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</si>
  <si>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</si>
  <si>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</si>
  <si>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</si>
  <si>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</si>
  <si>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</si>
  <si>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</si>
  <si>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</si>
  <si>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</si>
  <si>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</si>
  <si>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</si>
  <si>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</si>
  <si>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</si>
  <si>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</si>
  <si>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</si>
  <si>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</si>
  <si>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</si>
  <si>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</si>
  <si>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</si>
  <si>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</si>
  <si>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</si>
  <si>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</si>
  <si>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</si>
  <si>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</si>
  <si>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</si>
  <si>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</si>
  <si>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</si>
  <si>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</si>
  <si>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</si>
  <si>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</si>
  <si>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</si>
  <si>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</si>
  <si>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</si>
  <si>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</si>
  <si>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</si>
  <si>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</si>
  <si>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</si>
  <si>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</si>
  <si>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</si>
  <si>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</si>
  <si>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</si>
  <si>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</si>
  <si>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</si>
  <si>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</si>
  <si>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</si>
  <si>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</si>
  <si>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</si>
  <si>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</si>
  <si>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</si>
  <si>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</si>
  <si>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</si>
  <si>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</si>
  <si>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</si>
  <si>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</si>
  <si>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</si>
  <si>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</si>
  <si>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</si>
  <si>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</si>
  <si>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</si>
  <si>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</si>
  <si>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</si>
  <si>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</si>
  <si>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</si>
  <si>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</si>
  <si>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</si>
  <si>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</si>
  <si>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</si>
  <si>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</si>
  <si>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</si>
  <si>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</si>
  <si>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</si>
  <si>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</si>
  <si>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</si>
  <si>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</si>
  <si>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</si>
  <si>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</si>
  <si>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</si>
  <si>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</si>
  <si>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</si>
  <si>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</si>
  <si>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</si>
  <si>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</si>
  <si>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</si>
  <si>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</si>
  <si>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</si>
  <si>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</si>
  <si>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</si>
  <si>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</si>
  <si>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</si>
  <si>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</si>
  <si>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</si>
  <si>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</si>
  <si>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</si>
  <si>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</si>
  <si>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</si>
  <si>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</si>
  <si>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</si>
  <si>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</si>
  <si>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</si>
  <si>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</si>
  <si>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</si>
  <si>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</si>
  <si>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</si>
  <si>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</si>
  <si>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</si>
  <si>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</si>
  <si>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</si>
  <si>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</si>
  <si>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</si>
  <si>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</si>
  <si>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</si>
  <si>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</si>
  <si>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</si>
  <si>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</si>
  <si>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</si>
  <si>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</si>
  <si>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</si>
  <si>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</si>
  <si>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</si>
  <si>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</si>
  <si>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</si>
  <si>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Municipal de Agua Potable y Alcantarillado de Uriangato, Gto.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</si>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</sst>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5" fillId="0" borderId="0" xfId="10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600</v>
      </c>
      <c r="B1" s="163"/>
      <c r="C1" s="115" t="s">
        <v>494</v>
      </c>
      <c r="D1" s="116">
        <v>2024</v>
      </c>
    </row>
    <row r="2" spans="1:4" ht="16.149999999999999" customHeight="1" x14ac:dyDescent="0.2">
      <c r="A2" s="164" t="s">
        <v>493</v>
      </c>
      <c r="B2" s="165"/>
      <c r="C2" s="10" t="s">
        <v>495</v>
      </c>
      <c r="D2" s="117" t="s">
        <v>500</v>
      </c>
    </row>
    <row r="3" spans="1:4" ht="16.149999999999999" customHeight="1" x14ac:dyDescent="0.2">
      <c r="A3" s="166" t="s">
        <v>601</v>
      </c>
      <c r="B3" s="167"/>
      <c r="C3" s="10" t="s">
        <v>496</v>
      </c>
      <c r="D3" s="118">
        <v>3</v>
      </c>
    </row>
    <row r="4" spans="1:4" ht="16.149999999999999" customHeight="1" x14ac:dyDescent="0.2">
      <c r="A4" s="168" t="s">
        <v>515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45" zoomScaleNormal="100" workbookViewId="0">
      <selection activeCell="C94" sqref="C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600</v>
      </c>
      <c r="B1" s="165"/>
      <c r="C1" s="165"/>
      <c r="D1" s="10" t="s">
        <v>497</v>
      </c>
      <c r="E1" s="19">
        <v>2024</v>
      </c>
    </row>
    <row r="2" spans="1:5" s="11" customFormat="1" ht="18.95" customHeight="1" x14ac:dyDescent="0.25">
      <c r="A2" s="165" t="s">
        <v>502</v>
      </c>
      <c r="B2" s="165"/>
      <c r="C2" s="165"/>
      <c r="D2" s="10" t="s">
        <v>498</v>
      </c>
      <c r="E2" s="19" t="s">
        <v>500</v>
      </c>
    </row>
    <row r="3" spans="1:5" s="11" customFormat="1" ht="18.95" customHeight="1" x14ac:dyDescent="0.25">
      <c r="A3" s="165" t="s">
        <v>601</v>
      </c>
      <c r="B3" s="165"/>
      <c r="C3" s="165"/>
      <c r="D3" s="10" t="s">
        <v>499</v>
      </c>
      <c r="E3" s="19">
        <v>3</v>
      </c>
    </row>
    <row r="4" spans="1:5" s="11" customFormat="1" ht="18.95" customHeight="1" x14ac:dyDescent="0.25">
      <c r="A4" s="165" t="s">
        <v>515</v>
      </c>
      <c r="B4" s="165"/>
      <c r="C4" s="16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45993113.359999999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45794891.009999998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9899.5400000000009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9899.5400000000009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45784991.469999999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45784991.469999999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198222.35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137933.84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137933.84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60288.51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60288.51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40879666.920000002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38202524.490000002</v>
      </c>
      <c r="D95" s="124">
        <f>C95/$C$94</f>
        <v>0.9345116378947248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12481518.400000002</v>
      </c>
      <c r="D96" s="124">
        <f t="shared" ref="D96:D159" si="0">C96/$C$94</f>
        <v>0.30532338789417912</v>
      </c>
      <c r="E96" s="42"/>
    </row>
    <row r="97" spans="1:5" x14ac:dyDescent="0.2">
      <c r="A97" s="44">
        <v>5111</v>
      </c>
      <c r="B97" s="42" t="s">
        <v>279</v>
      </c>
      <c r="C97" s="45">
        <v>8923459.6300000008</v>
      </c>
      <c r="D97" s="46">
        <f t="shared" si="0"/>
        <v>0.21828601606424244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501340.93</v>
      </c>
      <c r="D99" s="46">
        <f t="shared" si="0"/>
        <v>1.2263821302191764E-2</v>
      </c>
      <c r="E99" s="42"/>
    </row>
    <row r="100" spans="1:5" x14ac:dyDescent="0.2">
      <c r="A100" s="44">
        <v>5114</v>
      </c>
      <c r="B100" s="42" t="s">
        <v>282</v>
      </c>
      <c r="C100" s="45">
        <v>2135644.54</v>
      </c>
      <c r="D100" s="46">
        <f t="shared" si="0"/>
        <v>5.2242219687831055E-2</v>
      </c>
      <c r="E100" s="42"/>
    </row>
    <row r="101" spans="1:5" x14ac:dyDescent="0.2">
      <c r="A101" s="44">
        <v>5115</v>
      </c>
      <c r="B101" s="42" t="s">
        <v>283</v>
      </c>
      <c r="C101" s="45">
        <v>921073.3</v>
      </c>
      <c r="D101" s="46">
        <f t="shared" si="0"/>
        <v>2.25313308399138E-2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6106721.6899999995</v>
      </c>
      <c r="D103" s="124">
        <f t="shared" si="0"/>
        <v>0.14938286317133229</v>
      </c>
      <c r="E103" s="42"/>
    </row>
    <row r="104" spans="1:5" x14ac:dyDescent="0.2">
      <c r="A104" s="44">
        <v>5121</v>
      </c>
      <c r="B104" s="42" t="s">
        <v>286</v>
      </c>
      <c r="C104" s="45">
        <v>388192.09</v>
      </c>
      <c r="D104" s="46">
        <f t="shared" si="0"/>
        <v>9.4959699833092482E-3</v>
      </c>
      <c r="E104" s="42"/>
    </row>
    <row r="105" spans="1:5" x14ac:dyDescent="0.2">
      <c r="A105" s="44">
        <v>5122</v>
      </c>
      <c r="B105" s="42" t="s">
        <v>287</v>
      </c>
      <c r="C105" s="45">
        <v>4100</v>
      </c>
      <c r="D105" s="46">
        <f t="shared" si="0"/>
        <v>1.0029435924768048E-4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3126761.52</v>
      </c>
      <c r="D107" s="46">
        <f t="shared" si="0"/>
        <v>7.6486961748464269E-2</v>
      </c>
      <c r="E107" s="42"/>
    </row>
    <row r="108" spans="1:5" x14ac:dyDescent="0.2">
      <c r="A108" s="44">
        <v>5125</v>
      </c>
      <c r="B108" s="42" t="s">
        <v>290</v>
      </c>
      <c r="C108" s="45">
        <v>574508.55000000005</v>
      </c>
      <c r="D108" s="46">
        <f t="shared" si="0"/>
        <v>1.4053650464527808E-2</v>
      </c>
      <c r="E108" s="42"/>
    </row>
    <row r="109" spans="1:5" x14ac:dyDescent="0.2">
      <c r="A109" s="44">
        <v>5126</v>
      </c>
      <c r="B109" s="42" t="s">
        <v>291</v>
      </c>
      <c r="C109" s="45">
        <v>865283.18</v>
      </c>
      <c r="D109" s="46">
        <f t="shared" si="0"/>
        <v>2.1166590757535457E-2</v>
      </c>
      <c r="E109" s="42"/>
    </row>
    <row r="110" spans="1:5" x14ac:dyDescent="0.2">
      <c r="A110" s="44">
        <v>5127</v>
      </c>
      <c r="B110" s="42" t="s">
        <v>292</v>
      </c>
      <c r="C110" s="45">
        <v>137666.13</v>
      </c>
      <c r="D110" s="46">
        <f t="shared" si="0"/>
        <v>3.3675942191360693E-3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1010210.22</v>
      </c>
      <c r="D112" s="46">
        <f t="shared" si="0"/>
        <v>2.4711801639111786E-2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19614284.399999999</v>
      </c>
      <c r="D113" s="124">
        <f t="shared" si="0"/>
        <v>0.47980538682921337</v>
      </c>
      <c r="E113" s="42"/>
    </row>
    <row r="114" spans="1:5" x14ac:dyDescent="0.2">
      <c r="A114" s="44">
        <v>5131</v>
      </c>
      <c r="B114" s="42" t="s">
        <v>296</v>
      </c>
      <c r="C114" s="45">
        <v>12544702.65</v>
      </c>
      <c r="D114" s="46">
        <f t="shared" si="0"/>
        <v>0.30686900347181206</v>
      </c>
      <c r="E114" s="42"/>
    </row>
    <row r="115" spans="1:5" x14ac:dyDescent="0.2">
      <c r="A115" s="44">
        <v>5132</v>
      </c>
      <c r="B115" s="42" t="s">
        <v>297</v>
      </c>
      <c r="C115" s="45">
        <v>19240</v>
      </c>
      <c r="D115" s="46">
        <f t="shared" si="0"/>
        <v>4.7064962729887133E-4</v>
      </c>
      <c r="E115" s="42"/>
    </row>
    <row r="116" spans="1:5" x14ac:dyDescent="0.2">
      <c r="A116" s="44">
        <v>5133</v>
      </c>
      <c r="B116" s="42" t="s">
        <v>298</v>
      </c>
      <c r="C116" s="45">
        <v>510633.09</v>
      </c>
      <c r="D116" s="46">
        <f t="shared" si="0"/>
        <v>1.24911264810276E-2</v>
      </c>
      <c r="E116" s="42"/>
    </row>
    <row r="117" spans="1:5" x14ac:dyDescent="0.2">
      <c r="A117" s="44">
        <v>5134</v>
      </c>
      <c r="B117" s="42" t="s">
        <v>299</v>
      </c>
      <c r="C117" s="45">
        <v>104534.76</v>
      </c>
      <c r="D117" s="46">
        <f t="shared" si="0"/>
        <v>2.5571333593439167E-3</v>
      </c>
      <c r="E117" s="42"/>
    </row>
    <row r="118" spans="1:5" x14ac:dyDescent="0.2">
      <c r="A118" s="44">
        <v>5135</v>
      </c>
      <c r="B118" s="42" t="s">
        <v>300</v>
      </c>
      <c r="C118" s="45">
        <v>5002267.26</v>
      </c>
      <c r="D118" s="46">
        <f t="shared" si="0"/>
        <v>0.12236565600667079</v>
      </c>
      <c r="E118" s="42"/>
    </row>
    <row r="119" spans="1:5" x14ac:dyDescent="0.2">
      <c r="A119" s="44">
        <v>5136</v>
      </c>
      <c r="B119" s="42" t="s">
        <v>301</v>
      </c>
      <c r="C119" s="45">
        <v>3640.1</v>
      </c>
      <c r="D119" s="46">
        <f t="shared" si="0"/>
        <v>8.9044267584751635E-5</v>
      </c>
      <c r="E119" s="42"/>
    </row>
    <row r="120" spans="1:5" x14ac:dyDescent="0.2">
      <c r="A120" s="44">
        <v>5137</v>
      </c>
      <c r="B120" s="42" t="s">
        <v>302</v>
      </c>
      <c r="C120" s="45">
        <v>8316.5400000000009</v>
      </c>
      <c r="D120" s="46">
        <f t="shared" si="0"/>
        <v>2.0343952450187919E-4</v>
      </c>
      <c r="E120" s="42"/>
    </row>
    <row r="121" spans="1:5" x14ac:dyDescent="0.2">
      <c r="A121" s="44">
        <v>5138</v>
      </c>
      <c r="B121" s="42" t="s">
        <v>303</v>
      </c>
      <c r="C121" s="45">
        <v>63700</v>
      </c>
      <c r="D121" s="46">
        <f t="shared" si="0"/>
        <v>1.5582318741651821E-3</v>
      </c>
      <c r="E121" s="42"/>
    </row>
    <row r="122" spans="1:5" x14ac:dyDescent="0.2">
      <c r="A122" s="44">
        <v>5139</v>
      </c>
      <c r="B122" s="42" t="s">
        <v>304</v>
      </c>
      <c r="C122" s="45">
        <v>1357250</v>
      </c>
      <c r="D122" s="46">
        <f t="shared" si="0"/>
        <v>3.3201102216808373E-2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2480000</v>
      </c>
      <c r="D156" s="124">
        <f t="shared" si="0"/>
        <v>6.0665856325426239E-2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2480000</v>
      </c>
      <c r="D163" s="124">
        <f t="shared" si="1"/>
        <v>6.0665856325426239E-2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2480000</v>
      </c>
      <c r="D165" s="46">
        <f t="shared" si="1"/>
        <v>6.0665856325426239E-2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197142.43</v>
      </c>
      <c r="D181" s="124">
        <f t="shared" si="1"/>
        <v>4.8225057798489514E-3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197142.43</v>
      </c>
      <c r="D194" s="124">
        <f t="shared" si="1"/>
        <v>4.8225057798489514E-3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197142.43</v>
      </c>
      <c r="D199" s="46">
        <f t="shared" si="1"/>
        <v>4.8225057798489514E-3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600</v>
      </c>
      <c r="B1" s="172"/>
      <c r="C1" s="172"/>
      <c r="D1" s="172"/>
      <c r="E1" s="172"/>
      <c r="F1" s="172"/>
      <c r="G1" s="10" t="s">
        <v>497</v>
      </c>
      <c r="H1" s="19">
        <v>2024</v>
      </c>
    </row>
    <row r="2" spans="1:8" s="11" customFormat="1" ht="18.95" customHeight="1" x14ac:dyDescent="0.25">
      <c r="A2" s="171" t="s">
        <v>501</v>
      </c>
      <c r="B2" s="172"/>
      <c r="C2" s="172"/>
      <c r="D2" s="172"/>
      <c r="E2" s="172"/>
      <c r="F2" s="172"/>
      <c r="G2" s="10" t="s">
        <v>498</v>
      </c>
      <c r="H2" s="19" t="s">
        <v>500</v>
      </c>
    </row>
    <row r="3" spans="1:8" s="11" customFormat="1" ht="18.95" customHeight="1" x14ac:dyDescent="0.25">
      <c r="A3" s="171" t="s">
        <v>601</v>
      </c>
      <c r="B3" s="172"/>
      <c r="C3" s="172"/>
      <c r="D3" s="172"/>
      <c r="E3" s="172"/>
      <c r="F3" s="172"/>
      <c r="G3" s="10" t="s">
        <v>499</v>
      </c>
      <c r="H3" s="19">
        <v>3</v>
      </c>
    </row>
    <row r="4" spans="1:8" s="11" customFormat="1" ht="18.95" customHeight="1" x14ac:dyDescent="0.25">
      <c r="A4" s="171" t="s">
        <v>515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11731972.279999999</v>
      </c>
      <c r="D15" s="18">
        <v>11731972.41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159123</v>
      </c>
      <c r="D16" s="18">
        <v>84993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26914.39</v>
      </c>
      <c r="D20" s="18">
        <v>26914.39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54000</v>
      </c>
      <c r="D21" s="18">
        <v>54000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8140421.7300000004</v>
      </c>
      <c r="D23" s="18">
        <v>8140421.7300000004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1384680.62</v>
      </c>
    </row>
    <row r="42" spans="1:8" x14ac:dyDescent="0.2">
      <c r="A42" s="16">
        <v>1151</v>
      </c>
      <c r="B42" s="14" t="s">
        <v>144</v>
      </c>
      <c r="C42" s="18">
        <v>1384680.62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21393894.300000001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1607200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1476663.27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16218256.49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696442.04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1395332.5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30109547.43</v>
      </c>
      <c r="D64" s="18">
        <f t="shared" ref="D64:E64" si="0">SUM(D65:D72)</f>
        <v>0</v>
      </c>
      <c r="E64" s="18">
        <f t="shared" si="0"/>
        <v>14191966.710000001</v>
      </c>
    </row>
    <row r="65" spans="1:9" x14ac:dyDescent="0.2">
      <c r="A65" s="16">
        <v>1241</v>
      </c>
      <c r="B65" s="14" t="s">
        <v>157</v>
      </c>
      <c r="C65" s="18">
        <v>4346321.04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58554.73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7912652.5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19950</v>
      </c>
      <c r="D69" s="18">
        <v>0</v>
      </c>
      <c r="E69" s="18">
        <v>14191966.710000001</v>
      </c>
    </row>
    <row r="70" spans="1:9" x14ac:dyDescent="0.2">
      <c r="A70" s="16">
        <v>1246</v>
      </c>
      <c r="B70" s="14" t="s">
        <v>162</v>
      </c>
      <c r="C70" s="18">
        <v>17772069.16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664771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550001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114770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1627765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1627765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47935.87</v>
      </c>
    </row>
    <row r="99" spans="1:8" x14ac:dyDescent="0.2">
      <c r="A99" s="16">
        <v>1191</v>
      </c>
      <c r="B99" s="14" t="s">
        <v>484</v>
      </c>
      <c r="C99" s="18">
        <v>47935.87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6328150.0999999996</v>
      </c>
      <c r="D110" s="18">
        <f>SUM(D111:D119)</f>
        <v>6328150.0999999996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17635.66</v>
      </c>
      <c r="D112" s="18">
        <f t="shared" ref="D112:D119" si="1">C112</f>
        <v>17635.66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1947317.66</v>
      </c>
      <c r="D117" s="18">
        <f t="shared" si="1"/>
        <v>1947317.66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4363196.78</v>
      </c>
      <c r="D119" s="18">
        <f t="shared" si="1"/>
        <v>4363196.78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600</v>
      </c>
      <c r="B1" s="173"/>
      <c r="C1" s="173"/>
      <c r="D1" s="21" t="s">
        <v>497</v>
      </c>
      <c r="E1" s="22">
        <v>2024</v>
      </c>
    </row>
    <row r="2" spans="1:5" ht="18.95" customHeight="1" x14ac:dyDescent="0.2">
      <c r="A2" s="173" t="s">
        <v>503</v>
      </c>
      <c r="B2" s="173"/>
      <c r="C2" s="173"/>
      <c r="D2" s="21" t="s">
        <v>498</v>
      </c>
      <c r="E2" s="22" t="s">
        <v>500</v>
      </c>
    </row>
    <row r="3" spans="1:5" ht="18.95" customHeight="1" x14ac:dyDescent="0.2">
      <c r="A3" s="173" t="s">
        <v>601</v>
      </c>
      <c r="B3" s="173"/>
      <c r="C3" s="173"/>
      <c r="D3" s="21" t="s">
        <v>499</v>
      </c>
      <c r="E3" s="22">
        <v>3</v>
      </c>
    </row>
    <row r="4" spans="1:5" ht="18.95" customHeight="1" x14ac:dyDescent="0.2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6486187.7999999998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5113446.4400000004</v>
      </c>
    </row>
    <row r="16" spans="1:5" x14ac:dyDescent="0.2">
      <c r="A16" s="27">
        <v>3220</v>
      </c>
      <c r="B16" s="23" t="s">
        <v>387</v>
      </c>
      <c r="C16" s="28">
        <v>45811181.509999998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600</v>
      </c>
      <c r="B1" s="173"/>
      <c r="C1" s="173"/>
      <c r="D1" s="21" t="s">
        <v>497</v>
      </c>
      <c r="E1" s="22">
        <v>2024</v>
      </c>
    </row>
    <row r="2" spans="1:5" s="29" customFormat="1" ht="18.95" customHeight="1" x14ac:dyDescent="0.25">
      <c r="A2" s="173" t="s">
        <v>504</v>
      </c>
      <c r="B2" s="173"/>
      <c r="C2" s="173"/>
      <c r="D2" s="21" t="s">
        <v>498</v>
      </c>
      <c r="E2" s="22" t="s">
        <v>500</v>
      </c>
    </row>
    <row r="3" spans="1:5" s="29" customFormat="1" ht="18.95" customHeight="1" x14ac:dyDescent="0.25">
      <c r="A3" s="173" t="s">
        <v>601</v>
      </c>
      <c r="B3" s="173"/>
      <c r="C3" s="173"/>
      <c r="D3" s="21" t="s">
        <v>499</v>
      </c>
      <c r="E3" s="22">
        <v>3</v>
      </c>
    </row>
    <row r="4" spans="1:5" s="29" customFormat="1" ht="18.95" customHeight="1" x14ac:dyDescent="0.25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3487818.55</v>
      </c>
      <c r="D10" s="28">
        <v>1866515.91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3487818.55</v>
      </c>
      <c r="D16" s="84">
        <f>SUM(D9:D15)</f>
        <v>1866515.91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1288657.45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1288657.45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1797434.69</v>
      </c>
      <c r="D29" s="84">
        <f>SUM(D30:D37)</f>
        <v>5388958.3100000005</v>
      </c>
    </row>
    <row r="30" spans="1:4" x14ac:dyDescent="0.2">
      <c r="A30" s="27">
        <v>1241</v>
      </c>
      <c r="B30" s="23" t="s">
        <v>157</v>
      </c>
      <c r="C30" s="28">
        <v>404587.89</v>
      </c>
      <c r="D30" s="28">
        <v>1400173.8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99974.14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1392846.8</v>
      </c>
      <c r="D35" s="28">
        <v>3888810.37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1797434.69</v>
      </c>
      <c r="D44" s="84">
        <f>D21+D29+D38</f>
        <v>6677615.7600000007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5113446.4400000004</v>
      </c>
      <c r="D48" s="84">
        <v>5217195.51</v>
      </c>
      <c r="E48" s="156"/>
    </row>
    <row r="49" spans="1:4" x14ac:dyDescent="0.2">
      <c r="A49" s="27"/>
      <c r="B49" s="85" t="s">
        <v>509</v>
      </c>
      <c r="C49" s="84">
        <f>C54+C66+C94+C97+C50</f>
        <v>215132.52</v>
      </c>
      <c r="D49" s="84">
        <f>D54+D66+D94+D97+D50</f>
        <v>3393153.17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197142.43</v>
      </c>
      <c r="D66" s="84">
        <f>D67+D76+D79+D85</f>
        <v>1774080.28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1669924.77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62733.52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1601463.25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5728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197142.43</v>
      </c>
      <c r="D79" s="28">
        <f>SUM(D80:D84)</f>
        <v>104155.51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197142.43</v>
      </c>
      <c r="D84" s="28">
        <v>104155.51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1288657.45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1288657.45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1288657.45</v>
      </c>
    </row>
    <row r="97" spans="1:4" x14ac:dyDescent="0.2">
      <c r="A97" s="34">
        <v>2110</v>
      </c>
      <c r="B97" s="88" t="s">
        <v>521</v>
      </c>
      <c r="C97" s="84">
        <f>SUM(C98:C102)</f>
        <v>17990.09</v>
      </c>
      <c r="D97" s="84">
        <f>SUM(D98:D102)</f>
        <v>330415.44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330415.44</v>
      </c>
    </row>
    <row r="99" spans="1:4" x14ac:dyDescent="0.2">
      <c r="A99" s="27">
        <v>2112</v>
      </c>
      <c r="B99" s="23" t="s">
        <v>523</v>
      </c>
      <c r="C99" s="28">
        <v>14295.26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3694.83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458865.1</v>
      </c>
      <c r="D112" s="102">
        <f>+D113+D135</f>
        <v>71403.649999999994</v>
      </c>
    </row>
    <row r="113" spans="1:4" x14ac:dyDescent="0.2">
      <c r="A113" s="100">
        <v>4300</v>
      </c>
      <c r="B113" s="106" t="s">
        <v>595</v>
      </c>
      <c r="C113" s="107">
        <f>C127+C114+C117+C123+C125</f>
        <v>137933.84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137933.84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137933.84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320931.26</v>
      </c>
      <c r="D135" s="84">
        <f>SUM(D136:D144)</f>
        <v>71403.649999999994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320931.26</v>
      </c>
      <c r="D142" s="28">
        <v>71403.649999999994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4869713.8600000003</v>
      </c>
      <c r="D145" s="84">
        <f>D48+D49+D103-D109-D112</f>
        <v>8538945.0299999993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C21" sqref="C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600</v>
      </c>
      <c r="B1" s="175"/>
      <c r="C1" s="176"/>
    </row>
    <row r="2" spans="1:3" s="30" customFormat="1" ht="18" customHeight="1" x14ac:dyDescent="0.25">
      <c r="A2" s="177" t="s">
        <v>505</v>
      </c>
      <c r="B2" s="178"/>
      <c r="C2" s="179"/>
    </row>
    <row r="3" spans="1:3" s="30" customFormat="1" ht="18" customHeight="1" x14ac:dyDescent="0.25">
      <c r="A3" s="177" t="s">
        <v>601</v>
      </c>
      <c r="B3" s="178"/>
      <c r="C3" s="179"/>
    </row>
    <row r="4" spans="1:3" s="32" customFormat="1" ht="18" customHeight="1" x14ac:dyDescent="0.2">
      <c r="A4" s="180" t="s">
        <v>506</v>
      </c>
      <c r="B4" s="181"/>
      <c r="C4" s="182"/>
    </row>
    <row r="5" spans="1:3" s="32" customFormat="1" ht="18" customHeight="1" x14ac:dyDescent="0.2">
      <c r="A5" s="183" t="s">
        <v>405</v>
      </c>
      <c r="B5" s="184"/>
      <c r="C5" s="147">
        <v>2024</v>
      </c>
    </row>
    <row r="6" spans="1:3" x14ac:dyDescent="0.2">
      <c r="A6" s="47" t="s">
        <v>434</v>
      </c>
      <c r="B6" s="47"/>
      <c r="C6" s="92">
        <v>45855179.520000003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137933.84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137933.84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45993113.360000007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workbookViewId="0">
      <selection activeCell="C40" sqref="C4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6" width="11.42578125" style="31"/>
    <col min="7" max="7" width="12.5703125" style="31" customWidth="1"/>
    <col min="8" max="16384" width="11.42578125" style="31"/>
  </cols>
  <sheetData>
    <row r="1" spans="1:3" s="33" customFormat="1" ht="18.95" customHeight="1" x14ac:dyDescent="0.25">
      <c r="A1" s="185" t="s">
        <v>600</v>
      </c>
      <c r="B1" s="186"/>
      <c r="C1" s="187"/>
    </row>
    <row r="2" spans="1:3" s="33" customFormat="1" ht="18.95" customHeight="1" x14ac:dyDescent="0.25">
      <c r="A2" s="188" t="s">
        <v>507</v>
      </c>
      <c r="B2" s="189"/>
      <c r="C2" s="190"/>
    </row>
    <row r="3" spans="1:3" s="33" customFormat="1" ht="18.95" customHeight="1" x14ac:dyDescent="0.25">
      <c r="A3" s="188" t="s">
        <v>601</v>
      </c>
      <c r="B3" s="189"/>
      <c r="C3" s="190"/>
    </row>
    <row r="4" spans="1:3" x14ac:dyDescent="0.2">
      <c r="A4" s="180" t="s">
        <v>506</v>
      </c>
      <c r="B4" s="181"/>
      <c r="C4" s="182"/>
    </row>
    <row r="5" spans="1:3" ht="22.15" customHeight="1" x14ac:dyDescent="0.2">
      <c r="A5" s="191" t="s">
        <v>405</v>
      </c>
      <c r="B5" s="192"/>
      <c r="C5" s="147">
        <v>2024</v>
      </c>
    </row>
    <row r="6" spans="1:3" x14ac:dyDescent="0.2">
      <c r="A6" s="72" t="s">
        <v>447</v>
      </c>
      <c r="B6" s="47"/>
      <c r="C6" s="96">
        <v>43042394.579999998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3878509.51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2081074.82</v>
      </c>
    </row>
    <row r="11" spans="1:3" x14ac:dyDescent="0.2">
      <c r="A11" s="78">
        <v>2.2999999999999998</v>
      </c>
      <c r="B11" s="65" t="s">
        <v>157</v>
      </c>
      <c r="C11" s="97">
        <v>404587.89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1392846.8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1715781.8499999999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8" x14ac:dyDescent="0.2">
      <c r="A33" s="78" t="s">
        <v>470</v>
      </c>
      <c r="B33" s="65" t="s">
        <v>40</v>
      </c>
      <c r="C33" s="97">
        <v>0</v>
      </c>
    </row>
    <row r="34" spans="1:8" x14ac:dyDescent="0.2">
      <c r="A34" s="78" t="s">
        <v>471</v>
      </c>
      <c r="B34" s="65" t="s">
        <v>367</v>
      </c>
      <c r="C34" s="97">
        <v>197142.43</v>
      </c>
    </row>
    <row r="35" spans="1:8" x14ac:dyDescent="0.2">
      <c r="A35" s="78" t="s">
        <v>472</v>
      </c>
      <c r="B35" s="65" t="s">
        <v>373</v>
      </c>
      <c r="C35" s="97">
        <v>0</v>
      </c>
    </row>
    <row r="36" spans="1:8" x14ac:dyDescent="0.2">
      <c r="A36" s="78" t="s">
        <v>473</v>
      </c>
      <c r="B36" s="65" t="s">
        <v>381</v>
      </c>
      <c r="C36" s="97">
        <v>0</v>
      </c>
    </row>
    <row r="37" spans="1:8" x14ac:dyDescent="0.2">
      <c r="A37" s="78" t="s">
        <v>550</v>
      </c>
      <c r="B37" s="65" t="s">
        <v>598</v>
      </c>
      <c r="C37" s="97">
        <v>0</v>
      </c>
    </row>
    <row r="38" spans="1:8" x14ac:dyDescent="0.2">
      <c r="A38" s="78" t="s">
        <v>551</v>
      </c>
      <c r="B38" s="73" t="s">
        <v>474</v>
      </c>
      <c r="C38" s="99">
        <f>947707.22+570932.2</f>
        <v>1518639.42</v>
      </c>
    </row>
    <row r="39" spans="1:8" x14ac:dyDescent="0.2">
      <c r="A39" s="66"/>
      <c r="B39" s="69"/>
      <c r="C39" s="70"/>
    </row>
    <row r="40" spans="1:8" x14ac:dyDescent="0.2">
      <c r="A40" s="71" t="s">
        <v>549</v>
      </c>
      <c r="B40" s="47"/>
      <c r="C40" s="92">
        <f>C6-C8+C31</f>
        <v>40879666.920000002</v>
      </c>
      <c r="D40" s="161"/>
      <c r="E40" s="161"/>
      <c r="F40" s="161"/>
      <c r="G40" s="161"/>
    </row>
    <row r="41" spans="1:8" x14ac:dyDescent="0.2">
      <c r="F41" s="161"/>
      <c r="G41" s="161"/>
    </row>
    <row r="42" spans="1:8" x14ac:dyDescent="0.2">
      <c r="B42" s="31" t="s">
        <v>517</v>
      </c>
      <c r="F42" s="161"/>
      <c r="G42" s="161"/>
      <c r="H42" s="16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3" workbookViewId="0">
      <selection activeCell="E42" sqref="E42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600</v>
      </c>
      <c r="B1" s="194"/>
      <c r="C1" s="194"/>
      <c r="D1" s="194"/>
      <c r="E1" s="194"/>
      <c r="F1" s="194"/>
      <c r="G1" s="21" t="s">
        <v>497</v>
      </c>
      <c r="H1" s="22">
        <v>2024</v>
      </c>
    </row>
    <row r="2" spans="1:10" ht="18.95" customHeight="1" x14ac:dyDescent="0.2">
      <c r="A2" s="173" t="s">
        <v>508</v>
      </c>
      <c r="B2" s="194"/>
      <c r="C2" s="194"/>
      <c r="D2" s="194"/>
      <c r="E2" s="194"/>
      <c r="F2" s="194"/>
      <c r="G2" s="21" t="s">
        <v>498</v>
      </c>
      <c r="H2" s="22" t="s">
        <v>500</v>
      </c>
    </row>
    <row r="3" spans="1:10" ht="18.95" customHeight="1" x14ac:dyDescent="0.2">
      <c r="A3" s="195" t="s">
        <v>601</v>
      </c>
      <c r="B3" s="196"/>
      <c r="C3" s="196"/>
      <c r="D3" s="196"/>
      <c r="E3" s="196"/>
      <c r="F3" s="196"/>
      <c r="G3" s="21" t="s">
        <v>499</v>
      </c>
      <c r="H3" s="22">
        <v>3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552</v>
      </c>
      <c r="C39" s="193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60738900.57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-14883721.050000001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-320931.26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-45534248.259999998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3" t="s">
        <v>553</v>
      </c>
      <c r="C48" s="193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-60738900.57</v>
      </c>
    </row>
    <row r="51" spans="1:3" x14ac:dyDescent="0.2">
      <c r="A51" s="23">
        <v>8220</v>
      </c>
      <c r="B51" s="112" t="s">
        <v>46</v>
      </c>
      <c r="C51" s="114">
        <v>7520485.5899999999</v>
      </c>
    </row>
    <row r="52" spans="1:3" x14ac:dyDescent="0.2">
      <c r="A52" s="23">
        <v>8230</v>
      </c>
      <c r="B52" s="112" t="s">
        <v>599</v>
      </c>
      <c r="C52" s="114">
        <v>-1472996.49</v>
      </c>
    </row>
    <row r="53" spans="1:3" x14ac:dyDescent="0.2">
      <c r="A53" s="23">
        <v>8240</v>
      </c>
      <c r="B53" s="112" t="s">
        <v>45</v>
      </c>
      <c r="C53" s="114">
        <v>11649016.890000001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17990.09</v>
      </c>
    </row>
    <row r="56" spans="1:3" x14ac:dyDescent="0.2">
      <c r="A56" s="23">
        <v>8270</v>
      </c>
      <c r="B56" s="112" t="s">
        <v>42</v>
      </c>
      <c r="C56" s="114">
        <v>43024404.490000002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2019-02-13T21:19:08Z</cp:lastPrinted>
  <dcterms:created xsi:type="dcterms:W3CDTF">2012-12-11T20:36:24Z</dcterms:created>
  <dcterms:modified xsi:type="dcterms:W3CDTF">2024-10-10T00:23:52Z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