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L48" i="1"/>
  <c r="G48" i="1"/>
  <c r="M47" i="1"/>
  <c r="L47" i="1"/>
  <c r="G47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6" i="1" l="1"/>
  <c r="G9" i="1"/>
  <c r="K51" i="1" l="1"/>
  <c r="J51" i="1"/>
  <c r="I51" i="1"/>
  <c r="H51" i="1"/>
  <c r="G51" i="1"/>
  <c r="K41" i="1"/>
  <c r="J41" i="1"/>
  <c r="I41" i="1"/>
  <c r="H41" i="1"/>
  <c r="G41" i="1"/>
  <c r="M51" i="1" l="1"/>
  <c r="M46" i="1"/>
  <c r="M41" i="1"/>
  <c r="M9" i="1"/>
  <c r="K53" i="1"/>
  <c r="I53" i="1"/>
  <c r="H53" i="1"/>
  <c r="J53" i="1"/>
  <c r="G53" i="1"/>
  <c r="L51" i="1"/>
  <c r="L46" i="1"/>
  <c r="L41" i="1"/>
  <c r="L9" i="1"/>
  <c r="L53" i="1" l="1"/>
  <c r="M53" i="1"/>
</calcChain>
</file>

<file path=xl/sharedStrings.xml><?xml version="1.0" encoding="utf-8"?>
<sst xmlns="http://schemas.openxmlformats.org/spreadsheetml/2006/main" count="71" uniqueCount="48">
  <si>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</si>
  <si>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</si>
  <si>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</si>
  <si>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</si>
  <si>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</si>
  <si>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</si>
  <si>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</si>
  <si>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</si>
  <si>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</si>
  <si>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</si>
  <si>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</si>
  <si>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</si>
  <si>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</si>
  <si>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</si>
  <si>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</si>
  <si>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</si>
  <si>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</si>
  <si>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</si>
  <si>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</si>
  <si>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</si>
  <si>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</si>
  <si>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</si>
  <si>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DIR GENERAL</t>
  </si>
  <si>
    <t>MUEBLES DE OFICINA Y ESTANTERIA</t>
  </si>
  <si>
    <t>EQUIPO DE COMPUTO Y DE TECNOLOGIAS DE LA INFORMAC</t>
  </si>
  <si>
    <t>OTROS MOBILIARIOS Y EQUIPOS DE ADMINISTRACION</t>
  </si>
  <si>
    <t>SIST DE AIRE ACON, CALEFACC Y DE REFR INDUS Y COM</t>
  </si>
  <si>
    <t>E0002</t>
  </si>
  <si>
    <t>DIR ADMINISTRATIVA</t>
  </si>
  <si>
    <t>E0003</t>
  </si>
  <si>
    <t>DIR TÉCNICA</t>
  </si>
  <si>
    <t>OTROS EQUIPOS DE TRANSPORTE</t>
  </si>
  <si>
    <t>OTROS EQUIPOS</t>
  </si>
  <si>
    <t>E0004</t>
  </si>
  <si>
    <t>CARGA PPTO</t>
  </si>
  <si>
    <t>MAQUINARIA Y EQUIPO INDUSTRIAL</t>
  </si>
  <si>
    <t>MAQUINARIA Y EQUIPO DE CONSTRUCCION</t>
  </si>
  <si>
    <t>EQ DE GENERACION ELECTRICA, APARATOS Y ACCES ELECT</t>
  </si>
  <si>
    <t>HERRAMIENTAS Y MAQUINAS-HERRAMIENTA</t>
  </si>
  <si>
    <t>M0001</t>
  </si>
  <si>
    <t>EQUIPOS Y APARATOS AUDIOVISUALES</t>
  </si>
  <si>
    <t>OTRO MOBILIARIO Y EQUIPO EDUCACIONAL Y RECREATIVO</t>
  </si>
  <si>
    <t>M0002</t>
  </si>
  <si>
    <t>MANEJ EFIC DE REC FINANC DEL OO Y CUMP DE NORM VIG</t>
  </si>
  <si>
    <t>CONS D OBRS P EL ABS DE AGUA, PETRO, GS, ELE Y TEL</t>
  </si>
  <si>
    <t>K000101</t>
  </si>
  <si>
    <t>ESTU, FORM Y EVA D PROYE PRODU NO INCL EN CONCEP A</t>
  </si>
  <si>
    <t>Sistema Municipal de Agua Potable y Alcantarillado de Uriangato, Gto.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</si>
</sst>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5"/>
  <sheetViews>
    <sheetView tabSelected="1" topLeftCell="A31" workbookViewId="0">
      <selection activeCell="F59" sqref="F5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s="91" customFormat="1" ht="42.75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4.2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15000</v>
      </c>
      <c r="H9" s="36">
        <v>15000</v>
      </c>
      <c r="I9" s="36">
        <v>15000</v>
      </c>
      <c r="J9" s="36">
        <v>6730.04</v>
      </c>
      <c r="K9" s="36">
        <v>6730.04</v>
      </c>
      <c r="L9" s="37">
        <f>IFERROR(K9/H9,0)</f>
        <v>0.44866933333333331</v>
      </c>
      <c r="M9" s="38">
        <f>IFERROR(K9/I9,0)</f>
        <v>0.44866933333333331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>+H10</f>
        <v>15000</v>
      </c>
      <c r="H10" s="36">
        <v>15000</v>
      </c>
      <c r="I10" s="36">
        <v>15000</v>
      </c>
      <c r="J10" s="36">
        <v>0</v>
      </c>
      <c r="K10" s="36">
        <v>15000</v>
      </c>
      <c r="L10" s="37">
        <f>IFERROR(K10/H10,0)</f>
        <v>1</v>
      </c>
      <c r="M10" s="38">
        <f>IFERROR(K10/I10,0)</f>
        <v>1</v>
      </c>
    </row>
    <row r="11" spans="2:13" x14ac:dyDescent="0.2">
      <c r="B11" s="32"/>
      <c r="C11" s="33"/>
      <c r="D11" s="34"/>
      <c r="E11" s="29">
        <v>5190</v>
      </c>
      <c r="F11" s="30" t="s">
        <v>25</v>
      </c>
      <c r="G11" s="35">
        <f>+H11</f>
        <v>1000</v>
      </c>
      <c r="H11" s="36">
        <v>1000</v>
      </c>
      <c r="I11" s="36">
        <v>1000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5640</v>
      </c>
      <c r="F12" s="30" t="s">
        <v>26</v>
      </c>
      <c r="G12" s="35">
        <f>+H12</f>
        <v>1000</v>
      </c>
      <c r="H12" s="36">
        <v>1000</v>
      </c>
      <c r="I12" s="36">
        <v>1000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ht="22.5" x14ac:dyDescent="0.2">
      <c r="B13" s="32" t="s">
        <v>27</v>
      </c>
      <c r="C13" s="33"/>
      <c r="D13" s="34" t="s">
        <v>28</v>
      </c>
      <c r="E13" s="29">
        <v>5150</v>
      </c>
      <c r="F13" s="30" t="s">
        <v>24</v>
      </c>
      <c r="G13" s="35">
        <f>+H13</f>
        <v>0</v>
      </c>
      <c r="H13" s="36">
        <v>0</v>
      </c>
      <c r="I13" s="36">
        <v>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 t="s">
        <v>29</v>
      </c>
      <c r="C14" s="33"/>
      <c r="D14" s="34" t="s">
        <v>30</v>
      </c>
      <c r="E14" s="29">
        <v>5110</v>
      </c>
      <c r="F14" s="30" t="s">
        <v>23</v>
      </c>
      <c r="G14" s="35">
        <f>+H14</f>
        <v>15000</v>
      </c>
      <c r="H14" s="36">
        <v>15000</v>
      </c>
      <c r="I14" s="36">
        <v>15000</v>
      </c>
      <c r="J14" s="36">
        <v>13248.28</v>
      </c>
      <c r="K14" s="36">
        <v>13248.28</v>
      </c>
      <c r="L14" s="37">
        <f>IFERROR(K14/H14,0)</f>
        <v>0.88321866666666671</v>
      </c>
      <c r="M14" s="38">
        <f>IFERROR(K14/I14,0)</f>
        <v>0.88321866666666671</v>
      </c>
    </row>
    <row r="15" spans="2:13" ht="22.5" x14ac:dyDescent="0.2">
      <c r="B15" s="32"/>
      <c r="C15" s="33"/>
      <c r="D15" s="34"/>
      <c r="E15" s="29">
        <v>5150</v>
      </c>
      <c r="F15" s="30" t="s">
        <v>24</v>
      </c>
      <c r="G15" s="35">
        <f>+H15</f>
        <v>40000</v>
      </c>
      <c r="H15" s="36">
        <v>40000</v>
      </c>
      <c r="I15" s="36">
        <v>80000</v>
      </c>
      <c r="J15" s="36">
        <v>58002.54</v>
      </c>
      <c r="K15" s="36">
        <v>79994.95</v>
      </c>
      <c r="L15" s="37">
        <f>IFERROR(K15/H15,0)</f>
        <v>1.9998737499999999</v>
      </c>
      <c r="M15" s="38">
        <f>IFERROR(K15/I15,0)</f>
        <v>0.99993687499999995</v>
      </c>
    </row>
    <row r="16" spans="2:13" x14ac:dyDescent="0.2">
      <c r="B16" s="32"/>
      <c r="C16" s="33"/>
      <c r="D16" s="34"/>
      <c r="E16" s="29">
        <v>5190</v>
      </c>
      <c r="F16" s="30" t="s">
        <v>25</v>
      </c>
      <c r="G16" s="35">
        <f>+H16</f>
        <v>30000</v>
      </c>
      <c r="H16" s="36">
        <v>30000</v>
      </c>
      <c r="I16" s="36">
        <v>730000</v>
      </c>
      <c r="J16" s="36">
        <v>688173.5</v>
      </c>
      <c r="K16" s="36">
        <v>688173.5</v>
      </c>
      <c r="L16" s="37">
        <f>IFERROR(K16/H16,0)</f>
        <v>22.939116666666667</v>
      </c>
      <c r="M16" s="38">
        <f>IFERROR(K16/I16,0)</f>
        <v>0.94270342465753421</v>
      </c>
    </row>
    <row r="17" spans="2:13" x14ac:dyDescent="0.2">
      <c r="B17" s="32"/>
      <c r="C17" s="33"/>
      <c r="D17" s="34"/>
      <c r="E17" s="29">
        <v>5490</v>
      </c>
      <c r="F17" s="30" t="s">
        <v>31</v>
      </c>
      <c r="G17" s="35">
        <f>+H17</f>
        <v>30000</v>
      </c>
      <c r="H17" s="36">
        <v>30000</v>
      </c>
      <c r="I17" s="36">
        <v>80000</v>
      </c>
      <c r="J17" s="36">
        <v>65500</v>
      </c>
      <c r="K17" s="36">
        <v>65500</v>
      </c>
      <c r="L17" s="37">
        <f>IFERROR(K17/H17,0)</f>
        <v>2.1833333333333331</v>
      </c>
      <c r="M17" s="38">
        <f>IFERROR(K17/I17,0)</f>
        <v>0.81874999999999998</v>
      </c>
    </row>
    <row r="18" spans="2:13" x14ac:dyDescent="0.2">
      <c r="B18" s="32"/>
      <c r="C18" s="33"/>
      <c r="D18" s="34"/>
      <c r="E18" s="29">
        <v>5640</v>
      </c>
      <c r="F18" s="30" t="s">
        <v>26</v>
      </c>
      <c r="G18" s="35">
        <f>+H18</f>
        <v>7000</v>
      </c>
      <c r="H18" s="36">
        <v>7000</v>
      </c>
      <c r="I18" s="36">
        <v>52000</v>
      </c>
      <c r="J18" s="36">
        <v>6500</v>
      </c>
      <c r="K18" s="36">
        <v>6500</v>
      </c>
      <c r="L18" s="37">
        <f>IFERROR(K18/H18,0)</f>
        <v>0.9285714285714286</v>
      </c>
      <c r="M18" s="38">
        <f>IFERROR(K18/I18,0)</f>
        <v>0.125</v>
      </c>
    </row>
    <row r="19" spans="2:13" x14ac:dyDescent="0.2">
      <c r="B19" s="32"/>
      <c r="C19" s="33"/>
      <c r="D19" s="34"/>
      <c r="E19" s="29">
        <v>5690</v>
      </c>
      <c r="F19" s="30" t="s">
        <v>32</v>
      </c>
      <c r="G19" s="35">
        <f>+H19</f>
        <v>25000</v>
      </c>
      <c r="H19" s="36">
        <v>25000</v>
      </c>
      <c r="I19" s="36">
        <v>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x14ac:dyDescent="0.2">
      <c r="B20" s="32" t="s">
        <v>33</v>
      </c>
      <c r="C20" s="33"/>
      <c r="D20" s="34" t="s">
        <v>34</v>
      </c>
      <c r="E20" s="29">
        <v>5110</v>
      </c>
      <c r="F20" s="30" t="s">
        <v>23</v>
      </c>
      <c r="G20" s="35">
        <f>+H20</f>
        <v>17000</v>
      </c>
      <c r="H20" s="36">
        <v>17000</v>
      </c>
      <c r="I20" s="36">
        <v>17000</v>
      </c>
      <c r="J20" s="36">
        <v>0</v>
      </c>
      <c r="K20" s="36">
        <v>0</v>
      </c>
      <c r="L20" s="37">
        <f>IFERROR(K20/H20,0)</f>
        <v>0</v>
      </c>
      <c r="M20" s="38">
        <f>IFERROR(K20/I20,0)</f>
        <v>0</v>
      </c>
    </row>
    <row r="21" spans="2:13" ht="22.5" x14ac:dyDescent="0.2">
      <c r="B21" s="32"/>
      <c r="C21" s="33"/>
      <c r="D21" s="34"/>
      <c r="E21" s="29">
        <v>5150</v>
      </c>
      <c r="F21" s="30" t="s">
        <v>24</v>
      </c>
      <c r="G21" s="35">
        <f>+H21</f>
        <v>20000</v>
      </c>
      <c r="H21" s="36">
        <v>20000</v>
      </c>
      <c r="I21" s="36">
        <v>520000</v>
      </c>
      <c r="J21" s="36">
        <v>513904.17</v>
      </c>
      <c r="K21" s="36">
        <v>513904.17</v>
      </c>
      <c r="L21" s="37">
        <f>IFERROR(K21/H21,0)</f>
        <v>25.6952085</v>
      </c>
      <c r="M21" s="38">
        <f>IFERROR(K21/I21,0)</f>
        <v>0.98827725</v>
      </c>
    </row>
    <row r="22" spans="2:13" x14ac:dyDescent="0.2">
      <c r="B22" s="32"/>
      <c r="C22" s="33"/>
      <c r="D22" s="34"/>
      <c r="E22" s="29">
        <v>5190</v>
      </c>
      <c r="F22" s="30" t="s">
        <v>25</v>
      </c>
      <c r="G22" s="35">
        <f>+H22</f>
        <v>10000</v>
      </c>
      <c r="H22" s="36">
        <v>10000</v>
      </c>
      <c r="I22" s="36">
        <v>10000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/>
      <c r="C23" s="33"/>
      <c r="D23" s="34"/>
      <c r="E23" s="29">
        <v>5490</v>
      </c>
      <c r="F23" s="30" t="s">
        <v>31</v>
      </c>
      <c r="G23" s="35">
        <f>+H23</f>
        <v>30000</v>
      </c>
      <c r="H23" s="36">
        <v>30000</v>
      </c>
      <c r="I23" s="36">
        <v>40000</v>
      </c>
      <c r="J23" s="36">
        <v>34474.14</v>
      </c>
      <c r="K23" s="36">
        <v>34474.14</v>
      </c>
      <c r="L23" s="37">
        <f>IFERROR(K23/H23,0)</f>
        <v>1.149138</v>
      </c>
      <c r="M23" s="38">
        <f>IFERROR(K23/I23,0)</f>
        <v>0.86185349999999994</v>
      </c>
    </row>
    <row r="24" spans="2:13" x14ac:dyDescent="0.2">
      <c r="B24" s="32"/>
      <c r="C24" s="33"/>
      <c r="D24" s="34"/>
      <c r="E24" s="29">
        <v>5620</v>
      </c>
      <c r="F24" s="30" t="s">
        <v>35</v>
      </c>
      <c r="G24" s="35">
        <f>+H24</f>
        <v>1500000</v>
      </c>
      <c r="H24" s="36">
        <v>1500000</v>
      </c>
      <c r="I24" s="36">
        <v>1800000</v>
      </c>
      <c r="J24" s="36">
        <v>640884.24</v>
      </c>
      <c r="K24" s="36">
        <v>1579888.27</v>
      </c>
      <c r="L24" s="37">
        <f>IFERROR(K24/H24,0)</f>
        <v>1.0532588466666666</v>
      </c>
      <c r="M24" s="38">
        <f>IFERROR(K24/I24,0)</f>
        <v>0.87771570555555556</v>
      </c>
    </row>
    <row r="25" spans="2:13" x14ac:dyDescent="0.2">
      <c r="B25" s="32"/>
      <c r="C25" s="33"/>
      <c r="D25" s="34"/>
      <c r="E25" s="29">
        <v>5630</v>
      </c>
      <c r="F25" s="30" t="s">
        <v>36</v>
      </c>
      <c r="G25" s="35">
        <f>+H25</f>
        <v>120000</v>
      </c>
      <c r="H25" s="36">
        <v>120000</v>
      </c>
      <c r="I25" s="36">
        <v>2820000</v>
      </c>
      <c r="J25" s="36">
        <v>2302422.1</v>
      </c>
      <c r="K25" s="36">
        <v>2302422.1</v>
      </c>
      <c r="L25" s="37">
        <f>IFERROR(K25/H25,0)</f>
        <v>19.186850833333335</v>
      </c>
      <c r="M25" s="38">
        <f>IFERROR(K25/I25,0)</f>
        <v>0.81646173758865248</v>
      </c>
    </row>
    <row r="26" spans="2:13" ht="22.5" x14ac:dyDescent="0.2">
      <c r="B26" s="32"/>
      <c r="C26" s="33"/>
      <c r="D26" s="34"/>
      <c r="E26" s="29">
        <v>5660</v>
      </c>
      <c r="F26" s="30" t="s">
        <v>37</v>
      </c>
      <c r="G26" s="35">
        <f>+H26</f>
        <v>243893.07</v>
      </c>
      <c r="H26" s="36">
        <v>243893.07</v>
      </c>
      <c r="I26" s="36">
        <v>77393.070000000007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29">
        <v>5670</v>
      </c>
      <c r="F27" s="30" t="s">
        <v>38</v>
      </c>
      <c r="G27" s="35">
        <f>+H27</f>
        <v>5000</v>
      </c>
      <c r="H27" s="36">
        <v>5000</v>
      </c>
      <c r="I27" s="36">
        <v>5000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">
      <c r="B28" s="32"/>
      <c r="C28" s="33"/>
      <c r="D28" s="34"/>
      <c r="E28" s="29">
        <v>5690</v>
      </c>
      <c r="F28" s="30" t="s">
        <v>32</v>
      </c>
      <c r="G28" s="35">
        <f>+H28</f>
        <v>5000</v>
      </c>
      <c r="H28" s="36">
        <v>5000</v>
      </c>
      <c r="I28" s="36">
        <v>5000</v>
      </c>
      <c r="J28" s="36">
        <v>0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x14ac:dyDescent="0.2">
      <c r="B29" s="32" t="s">
        <v>39</v>
      </c>
      <c r="C29" s="33"/>
      <c r="D29" s="34" t="s">
        <v>34</v>
      </c>
      <c r="E29" s="29">
        <v>5110</v>
      </c>
      <c r="F29" s="30" t="s">
        <v>23</v>
      </c>
      <c r="G29" s="35">
        <f>+H29</f>
        <v>5000</v>
      </c>
      <c r="H29" s="36">
        <v>5000</v>
      </c>
      <c r="I29" s="36">
        <v>12000</v>
      </c>
      <c r="J29" s="36">
        <v>8471.99</v>
      </c>
      <c r="K29" s="36">
        <v>8471.99</v>
      </c>
      <c r="L29" s="37">
        <f>IFERROR(K29/H29,0)</f>
        <v>1.6943979999999998</v>
      </c>
      <c r="M29" s="38">
        <f>IFERROR(K29/I29,0)</f>
        <v>0.70599916666666662</v>
      </c>
    </row>
    <row r="30" spans="2:13" ht="22.5" x14ac:dyDescent="0.2">
      <c r="B30" s="32"/>
      <c r="C30" s="33"/>
      <c r="D30" s="34"/>
      <c r="E30" s="29">
        <v>5150</v>
      </c>
      <c r="F30" s="30" t="s">
        <v>24</v>
      </c>
      <c r="G30" s="35">
        <f>+H30</f>
        <v>20000</v>
      </c>
      <c r="H30" s="36">
        <v>20000</v>
      </c>
      <c r="I30" s="36">
        <v>50000</v>
      </c>
      <c r="J30" s="36">
        <v>29768.1</v>
      </c>
      <c r="K30" s="36">
        <v>48299.14</v>
      </c>
      <c r="L30" s="37">
        <f>IFERROR(K30/H30,0)</f>
        <v>2.4149569999999998</v>
      </c>
      <c r="M30" s="38">
        <f>IFERROR(K30/I30,0)</f>
        <v>0.96598280000000003</v>
      </c>
    </row>
    <row r="31" spans="2:13" x14ac:dyDescent="0.2">
      <c r="B31" s="32"/>
      <c r="C31" s="33"/>
      <c r="D31" s="34"/>
      <c r="E31" s="29">
        <v>5190</v>
      </c>
      <c r="F31" s="30" t="s">
        <v>25</v>
      </c>
      <c r="G31" s="35">
        <f>+H31</f>
        <v>1000</v>
      </c>
      <c r="H31" s="36">
        <v>1000</v>
      </c>
      <c r="I31" s="36">
        <v>1000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x14ac:dyDescent="0.2">
      <c r="B32" s="32"/>
      <c r="C32" s="33"/>
      <c r="D32" s="34"/>
      <c r="E32" s="29">
        <v>5210</v>
      </c>
      <c r="F32" s="30" t="s">
        <v>40</v>
      </c>
      <c r="G32" s="35">
        <f>+H32</f>
        <v>12000</v>
      </c>
      <c r="H32" s="36">
        <v>12000</v>
      </c>
      <c r="I32" s="36">
        <v>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ht="22.5" x14ac:dyDescent="0.2">
      <c r="B33" s="32"/>
      <c r="C33" s="33"/>
      <c r="D33" s="34"/>
      <c r="E33" s="29">
        <v>5290</v>
      </c>
      <c r="F33" s="30" t="s">
        <v>41</v>
      </c>
      <c r="G33" s="35">
        <f>+H33</f>
        <v>2000</v>
      </c>
      <c r="H33" s="36">
        <v>2000</v>
      </c>
      <c r="I33" s="36">
        <v>2000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x14ac:dyDescent="0.2">
      <c r="B34" s="32"/>
      <c r="C34" s="33"/>
      <c r="D34" s="34"/>
      <c r="E34" s="29">
        <v>5640</v>
      </c>
      <c r="F34" s="30" t="s">
        <v>26</v>
      </c>
      <c r="G34" s="35">
        <f>+H34</f>
        <v>2000</v>
      </c>
      <c r="H34" s="36">
        <v>2000</v>
      </c>
      <c r="I34" s="36">
        <v>2000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x14ac:dyDescent="0.2">
      <c r="B35" s="32" t="s">
        <v>42</v>
      </c>
      <c r="C35" s="33"/>
      <c r="D35" s="34" t="s">
        <v>43</v>
      </c>
      <c r="E35" s="29">
        <v>5110</v>
      </c>
      <c r="F35" s="30" t="s">
        <v>23</v>
      </c>
      <c r="G35" s="35">
        <f>+H35</f>
        <v>8000</v>
      </c>
      <c r="H35" s="36">
        <v>8000</v>
      </c>
      <c r="I35" s="36">
        <v>8000</v>
      </c>
      <c r="J35" s="36">
        <v>2858.62</v>
      </c>
      <c r="K35" s="36">
        <v>2858.62</v>
      </c>
      <c r="L35" s="37">
        <f>IFERROR(K35/H35,0)</f>
        <v>0.35732749999999996</v>
      </c>
      <c r="M35" s="38">
        <f>IFERROR(K35/I35,0)</f>
        <v>0.35732749999999996</v>
      </c>
    </row>
    <row r="36" spans="2:13" ht="22.5" x14ac:dyDescent="0.2">
      <c r="B36" s="32"/>
      <c r="C36" s="33"/>
      <c r="D36" s="34"/>
      <c r="E36" s="29">
        <v>5150</v>
      </c>
      <c r="F36" s="30" t="s">
        <v>24</v>
      </c>
      <c r="G36" s="35">
        <f>+H36</f>
        <v>40000</v>
      </c>
      <c r="H36" s="36">
        <v>40000</v>
      </c>
      <c r="I36" s="36">
        <v>40000</v>
      </c>
      <c r="J36" s="36">
        <v>23493.11</v>
      </c>
      <c r="K36" s="36">
        <v>23493.11</v>
      </c>
      <c r="L36" s="37">
        <f>IFERROR(K36/H36,0)</f>
        <v>0.58732775000000004</v>
      </c>
      <c r="M36" s="38">
        <f>IFERROR(K36/I36,0)</f>
        <v>0.58732775000000004</v>
      </c>
    </row>
    <row r="37" spans="2:13" x14ac:dyDescent="0.2">
      <c r="B37" s="32"/>
      <c r="C37" s="33"/>
      <c r="D37" s="34"/>
      <c r="E37" s="29">
        <v>5190</v>
      </c>
      <c r="F37" s="30" t="s">
        <v>25</v>
      </c>
      <c r="G37" s="35">
        <f>+H37</f>
        <v>1000</v>
      </c>
      <c r="H37" s="36">
        <v>1000</v>
      </c>
      <c r="I37" s="36">
        <v>1000</v>
      </c>
      <c r="J37" s="36">
        <v>0</v>
      </c>
      <c r="K37" s="36">
        <v>0</v>
      </c>
      <c r="L37" s="37">
        <f>IFERROR(K37/H37,0)</f>
        <v>0</v>
      </c>
      <c r="M37" s="38">
        <f>IFERROR(K37/I37,0)</f>
        <v>0</v>
      </c>
    </row>
    <row r="38" spans="2:13" x14ac:dyDescent="0.2">
      <c r="B38" s="32"/>
      <c r="C38" s="33"/>
      <c r="D38" s="34"/>
      <c r="E38" s="29">
        <v>5640</v>
      </c>
      <c r="F38" s="30" t="s">
        <v>26</v>
      </c>
      <c r="G38" s="35">
        <f>+H38</f>
        <v>1000</v>
      </c>
      <c r="H38" s="36">
        <v>1000</v>
      </c>
      <c r="I38" s="36">
        <v>1000</v>
      </c>
      <c r="J38" s="36">
        <v>0</v>
      </c>
      <c r="K38" s="36">
        <v>0</v>
      </c>
      <c r="L38" s="37">
        <f>IFERROR(K38/H38,0)</f>
        <v>0</v>
      </c>
      <c r="M38" s="38">
        <f>IFERROR(K38/I38,0)</f>
        <v>0</v>
      </c>
    </row>
    <row r="39" spans="2:13" x14ac:dyDescent="0.2">
      <c r="B39" s="32"/>
      <c r="C39" s="33"/>
      <c r="D39" s="34"/>
      <c r="E39" s="39"/>
      <c r="F39" s="40"/>
      <c r="G39" s="44"/>
      <c r="H39" s="44"/>
      <c r="I39" s="44"/>
      <c r="J39" s="44"/>
      <c r="K39" s="44"/>
      <c r="L39" s="41"/>
      <c r="M39" s="42"/>
    </row>
    <row r="40" spans="2:13" x14ac:dyDescent="0.2">
      <c r="B40" s="32"/>
      <c r="C40" s="33"/>
      <c r="D40" s="27"/>
      <c r="E40" s="43"/>
      <c r="F40" s="27"/>
      <c r="G40" s="27"/>
      <c r="H40" s="27"/>
      <c r="I40" s="27"/>
      <c r="J40" s="27"/>
      <c r="K40" s="27"/>
      <c r="L40" s="27"/>
      <c r="M40" s="28"/>
    </row>
    <row r="41" spans="2:13" ht="13.15" customHeight="1" x14ac:dyDescent="0.2">
      <c r="B41" s="67" t="s">
        <v>14</v>
      </c>
      <c r="C41" s="68"/>
      <c r="D41" s="68"/>
      <c r="E41" s="68"/>
      <c r="F41" s="68"/>
      <c r="G41" s="7">
        <f>SUM(G9:G38)</f>
        <v>2221893.0699999998</v>
      </c>
      <c r="H41" s="7">
        <f>SUM(H9:H38)</f>
        <v>2221893.0699999998</v>
      </c>
      <c r="I41" s="7">
        <f>SUM(I9:I38)</f>
        <v>6400393.0700000003</v>
      </c>
      <c r="J41" s="7">
        <f>SUM(J9:J38)</f>
        <v>4394430.83</v>
      </c>
      <c r="K41" s="7">
        <f>SUM(K9:K38)</f>
        <v>5388958.3099999996</v>
      </c>
      <c r="L41" s="8">
        <f>IFERROR(K41/H41,0)</f>
        <v>2.4253904847005083</v>
      </c>
      <c r="M41" s="9">
        <f>IFERROR(K41/I41,0)</f>
        <v>0.84197302432239518</v>
      </c>
    </row>
    <row r="42" spans="2:13" ht="4.9000000000000004" customHeight="1" x14ac:dyDescent="0.2">
      <c r="B42" s="32"/>
      <c r="C42" s="33"/>
      <c r="D42" s="27"/>
      <c r="E42" s="43"/>
      <c r="F42" s="27"/>
      <c r="G42" s="27"/>
      <c r="H42" s="27"/>
      <c r="I42" s="27"/>
      <c r="J42" s="27"/>
      <c r="K42" s="27"/>
      <c r="L42" s="27"/>
      <c r="M42" s="28"/>
    </row>
    <row r="43" spans="2:13" ht="13.15" customHeight="1" x14ac:dyDescent="0.2">
      <c r="B43" s="69" t="s">
        <v>15</v>
      </c>
      <c r="C43" s="66"/>
      <c r="D43" s="66"/>
      <c r="E43" s="21"/>
      <c r="F43" s="26"/>
      <c r="G43" s="27"/>
      <c r="H43" s="27"/>
      <c r="I43" s="27"/>
      <c r="J43" s="27"/>
      <c r="K43" s="27"/>
      <c r="L43" s="27"/>
      <c r="M43" s="28"/>
    </row>
    <row r="44" spans="2:13" ht="13.15" customHeight="1" x14ac:dyDescent="0.2">
      <c r="B44" s="25"/>
      <c r="C44" s="66" t="s">
        <v>16</v>
      </c>
      <c r="D44" s="66"/>
      <c r="E44" s="21"/>
      <c r="F44" s="26"/>
      <c r="G44" s="27"/>
      <c r="H44" s="27"/>
      <c r="I44" s="27"/>
      <c r="J44" s="27"/>
      <c r="K44" s="27"/>
      <c r="L44" s="27"/>
      <c r="M44" s="28"/>
    </row>
    <row r="45" spans="2:13" ht="6" customHeight="1" x14ac:dyDescent="0.2">
      <c r="B45" s="45"/>
      <c r="C45" s="46"/>
      <c r="D45" s="46"/>
      <c r="E45" s="39"/>
      <c r="F45" s="46"/>
      <c r="G45" s="27"/>
      <c r="H45" s="27"/>
      <c r="I45" s="27"/>
      <c r="J45" s="27"/>
      <c r="K45" s="27"/>
      <c r="L45" s="27"/>
      <c r="M45" s="28"/>
    </row>
    <row r="46" spans="2:13" x14ac:dyDescent="0.2">
      <c r="B46" s="32" t="s">
        <v>33</v>
      </c>
      <c r="C46" s="33"/>
      <c r="D46" s="27" t="s">
        <v>34</v>
      </c>
      <c r="E46" s="43">
        <v>6130</v>
      </c>
      <c r="F46" s="27" t="s">
        <v>44</v>
      </c>
      <c r="G46" s="35">
        <f>+H46</f>
        <v>0</v>
      </c>
      <c r="H46" s="36">
        <v>0</v>
      </c>
      <c r="I46" s="36">
        <v>0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x14ac:dyDescent="0.2">
      <c r="B47" s="32" t="s">
        <v>45</v>
      </c>
      <c r="C47" s="33"/>
      <c r="D47" s="27" t="s">
        <v>34</v>
      </c>
      <c r="E47" s="43">
        <v>6130</v>
      </c>
      <c r="F47" s="27" t="s">
        <v>44</v>
      </c>
      <c r="G47" s="35">
        <f>+H47</f>
        <v>561483.54</v>
      </c>
      <c r="H47" s="36">
        <v>561483.54</v>
      </c>
      <c r="I47" s="36">
        <v>1289483.54</v>
      </c>
      <c r="J47" s="36">
        <v>1288657.45</v>
      </c>
      <c r="K47" s="36">
        <v>1288657.45</v>
      </c>
      <c r="L47" s="37">
        <f>IFERROR(K47/H47,0)</f>
        <v>2.2950939042665435</v>
      </c>
      <c r="M47" s="38">
        <f>IFERROR(K47/I47,0)</f>
        <v>0.99935936367206357</v>
      </c>
    </row>
    <row r="48" spans="2:13" ht="22.5" x14ac:dyDescent="0.2">
      <c r="B48" s="32"/>
      <c r="C48" s="33"/>
      <c r="D48" s="27"/>
      <c r="E48" s="43">
        <v>6310</v>
      </c>
      <c r="F48" s="27" t="s">
        <v>46</v>
      </c>
      <c r="G48" s="35">
        <f>+H48</f>
        <v>1000000</v>
      </c>
      <c r="H48" s="36">
        <v>1000000</v>
      </c>
      <c r="I48" s="36">
        <v>700000</v>
      </c>
      <c r="J48" s="36">
        <v>0</v>
      </c>
      <c r="K48" s="36">
        <v>657765</v>
      </c>
      <c r="L48" s="37">
        <f>IFERROR(K48/H48,0)</f>
        <v>0.65776500000000004</v>
      </c>
      <c r="M48" s="38">
        <f>IFERROR(K48/I48,0)</f>
        <v>0.93966428571428573</v>
      </c>
    </row>
    <row r="49" spans="2:13" x14ac:dyDescent="0.2">
      <c r="B49" s="32"/>
      <c r="C49" s="33"/>
      <c r="D49" s="27"/>
      <c r="E49" s="43"/>
      <c r="F49" s="27"/>
      <c r="G49" s="44"/>
      <c r="H49" s="44"/>
      <c r="I49" s="44"/>
      <c r="J49" s="44"/>
      <c r="K49" s="44"/>
      <c r="L49" s="41"/>
      <c r="M49" s="42"/>
    </row>
    <row r="50" spans="2:13" x14ac:dyDescent="0.2">
      <c r="B50" s="47"/>
      <c r="C50" s="48"/>
      <c r="D50" s="49"/>
      <c r="E50" s="50"/>
      <c r="F50" s="49"/>
      <c r="G50" s="49"/>
      <c r="H50" s="49"/>
      <c r="I50" s="49"/>
      <c r="J50" s="49"/>
      <c r="K50" s="49"/>
      <c r="L50" s="49"/>
      <c r="M50" s="51"/>
    </row>
    <row r="51" spans="2:13" x14ac:dyDescent="0.2">
      <c r="B51" s="67" t="s">
        <v>17</v>
      </c>
      <c r="C51" s="68"/>
      <c r="D51" s="68"/>
      <c r="E51" s="68"/>
      <c r="F51" s="68"/>
      <c r="G51" s="7">
        <f>SUM(G46:G48)</f>
        <v>1561483.54</v>
      </c>
      <c r="H51" s="7">
        <f>SUM(H46:H48)</f>
        <v>1561483.54</v>
      </c>
      <c r="I51" s="7">
        <f>SUM(I46:I48)</f>
        <v>1989483.54</v>
      </c>
      <c r="J51" s="7">
        <f>SUM(J46:J48)</f>
        <v>1288657.45</v>
      </c>
      <c r="K51" s="7">
        <f>SUM(K46:K48)</f>
        <v>1946422.45</v>
      </c>
      <c r="L51" s="8">
        <f>IFERROR(K51/H51,0)</f>
        <v>1.2465212729683977</v>
      </c>
      <c r="M51" s="9">
        <f>IFERROR(K51/I51,0)</f>
        <v>0.97835564399793928</v>
      </c>
    </row>
    <row r="52" spans="2:13" x14ac:dyDescent="0.2">
      <c r="B52" s="4"/>
      <c r="C52" s="5"/>
      <c r="D52" s="2"/>
      <c r="E52" s="6"/>
      <c r="F52" s="2"/>
      <c r="G52" s="2"/>
      <c r="H52" s="2"/>
      <c r="I52" s="2"/>
      <c r="J52" s="2"/>
      <c r="K52" s="2"/>
      <c r="L52" s="2"/>
      <c r="M52" s="3"/>
    </row>
    <row r="53" spans="2:13" x14ac:dyDescent="0.2">
      <c r="B53" s="52" t="s">
        <v>18</v>
      </c>
      <c r="C53" s="53"/>
      <c r="D53" s="53"/>
      <c r="E53" s="53"/>
      <c r="F53" s="53"/>
      <c r="G53" s="10">
        <f>+G41+G51</f>
        <v>3783376.61</v>
      </c>
      <c r="H53" s="10">
        <f>+H41+H51</f>
        <v>3783376.61</v>
      </c>
      <c r="I53" s="10">
        <f>+I41+I51</f>
        <v>8389876.6099999994</v>
      </c>
      <c r="J53" s="10">
        <f>+J41+J51</f>
        <v>5683088.2800000003</v>
      </c>
      <c r="K53" s="10">
        <f>+K41+K51</f>
        <v>7335380.7599999998</v>
      </c>
      <c r="L53" s="11">
        <f>IFERROR(K53/H53,0)</f>
        <v>1.9388449832383987</v>
      </c>
      <c r="M53" s="12">
        <f>IFERROR(K53/I53,0)</f>
        <v>0.8743133064980797</v>
      </c>
    </row>
    <row r="54" spans="2:13" x14ac:dyDescent="0.2">
      <c r="B54" s="13"/>
      <c r="C54" s="14"/>
      <c r="D54" s="14"/>
      <c r="E54" s="15"/>
      <c r="F54" s="14"/>
      <c r="G54" s="14"/>
      <c r="H54" s="14"/>
      <c r="I54" s="14"/>
      <c r="J54" s="14"/>
      <c r="K54" s="14"/>
      <c r="L54" s="14"/>
      <c r="M54" s="16"/>
    </row>
    <row r="55" spans="2:13" ht="15" x14ac:dyDescent="0.25">
      <c r="B55" s="17" t="s">
        <v>19</v>
      </c>
      <c r="C55" s="17"/>
      <c r="D55" s="18"/>
      <c r="E55" s="19"/>
      <c r="F55" s="18"/>
      <c r="G55" s="18"/>
      <c r="H55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53:F53"/>
    <mergeCell ref="K3:K5"/>
    <mergeCell ref="L3:M3"/>
    <mergeCell ref="L4:L5"/>
    <mergeCell ref="M4:M5"/>
    <mergeCell ref="B6:D6"/>
    <mergeCell ref="J6:K6"/>
    <mergeCell ref="C7:D7"/>
    <mergeCell ref="B41:F41"/>
    <mergeCell ref="B43:D43"/>
    <mergeCell ref="C44:D44"/>
    <mergeCell ref="B51:F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dcterms:created xsi:type="dcterms:W3CDTF">2020-08-06T19:52:58Z</dcterms:created>
  <dcterms:modified xsi:type="dcterms:W3CDTF">2024-01-31T16:49:24Z</dcterms:modified>
</cp:coreProperties>
</file>