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G46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5" i="1" l="1"/>
  <c r="G9" i="1"/>
  <c r="K49" i="1" l="1"/>
  <c r="J49" i="1"/>
  <c r="I49" i="1"/>
  <c r="H49" i="1"/>
  <c r="G49" i="1"/>
  <c r="K40" i="1"/>
  <c r="J40" i="1"/>
  <c r="I40" i="1"/>
  <c r="H40" i="1"/>
  <c r="G40" i="1"/>
  <c r="M49" i="1" l="1"/>
  <c r="M45" i="1"/>
  <c r="M40" i="1"/>
  <c r="M9" i="1"/>
  <c r="K51" i="1"/>
  <c r="I51" i="1"/>
  <c r="H51" i="1"/>
  <c r="J51" i="1"/>
  <c r="G51" i="1"/>
  <c r="L49" i="1"/>
  <c r="L45" i="1"/>
  <c r="L40" i="1"/>
  <c r="L9" i="1"/>
  <c r="L51" i="1" l="1"/>
  <c r="M51" i="1"/>
</calcChain>
</file>

<file path=xl/sharedStrings.xml><?xml version="1.0" encoding="utf-8"?>
<sst xmlns="http://schemas.openxmlformats.org/spreadsheetml/2006/main" count="65" uniqueCount="47">
  <si>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</si>
  <si>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</si>
  <si>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</si>
  <si>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</si>
  <si>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</si>
  <si>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</si>
  <si>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</si>
  <si>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</si>
  <si>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</si>
  <si>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</si>
  <si>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</si>
  <si>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</si>
  <si>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</si>
  <si>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</si>
  <si>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</si>
  <si>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</si>
  <si>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</si>
  <si>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</si>
  <si>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</si>
  <si>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</si>
  <si>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</si>
  <si>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E0007</t>
  </si>
  <si>
    <t>DIRECCION Y GESTION</t>
  </si>
  <si>
    <t>Muebles de oficina y estantería</t>
  </si>
  <si>
    <t>Computadoras y equipo periférico</t>
  </si>
  <si>
    <t>Otros mobiliarios y equipos de administración</t>
  </si>
  <si>
    <t>Sistemas de aire acondicionado calefacción y refr</t>
  </si>
  <si>
    <t>E0008</t>
  </si>
  <si>
    <t>ADMINISTRACION</t>
  </si>
  <si>
    <t>Equipo de audio y de video</t>
  </si>
  <si>
    <t>Otro mobiliario y equipo educacional y recreativo</t>
  </si>
  <si>
    <t>E0009</t>
  </si>
  <si>
    <t>OPERACION</t>
  </si>
  <si>
    <t>Automóviles y camiones</t>
  </si>
  <si>
    <t>Otro equipo de transporte</t>
  </si>
  <si>
    <t>Maquinaria y equipo industrial</t>
  </si>
  <si>
    <t>Maquinaria y equipo de construccion</t>
  </si>
  <si>
    <t>Accesorios de iluminación</t>
  </si>
  <si>
    <t>Herramientas y maquinas -herramienta</t>
  </si>
  <si>
    <t>Otros equipos</t>
  </si>
  <si>
    <t>E0010</t>
  </si>
  <si>
    <t>ATENCION A PUBLICO</t>
  </si>
  <si>
    <t>E0011</t>
  </si>
  <si>
    <t>RENDICION DE CUENTAS</t>
  </si>
  <si>
    <t>Constr obras p abastecde agua petróleo gas el</t>
  </si>
  <si>
    <t>ESTUDIOS E INVESTIGACIONES</t>
  </si>
  <si>
    <t>Sistema Municipal de Agua Potable y Alcantarillado de Uriangato, Gto.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</si>
</sst>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abSelected="1" topLeftCell="A15" workbookViewId="0">
      <selection activeCell="B53" sqref="B5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7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5000</v>
      </c>
      <c r="H9" s="36">
        <v>5000</v>
      </c>
      <c r="I9" s="36">
        <v>15000</v>
      </c>
      <c r="J9" s="36">
        <v>14994.28</v>
      </c>
      <c r="K9" s="36">
        <v>14994.28</v>
      </c>
      <c r="L9" s="37">
        <f>IFERROR(K9/H9,0)</f>
        <v>2.998856</v>
      </c>
      <c r="M9" s="38">
        <f>IFERROR(K9/I9,0)</f>
        <v>0.99961866666666666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25000</v>
      </c>
      <c r="H10" s="36">
        <v>25000</v>
      </c>
      <c r="I10" s="36">
        <v>15000</v>
      </c>
      <c r="J10" s="36">
        <v>15000</v>
      </c>
      <c r="K10" s="36">
        <v>15000</v>
      </c>
      <c r="L10" s="37">
        <f>IFERROR(K10/H10,0)</f>
        <v>0.6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5191</v>
      </c>
      <c r="F11" s="30" t="s">
        <v>25</v>
      </c>
      <c r="G11" s="35">
        <f>+H11</f>
        <v>1000</v>
      </c>
      <c r="H11" s="36">
        <v>1000</v>
      </c>
      <c r="I11" s="36">
        <v>1000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5641</v>
      </c>
      <c r="F12" s="30" t="s">
        <v>26</v>
      </c>
      <c r="G12" s="35">
        <f>+H12</f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 t="s">
        <v>27</v>
      </c>
      <c r="C13" s="33"/>
      <c r="D13" s="34" t="s">
        <v>28</v>
      </c>
      <c r="E13" s="29">
        <v>5111</v>
      </c>
      <c r="F13" s="30" t="s">
        <v>23</v>
      </c>
      <c r="G13" s="35">
        <f>+H13</f>
        <v>5000</v>
      </c>
      <c r="H13" s="36">
        <v>5000</v>
      </c>
      <c r="I13" s="36">
        <v>5000</v>
      </c>
      <c r="J13" s="36">
        <v>3299.14</v>
      </c>
      <c r="K13" s="36">
        <v>3299.14</v>
      </c>
      <c r="L13" s="37">
        <f>IFERROR(K13/H13,0)</f>
        <v>0.65982799999999997</v>
      </c>
      <c r="M13" s="38">
        <f>IFERROR(K13/I13,0)</f>
        <v>0.65982799999999997</v>
      </c>
    </row>
    <row r="14" spans="2:13" x14ac:dyDescent="0.2">
      <c r="B14" s="32"/>
      <c r="C14" s="33"/>
      <c r="D14" s="34"/>
      <c r="E14" s="29">
        <v>5151</v>
      </c>
      <c r="F14" s="30" t="s">
        <v>24</v>
      </c>
      <c r="G14" s="35">
        <f>+H14</f>
        <v>20000</v>
      </c>
      <c r="H14" s="36">
        <v>20000</v>
      </c>
      <c r="I14" s="36">
        <v>20000</v>
      </c>
      <c r="J14" s="36">
        <v>18362.07</v>
      </c>
      <c r="K14" s="36">
        <v>18362.07</v>
      </c>
      <c r="L14" s="37">
        <f>IFERROR(K14/H14,0)</f>
        <v>0.91810349999999996</v>
      </c>
      <c r="M14" s="38">
        <f>IFERROR(K14/I14,0)</f>
        <v>0.91810349999999996</v>
      </c>
    </row>
    <row r="15" spans="2:13" x14ac:dyDescent="0.2">
      <c r="B15" s="32"/>
      <c r="C15" s="33"/>
      <c r="D15" s="34"/>
      <c r="E15" s="29">
        <v>5191</v>
      </c>
      <c r="F15" s="30" t="s">
        <v>25</v>
      </c>
      <c r="G15" s="35">
        <f>+H15</f>
        <v>5000</v>
      </c>
      <c r="H15" s="36">
        <v>5000</v>
      </c>
      <c r="I15" s="36">
        <v>1000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5211</v>
      </c>
      <c r="F16" s="30" t="s">
        <v>29</v>
      </c>
      <c r="G16" s="35">
        <f>+H16</f>
        <v>8000</v>
      </c>
      <c r="H16" s="36">
        <v>8000</v>
      </c>
      <c r="I16" s="36">
        <v>12000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/>
      <c r="C17" s="33"/>
      <c r="D17" s="34"/>
      <c r="E17" s="29">
        <v>5291</v>
      </c>
      <c r="F17" s="30" t="s">
        <v>30</v>
      </c>
      <c r="G17" s="35">
        <f>+H17</f>
        <v>2000</v>
      </c>
      <c r="H17" s="36">
        <v>2000</v>
      </c>
      <c r="I17" s="36">
        <v>2000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5641</v>
      </c>
      <c r="F18" s="30" t="s">
        <v>26</v>
      </c>
      <c r="G18" s="35">
        <f>+H18</f>
        <v>2000</v>
      </c>
      <c r="H18" s="36">
        <v>2000</v>
      </c>
      <c r="I18" s="36">
        <v>2000</v>
      </c>
      <c r="J18" s="36">
        <v>2000</v>
      </c>
      <c r="K18" s="36">
        <v>2000</v>
      </c>
      <c r="L18" s="37">
        <f>IFERROR(K18/H18,0)</f>
        <v>1</v>
      </c>
      <c r="M18" s="38">
        <f>IFERROR(K18/I18,0)</f>
        <v>1</v>
      </c>
    </row>
    <row r="19" spans="2:13" x14ac:dyDescent="0.2">
      <c r="B19" s="32" t="s">
        <v>31</v>
      </c>
      <c r="C19" s="33"/>
      <c r="D19" s="34" t="s">
        <v>32</v>
      </c>
      <c r="E19" s="29">
        <v>5111</v>
      </c>
      <c r="F19" s="30" t="s">
        <v>23</v>
      </c>
      <c r="G19" s="35">
        <f>+H19</f>
        <v>12000</v>
      </c>
      <c r="H19" s="36">
        <v>12000</v>
      </c>
      <c r="I19" s="36">
        <v>17000</v>
      </c>
      <c r="J19" s="36">
        <v>14184.82</v>
      </c>
      <c r="K19" s="36">
        <v>14184.82</v>
      </c>
      <c r="L19" s="37">
        <f>IFERROR(K19/H19,0)</f>
        <v>1.1820683333333333</v>
      </c>
      <c r="M19" s="38">
        <f>IFERROR(K19/I19,0)</f>
        <v>0.8344011764705882</v>
      </c>
    </row>
    <row r="20" spans="2:13" x14ac:dyDescent="0.2">
      <c r="B20" s="32"/>
      <c r="C20" s="33"/>
      <c r="D20" s="34"/>
      <c r="E20" s="29">
        <v>5151</v>
      </c>
      <c r="F20" s="30" t="s">
        <v>24</v>
      </c>
      <c r="G20" s="35">
        <f>+H20</f>
        <v>20000</v>
      </c>
      <c r="H20" s="36">
        <v>20000</v>
      </c>
      <c r="I20" s="36">
        <v>20000</v>
      </c>
      <c r="J20" s="36">
        <v>16517.490000000002</v>
      </c>
      <c r="K20" s="36">
        <v>16517.490000000002</v>
      </c>
      <c r="L20" s="37">
        <f>IFERROR(K20/H20,0)</f>
        <v>0.82587450000000007</v>
      </c>
      <c r="M20" s="38">
        <f>IFERROR(K20/I20,0)</f>
        <v>0.82587450000000007</v>
      </c>
    </row>
    <row r="21" spans="2:13" x14ac:dyDescent="0.2">
      <c r="B21" s="32"/>
      <c r="C21" s="33"/>
      <c r="D21" s="34"/>
      <c r="E21" s="29">
        <v>5191</v>
      </c>
      <c r="F21" s="30" t="s">
        <v>25</v>
      </c>
      <c r="G21" s="35">
        <f>+H21</f>
        <v>10000</v>
      </c>
      <c r="H21" s="36">
        <v>10000</v>
      </c>
      <c r="I21" s="36">
        <v>10000</v>
      </c>
      <c r="J21" s="36">
        <v>10000</v>
      </c>
      <c r="K21" s="36">
        <v>10000</v>
      </c>
      <c r="L21" s="37">
        <f>IFERROR(K21/H21,0)</f>
        <v>1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5411</v>
      </c>
      <c r="F22" s="30" t="s">
        <v>33</v>
      </c>
      <c r="G22" s="35">
        <f>+H22</f>
        <v>500000</v>
      </c>
      <c r="H22" s="36">
        <v>500000</v>
      </c>
      <c r="I22" s="36">
        <v>375000</v>
      </c>
      <c r="J22" s="36">
        <v>374913.79</v>
      </c>
      <c r="K22" s="36">
        <v>374913.79</v>
      </c>
      <c r="L22" s="37">
        <f>IFERROR(K22/H22,0)</f>
        <v>0.74982757999999994</v>
      </c>
      <c r="M22" s="38">
        <f>IFERROR(K22/I22,0)</f>
        <v>0.99977010666666666</v>
      </c>
    </row>
    <row r="23" spans="2:13" x14ac:dyDescent="0.2">
      <c r="B23" s="32"/>
      <c r="C23" s="33"/>
      <c r="D23" s="34"/>
      <c r="E23" s="29">
        <v>5491</v>
      </c>
      <c r="F23" s="30" t="s">
        <v>34</v>
      </c>
      <c r="G23" s="35">
        <f>+H23</f>
        <v>30000</v>
      </c>
      <c r="H23" s="36">
        <v>30000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5621</v>
      </c>
      <c r="F24" s="30" t="s">
        <v>35</v>
      </c>
      <c r="G24" s="35">
        <f>+H24</f>
        <v>1700000</v>
      </c>
      <c r="H24" s="36">
        <v>1700000</v>
      </c>
      <c r="I24" s="36">
        <v>1284000</v>
      </c>
      <c r="J24" s="36">
        <v>1260741.98</v>
      </c>
      <c r="K24" s="36">
        <v>1260741.98</v>
      </c>
      <c r="L24" s="37">
        <f>IFERROR(K24/H24,0)</f>
        <v>0.74161292941176471</v>
      </c>
      <c r="M24" s="38">
        <f>IFERROR(K24/I24,0)</f>
        <v>0.98188627725856692</v>
      </c>
    </row>
    <row r="25" spans="2:13" x14ac:dyDescent="0.2">
      <c r="B25" s="32"/>
      <c r="C25" s="33"/>
      <c r="D25" s="34"/>
      <c r="E25" s="29">
        <v>5631</v>
      </c>
      <c r="F25" s="30" t="s">
        <v>36</v>
      </c>
      <c r="G25" s="35">
        <f>+H25</f>
        <v>120000</v>
      </c>
      <c r="H25" s="36">
        <v>120000</v>
      </c>
      <c r="I25" s="36">
        <v>120000</v>
      </c>
      <c r="J25" s="36">
        <v>75000</v>
      </c>
      <c r="K25" s="36">
        <v>75000</v>
      </c>
      <c r="L25" s="37">
        <f>IFERROR(K25/H25,0)</f>
        <v>0.625</v>
      </c>
      <c r="M25" s="38">
        <f>IFERROR(K25/I25,0)</f>
        <v>0.625</v>
      </c>
    </row>
    <row r="26" spans="2:13" x14ac:dyDescent="0.2">
      <c r="B26" s="32"/>
      <c r="C26" s="33"/>
      <c r="D26" s="34"/>
      <c r="E26" s="29">
        <v>5661</v>
      </c>
      <c r="F26" s="30" t="s">
        <v>37</v>
      </c>
      <c r="G26" s="35">
        <f>+H26</f>
        <v>10000</v>
      </c>
      <c r="H26" s="36">
        <v>10000</v>
      </c>
      <c r="I26" s="36">
        <v>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5671</v>
      </c>
      <c r="F27" s="30" t="s">
        <v>38</v>
      </c>
      <c r="G27" s="35">
        <f>+H27</f>
        <v>10000</v>
      </c>
      <c r="H27" s="36">
        <v>10000</v>
      </c>
      <c r="I27" s="36">
        <v>5000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5691</v>
      </c>
      <c r="F28" s="30" t="s">
        <v>39</v>
      </c>
      <c r="G28" s="35">
        <f>+H28</f>
        <v>20000</v>
      </c>
      <c r="H28" s="36">
        <v>20000</v>
      </c>
      <c r="I28" s="36">
        <v>5000</v>
      </c>
      <c r="J28" s="36">
        <v>4051.72</v>
      </c>
      <c r="K28" s="36">
        <v>4051.72</v>
      </c>
      <c r="L28" s="37">
        <f>IFERROR(K28/H28,0)</f>
        <v>0.20258599999999999</v>
      </c>
      <c r="M28" s="38">
        <f>IFERROR(K28/I28,0)</f>
        <v>0.81034399999999995</v>
      </c>
    </row>
    <row r="29" spans="2:13" x14ac:dyDescent="0.2">
      <c r="B29" s="32" t="s">
        <v>40</v>
      </c>
      <c r="C29" s="33"/>
      <c r="D29" s="34" t="s">
        <v>41</v>
      </c>
      <c r="E29" s="29">
        <v>5111</v>
      </c>
      <c r="F29" s="30" t="s">
        <v>23</v>
      </c>
      <c r="G29" s="35">
        <f>+H29</f>
        <v>15000</v>
      </c>
      <c r="H29" s="36">
        <v>15000</v>
      </c>
      <c r="I29" s="36">
        <v>15000</v>
      </c>
      <c r="J29" s="36">
        <v>13993.54</v>
      </c>
      <c r="K29" s="36">
        <v>13993.54</v>
      </c>
      <c r="L29" s="37">
        <f>IFERROR(K29/H29,0)</f>
        <v>0.93290266666666677</v>
      </c>
      <c r="M29" s="38">
        <f>IFERROR(K29/I29,0)</f>
        <v>0.93290266666666677</v>
      </c>
    </row>
    <row r="30" spans="2:13" x14ac:dyDescent="0.2">
      <c r="B30" s="32"/>
      <c r="C30" s="33"/>
      <c r="D30" s="34"/>
      <c r="E30" s="29">
        <v>5151</v>
      </c>
      <c r="F30" s="30" t="s">
        <v>24</v>
      </c>
      <c r="G30" s="35">
        <f>+H30</f>
        <v>70000</v>
      </c>
      <c r="H30" s="36">
        <v>70000</v>
      </c>
      <c r="I30" s="36">
        <v>40000</v>
      </c>
      <c r="J30" s="36">
        <v>40000</v>
      </c>
      <c r="K30" s="36">
        <v>40000</v>
      </c>
      <c r="L30" s="37">
        <f>IFERROR(K30/H30,0)</f>
        <v>0.5714285714285714</v>
      </c>
      <c r="M30" s="38">
        <f>IFERROR(K30/I30,0)</f>
        <v>1</v>
      </c>
    </row>
    <row r="31" spans="2:13" x14ac:dyDescent="0.2">
      <c r="B31" s="32"/>
      <c r="C31" s="33"/>
      <c r="D31" s="34"/>
      <c r="E31" s="29">
        <v>5191</v>
      </c>
      <c r="F31" s="30" t="s">
        <v>25</v>
      </c>
      <c r="G31" s="35">
        <f>+H31</f>
        <v>30000</v>
      </c>
      <c r="H31" s="36">
        <v>30000</v>
      </c>
      <c r="I31" s="36">
        <v>30000</v>
      </c>
      <c r="J31" s="36">
        <v>20239.650000000001</v>
      </c>
      <c r="K31" s="36">
        <v>20239.650000000001</v>
      </c>
      <c r="L31" s="37">
        <f>IFERROR(K31/H31,0)</f>
        <v>0.674655</v>
      </c>
      <c r="M31" s="38">
        <f>IFERROR(K31/I31,0)</f>
        <v>0.674655</v>
      </c>
    </row>
    <row r="32" spans="2:13" x14ac:dyDescent="0.2">
      <c r="B32" s="32"/>
      <c r="C32" s="33"/>
      <c r="D32" s="34"/>
      <c r="E32" s="29">
        <v>5491</v>
      </c>
      <c r="F32" s="30" t="s">
        <v>34</v>
      </c>
      <c r="G32" s="35">
        <f>+H32</f>
        <v>60000</v>
      </c>
      <c r="H32" s="36">
        <v>60000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x14ac:dyDescent="0.2">
      <c r="B33" s="32"/>
      <c r="C33" s="33"/>
      <c r="D33" s="34"/>
      <c r="E33" s="29">
        <v>5641</v>
      </c>
      <c r="F33" s="30" t="s">
        <v>26</v>
      </c>
      <c r="G33" s="35">
        <f>+H33</f>
        <v>15000</v>
      </c>
      <c r="H33" s="36">
        <v>15000</v>
      </c>
      <c r="I33" s="36">
        <v>15000</v>
      </c>
      <c r="J33" s="36">
        <v>4442.67</v>
      </c>
      <c r="K33" s="36">
        <v>4442.67</v>
      </c>
      <c r="L33" s="37">
        <f>IFERROR(K33/H33,0)</f>
        <v>0.296178</v>
      </c>
      <c r="M33" s="38">
        <f>IFERROR(K33/I33,0)</f>
        <v>0.296178</v>
      </c>
    </row>
    <row r="34" spans="2:13" x14ac:dyDescent="0.2">
      <c r="B34" s="32" t="s">
        <v>42</v>
      </c>
      <c r="C34" s="33"/>
      <c r="D34" s="34" t="s">
        <v>43</v>
      </c>
      <c r="E34" s="29">
        <v>5111</v>
      </c>
      <c r="F34" s="30" t="s">
        <v>23</v>
      </c>
      <c r="G34" s="35">
        <f>+H34</f>
        <v>8000</v>
      </c>
      <c r="H34" s="36">
        <v>8000</v>
      </c>
      <c r="I34" s="36">
        <v>8000</v>
      </c>
      <c r="J34" s="36">
        <v>7738.36</v>
      </c>
      <c r="K34" s="36">
        <v>7738.36</v>
      </c>
      <c r="L34" s="37">
        <f>IFERROR(K34/H34,0)</f>
        <v>0.9672949999999999</v>
      </c>
      <c r="M34" s="38">
        <f>IFERROR(K34/I34,0)</f>
        <v>0.9672949999999999</v>
      </c>
    </row>
    <row r="35" spans="2:13" x14ac:dyDescent="0.2">
      <c r="B35" s="32"/>
      <c r="C35" s="33"/>
      <c r="D35" s="34"/>
      <c r="E35" s="29">
        <v>5151</v>
      </c>
      <c r="F35" s="30" t="s">
        <v>24</v>
      </c>
      <c r="G35" s="35">
        <f>+H35</f>
        <v>15000</v>
      </c>
      <c r="H35" s="36">
        <v>15000</v>
      </c>
      <c r="I35" s="36">
        <v>40000</v>
      </c>
      <c r="J35" s="36">
        <v>40000</v>
      </c>
      <c r="K35" s="36">
        <v>40000</v>
      </c>
      <c r="L35" s="37">
        <f>IFERROR(K35/H35,0)</f>
        <v>2.6666666666666665</v>
      </c>
      <c r="M35" s="38">
        <f>IFERROR(K35/I35,0)</f>
        <v>1</v>
      </c>
    </row>
    <row r="36" spans="2:13" x14ac:dyDescent="0.2">
      <c r="B36" s="32"/>
      <c r="C36" s="33"/>
      <c r="D36" s="34"/>
      <c r="E36" s="29">
        <v>5191</v>
      </c>
      <c r="F36" s="30" t="s">
        <v>25</v>
      </c>
      <c r="G36" s="35">
        <f>+H36</f>
        <v>10000</v>
      </c>
      <c r="H36" s="36">
        <v>10000</v>
      </c>
      <c r="I36" s="36">
        <v>1000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x14ac:dyDescent="0.2">
      <c r="B37" s="32"/>
      <c r="C37" s="33"/>
      <c r="D37" s="34"/>
      <c r="E37" s="29">
        <v>5641</v>
      </c>
      <c r="F37" s="30" t="s">
        <v>26</v>
      </c>
      <c r="G37" s="35">
        <f>+H37</f>
        <v>999.99</v>
      </c>
      <c r="H37" s="36">
        <v>999.99</v>
      </c>
      <c r="I37" s="36">
        <v>9999.99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39"/>
      <c r="F38" s="40"/>
      <c r="G38" s="44"/>
      <c r="H38" s="44"/>
      <c r="I38" s="44"/>
      <c r="J38" s="44"/>
      <c r="K38" s="44"/>
      <c r="L38" s="41"/>
      <c r="M38" s="42"/>
    </row>
    <row r="39" spans="2:13" x14ac:dyDescent="0.2">
      <c r="B39" s="32"/>
      <c r="C39" s="33"/>
      <c r="D39" s="27"/>
      <c r="E39" s="43"/>
      <c r="F39" s="27"/>
      <c r="G39" s="27"/>
      <c r="H39" s="27"/>
      <c r="I39" s="27"/>
      <c r="J39" s="27"/>
      <c r="K39" s="27"/>
      <c r="L39" s="27"/>
      <c r="M39" s="28"/>
    </row>
    <row r="40" spans="2:13" ht="13.15" customHeight="1" x14ac:dyDescent="0.2">
      <c r="B40" s="67" t="s">
        <v>14</v>
      </c>
      <c r="C40" s="68"/>
      <c r="D40" s="68"/>
      <c r="E40" s="68"/>
      <c r="F40" s="68"/>
      <c r="G40" s="7">
        <f>SUM(G9:G37)</f>
        <v>2729999.99</v>
      </c>
      <c r="H40" s="7">
        <f>SUM(H9:H37)</f>
        <v>2729999.99</v>
      </c>
      <c r="I40" s="7">
        <f>SUM(I9:I37)</f>
        <v>2068999.99</v>
      </c>
      <c r="J40" s="7">
        <f>SUM(J9:J37)</f>
        <v>1935479.5099999998</v>
      </c>
      <c r="K40" s="7">
        <f>SUM(K9:K37)</f>
        <v>1935479.5099999998</v>
      </c>
      <c r="L40" s="8">
        <f>IFERROR(K40/H40,0)</f>
        <v>0.70896685607680154</v>
      </c>
      <c r="M40" s="9">
        <f>IFERROR(K40/I40,0)</f>
        <v>0.93546617658514331</v>
      </c>
    </row>
    <row r="41" spans="2:13" ht="4.9000000000000004" customHeight="1" x14ac:dyDescent="0.2">
      <c r="B41" s="32"/>
      <c r="C41" s="33"/>
      <c r="D41" s="27"/>
      <c r="E41" s="43"/>
      <c r="F41" s="27"/>
      <c r="G41" s="27"/>
      <c r="H41" s="27"/>
      <c r="I41" s="27"/>
      <c r="J41" s="27"/>
      <c r="K41" s="27"/>
      <c r="L41" s="27"/>
      <c r="M41" s="28"/>
    </row>
    <row r="42" spans="2:13" ht="13.15" customHeight="1" x14ac:dyDescent="0.2">
      <c r="B42" s="69" t="s">
        <v>15</v>
      </c>
      <c r="C42" s="66"/>
      <c r="D42" s="66"/>
      <c r="E42" s="21"/>
      <c r="F42" s="26"/>
      <c r="G42" s="27"/>
      <c r="H42" s="27"/>
      <c r="I42" s="27"/>
      <c r="J42" s="27"/>
      <c r="K42" s="27"/>
      <c r="L42" s="27"/>
      <c r="M42" s="28"/>
    </row>
    <row r="43" spans="2:13" ht="13.15" customHeight="1" x14ac:dyDescent="0.2">
      <c r="B43" s="25"/>
      <c r="C43" s="66" t="s">
        <v>16</v>
      </c>
      <c r="D43" s="66"/>
      <c r="E43" s="21"/>
      <c r="F43" s="26"/>
      <c r="G43" s="27"/>
      <c r="H43" s="27"/>
      <c r="I43" s="27"/>
      <c r="J43" s="27"/>
      <c r="K43" s="27"/>
      <c r="L43" s="27"/>
      <c r="M43" s="28"/>
    </row>
    <row r="44" spans="2:13" ht="6" customHeight="1" x14ac:dyDescent="0.2">
      <c r="B44" s="45"/>
      <c r="C44" s="46"/>
      <c r="D44" s="46"/>
      <c r="E44" s="39"/>
      <c r="F44" s="46"/>
      <c r="G44" s="27"/>
      <c r="H44" s="27"/>
      <c r="I44" s="27"/>
      <c r="J44" s="27"/>
      <c r="K44" s="27"/>
      <c r="L44" s="27"/>
      <c r="M44" s="28"/>
    </row>
    <row r="45" spans="2:13" x14ac:dyDescent="0.2">
      <c r="B45" s="32" t="s">
        <v>31</v>
      </c>
      <c r="C45" s="33"/>
      <c r="D45" s="27" t="s">
        <v>32</v>
      </c>
      <c r="E45" s="43">
        <v>6131</v>
      </c>
      <c r="F45" s="27" t="s">
        <v>44</v>
      </c>
      <c r="G45" s="35">
        <f>+H45</f>
        <v>1202393.44</v>
      </c>
      <c r="H45" s="36">
        <v>1202393.44</v>
      </c>
      <c r="I45" s="36">
        <v>52393.440000000002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x14ac:dyDescent="0.2">
      <c r="B46" s="32"/>
      <c r="C46" s="33"/>
      <c r="D46" s="27"/>
      <c r="E46" s="43">
        <v>6311</v>
      </c>
      <c r="F46" s="27" t="s">
        <v>45</v>
      </c>
      <c r="G46" s="35">
        <f>+H46</f>
        <v>600000</v>
      </c>
      <c r="H46" s="36">
        <v>600000</v>
      </c>
      <c r="I46" s="36">
        <v>860000</v>
      </c>
      <c r="J46" s="36">
        <v>860000</v>
      </c>
      <c r="K46" s="36">
        <v>860000</v>
      </c>
      <c r="L46" s="37">
        <f>IFERROR(K46/H46,0)</f>
        <v>1.4333333333333333</v>
      </c>
      <c r="M46" s="38">
        <f>IFERROR(K46/I46,0)</f>
        <v>1</v>
      </c>
    </row>
    <row r="47" spans="2:13" x14ac:dyDescent="0.2">
      <c r="B47" s="32"/>
      <c r="C47" s="33"/>
      <c r="D47" s="27"/>
      <c r="E47" s="43"/>
      <c r="F47" s="27"/>
      <c r="G47" s="44"/>
      <c r="H47" s="44"/>
      <c r="I47" s="44"/>
      <c r="J47" s="44"/>
      <c r="K47" s="44"/>
      <c r="L47" s="41"/>
      <c r="M47" s="42"/>
    </row>
    <row r="48" spans="2:13" x14ac:dyDescent="0.2">
      <c r="B48" s="47"/>
      <c r="C48" s="48"/>
      <c r="D48" s="49"/>
      <c r="E48" s="50"/>
      <c r="F48" s="49"/>
      <c r="G48" s="49"/>
      <c r="H48" s="49"/>
      <c r="I48" s="49"/>
      <c r="J48" s="49"/>
      <c r="K48" s="49"/>
      <c r="L48" s="49"/>
      <c r="M48" s="51"/>
    </row>
    <row r="49" spans="2:13" x14ac:dyDescent="0.2">
      <c r="B49" s="67" t="s">
        <v>17</v>
      </c>
      <c r="C49" s="68"/>
      <c r="D49" s="68"/>
      <c r="E49" s="68"/>
      <c r="F49" s="68"/>
      <c r="G49" s="7">
        <f>SUM(G45:G46)</f>
        <v>1802393.44</v>
      </c>
      <c r="H49" s="7">
        <f>SUM(H45:H46)</f>
        <v>1802393.44</v>
      </c>
      <c r="I49" s="7">
        <f>SUM(I45:I46)</f>
        <v>912393.44</v>
      </c>
      <c r="J49" s="7">
        <f>SUM(J45:J46)</f>
        <v>860000</v>
      </c>
      <c r="K49" s="7">
        <f>SUM(K45:K46)</f>
        <v>860000</v>
      </c>
      <c r="L49" s="8">
        <f>IFERROR(K49/H49,0)</f>
        <v>0.47714332559932088</v>
      </c>
      <c r="M49" s="9">
        <f>IFERROR(K49/I49,0)</f>
        <v>0.94257582562189401</v>
      </c>
    </row>
    <row r="50" spans="2:13" x14ac:dyDescent="0.2">
      <c r="B50" s="4"/>
      <c r="C50" s="5"/>
      <c r="D50" s="2"/>
      <c r="E50" s="6"/>
      <c r="F50" s="2"/>
      <c r="G50" s="2"/>
      <c r="H50" s="2"/>
      <c r="I50" s="2"/>
      <c r="J50" s="2"/>
      <c r="K50" s="2"/>
      <c r="L50" s="2"/>
      <c r="M50" s="3"/>
    </row>
    <row r="51" spans="2:13" x14ac:dyDescent="0.2">
      <c r="B51" s="52" t="s">
        <v>18</v>
      </c>
      <c r="C51" s="53"/>
      <c r="D51" s="53"/>
      <c r="E51" s="53"/>
      <c r="F51" s="53"/>
      <c r="G51" s="10">
        <f>+G40+G49</f>
        <v>4532393.43</v>
      </c>
      <c r="H51" s="10">
        <f>+H40+H49</f>
        <v>4532393.43</v>
      </c>
      <c r="I51" s="10">
        <f>+I40+I49</f>
        <v>2981393.4299999997</v>
      </c>
      <c r="J51" s="10">
        <f>+J40+J49</f>
        <v>2795479.51</v>
      </c>
      <c r="K51" s="10">
        <f>+K40+K49</f>
        <v>2795479.51</v>
      </c>
      <c r="L51" s="11">
        <f>IFERROR(K51/H51,0)</f>
        <v>0.61677776944443241</v>
      </c>
      <c r="M51" s="12">
        <f>IFERROR(K51/I51,0)</f>
        <v>0.93764193677719354</v>
      </c>
    </row>
    <row r="52" spans="2:13" x14ac:dyDescent="0.2">
      <c r="B52" s="13"/>
      <c r="C52" s="14"/>
      <c r="D52" s="14"/>
      <c r="E52" s="15"/>
      <c r="F52" s="14"/>
      <c r="G52" s="14"/>
      <c r="H52" s="14"/>
      <c r="I52" s="14"/>
      <c r="J52" s="14"/>
      <c r="K52" s="14"/>
      <c r="L52" s="14"/>
      <c r="M52" s="16"/>
    </row>
    <row r="53" spans="2:13" ht="15" x14ac:dyDescent="0.25">
      <c r="B53" s="17" t="s">
        <v>19</v>
      </c>
      <c r="C53" s="17"/>
      <c r="D53" s="18"/>
      <c r="E53" s="19"/>
      <c r="F53" s="18"/>
      <c r="G53" s="18"/>
      <c r="H5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1:F51"/>
    <mergeCell ref="K3:K5"/>
    <mergeCell ref="L3:M3"/>
    <mergeCell ref="L4:L5"/>
    <mergeCell ref="M4:M5"/>
    <mergeCell ref="B6:D6"/>
    <mergeCell ref="J6:K6"/>
    <mergeCell ref="C7:D7"/>
    <mergeCell ref="B40:F40"/>
    <mergeCell ref="B42:D42"/>
    <mergeCell ref="C43:D43"/>
    <mergeCell ref="B49:F49"/>
  </mergeCells>
  <pageMargins left="0.51181102362204722" right="0.5118110236220472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2023-01-23T20:22:18Z</cp:lastPrinted>
  <dcterms:created xsi:type="dcterms:W3CDTF">2020-08-06T19:52:58Z</dcterms:created>
  <dcterms:modified xsi:type="dcterms:W3CDTF">2023-01-23T22:31:53Z</dcterms:modified>
</cp:coreProperties>
</file>