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CUENTA PUBLICA 2023 DIF\"/>
    </mc:Choice>
  </mc:AlternateContent>
  <bookViews>
    <workbookView xWindow="-120" yWindow="-120" windowWidth="29040" windowHeight="1572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0" l="1"/>
  <c r="G10" i="10" s="1"/>
  <c r="G41" i="9"/>
  <c r="D41" i="9"/>
  <c r="D40" i="9"/>
  <c r="G40" i="9" s="1"/>
  <c r="G39" i="9"/>
  <c r="D39" i="9"/>
  <c r="D38" i="9"/>
  <c r="G38" i="9" s="1"/>
  <c r="G37" i="9" s="1"/>
  <c r="F37" i="9"/>
  <c r="E37" i="9"/>
  <c r="D37" i="9"/>
  <c r="C37" i="9"/>
  <c r="B37" i="9"/>
  <c r="D36" i="9"/>
  <c r="G36" i="9" s="1"/>
  <c r="G35" i="9"/>
  <c r="D35" i="9"/>
  <c r="D34" i="9"/>
  <c r="G34" i="9" s="1"/>
  <c r="G33" i="9"/>
  <c r="D33" i="9"/>
  <c r="D32" i="9"/>
  <c r="G32" i="9" s="1"/>
  <c r="G31" i="9"/>
  <c r="D31" i="9"/>
  <c r="D30" i="9"/>
  <c r="G30" i="9" s="1"/>
  <c r="G29" i="9"/>
  <c r="D29" i="9"/>
  <c r="D28" i="9"/>
  <c r="G28" i="9" s="1"/>
  <c r="G27" i="9" s="1"/>
  <c r="F27" i="9"/>
  <c r="E27" i="9"/>
  <c r="D27" i="9"/>
  <c r="C27" i="9"/>
  <c r="B27" i="9"/>
  <c r="D26" i="9"/>
  <c r="G26" i="9" s="1"/>
  <c r="G25" i="9"/>
  <c r="D25" i="9"/>
  <c r="D24" i="9"/>
  <c r="G24" i="9" s="1"/>
  <c r="G23" i="9"/>
  <c r="D23" i="9"/>
  <c r="D22" i="9"/>
  <c r="G22" i="9" s="1"/>
  <c r="G21" i="9"/>
  <c r="D21" i="9"/>
  <c r="D20" i="9"/>
  <c r="G20" i="9" s="1"/>
  <c r="F19" i="9"/>
  <c r="E19" i="9"/>
  <c r="C19" i="9"/>
  <c r="B19" i="9"/>
  <c r="D18" i="9"/>
  <c r="G18" i="9" s="1"/>
  <c r="G17" i="9"/>
  <c r="D17" i="9"/>
  <c r="D16" i="9"/>
  <c r="G16" i="9" s="1"/>
  <c r="G15" i="9"/>
  <c r="D15" i="9"/>
  <c r="D14" i="9"/>
  <c r="G14" i="9" s="1"/>
  <c r="G13" i="9"/>
  <c r="D13" i="9"/>
  <c r="D12" i="9"/>
  <c r="D10" i="9" s="1"/>
  <c r="G11" i="9"/>
  <c r="D11" i="9"/>
  <c r="F10" i="9"/>
  <c r="E10" i="9"/>
  <c r="C10" i="9"/>
  <c r="B10" i="9"/>
  <c r="D10" i="8"/>
  <c r="G10" i="8" s="1"/>
  <c r="G9" i="8" s="1"/>
  <c r="F9" i="8"/>
  <c r="E9" i="8"/>
  <c r="D9" i="8"/>
  <c r="C9" i="8"/>
  <c r="B9" i="8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D150" i="7" s="1"/>
  <c r="D151" i="7"/>
  <c r="G151" i="7" s="1"/>
  <c r="F150" i="7"/>
  <c r="E150" i="7"/>
  <c r="C150" i="7"/>
  <c r="B150" i="7"/>
  <c r="D149" i="7"/>
  <c r="G149" i="7" s="1"/>
  <c r="D148" i="7"/>
  <c r="D146" i="7" s="1"/>
  <c r="D147" i="7"/>
  <c r="G147" i="7" s="1"/>
  <c r="F146" i="7"/>
  <c r="E146" i="7"/>
  <c r="C146" i="7"/>
  <c r="B146" i="7"/>
  <c r="G145" i="7"/>
  <c r="D145" i="7"/>
  <c r="D144" i="7"/>
  <c r="G144" i="7" s="1"/>
  <c r="G143" i="7"/>
  <c r="D143" i="7"/>
  <c r="D142" i="7"/>
  <c r="G142" i="7" s="1"/>
  <c r="G141" i="7"/>
  <c r="D141" i="7"/>
  <c r="D140" i="7"/>
  <c r="G140" i="7" s="1"/>
  <c r="G139" i="7"/>
  <c r="D139" i="7"/>
  <c r="D138" i="7"/>
  <c r="G138" i="7" s="1"/>
  <c r="F137" i="7"/>
  <c r="E137" i="7"/>
  <c r="D137" i="7"/>
  <c r="C137" i="7"/>
  <c r="B137" i="7"/>
  <c r="D136" i="7"/>
  <c r="G136" i="7" s="1"/>
  <c r="G135" i="7"/>
  <c r="D135" i="7"/>
  <c r="D134" i="7"/>
  <c r="G134" i="7" s="1"/>
  <c r="G133" i="7" s="1"/>
  <c r="F133" i="7"/>
  <c r="E133" i="7"/>
  <c r="D133" i="7"/>
  <c r="C133" i="7"/>
  <c r="B133" i="7"/>
  <c r="D132" i="7"/>
  <c r="G132" i="7" s="1"/>
  <c r="G131" i="7"/>
  <c r="D131" i="7"/>
  <c r="D130" i="7"/>
  <c r="G130" i="7" s="1"/>
  <c r="G129" i="7"/>
  <c r="D129" i="7"/>
  <c r="D128" i="7"/>
  <c r="G128" i="7" s="1"/>
  <c r="G127" i="7"/>
  <c r="D127" i="7"/>
  <c r="D126" i="7"/>
  <c r="G126" i="7" s="1"/>
  <c r="G125" i="7"/>
  <c r="D125" i="7"/>
  <c r="D124" i="7"/>
  <c r="D123" i="7" s="1"/>
  <c r="F123" i="7"/>
  <c r="E123" i="7"/>
  <c r="C123" i="7"/>
  <c r="B123" i="7"/>
  <c r="D122" i="7"/>
  <c r="G122" i="7" s="1"/>
  <c r="G121" i="7"/>
  <c r="D121" i="7"/>
  <c r="D120" i="7"/>
  <c r="G120" i="7" s="1"/>
  <c r="G119" i="7"/>
  <c r="D119" i="7"/>
  <c r="D118" i="7"/>
  <c r="G118" i="7" s="1"/>
  <c r="G117" i="7"/>
  <c r="D117" i="7"/>
  <c r="D116" i="7"/>
  <c r="G116" i="7" s="1"/>
  <c r="G115" i="7"/>
  <c r="D115" i="7"/>
  <c r="D114" i="7"/>
  <c r="G114" i="7" s="1"/>
  <c r="F113" i="7"/>
  <c r="E113" i="7"/>
  <c r="D113" i="7"/>
  <c r="C113" i="7"/>
  <c r="B113" i="7"/>
  <c r="D112" i="7"/>
  <c r="G112" i="7" s="1"/>
  <c r="G111" i="7"/>
  <c r="D111" i="7"/>
  <c r="D110" i="7"/>
  <c r="G110" i="7" s="1"/>
  <c r="G109" i="7"/>
  <c r="D109" i="7"/>
  <c r="D108" i="7"/>
  <c r="G108" i="7" s="1"/>
  <c r="G107" i="7"/>
  <c r="D107" i="7"/>
  <c r="D106" i="7"/>
  <c r="G106" i="7" s="1"/>
  <c r="G105" i="7"/>
  <c r="D105" i="7"/>
  <c r="D104" i="7"/>
  <c r="G104" i="7" s="1"/>
  <c r="F103" i="7"/>
  <c r="E103" i="7"/>
  <c r="D103" i="7"/>
  <c r="C103" i="7"/>
  <c r="B103" i="7"/>
  <c r="D102" i="7"/>
  <c r="G102" i="7" s="1"/>
  <c r="G101" i="7"/>
  <c r="D101" i="7"/>
  <c r="D100" i="7"/>
  <c r="G100" i="7" s="1"/>
  <c r="G99" i="7"/>
  <c r="D99" i="7"/>
  <c r="D98" i="7"/>
  <c r="G98" i="7" s="1"/>
  <c r="G97" i="7"/>
  <c r="D97" i="7"/>
  <c r="D96" i="7"/>
  <c r="G96" i="7" s="1"/>
  <c r="G95" i="7"/>
  <c r="D95" i="7"/>
  <c r="D94" i="7"/>
  <c r="G94" i="7" s="1"/>
  <c r="F93" i="7"/>
  <c r="E93" i="7"/>
  <c r="D93" i="7"/>
  <c r="C93" i="7"/>
  <c r="B93" i="7"/>
  <c r="D92" i="7"/>
  <c r="G92" i="7" s="1"/>
  <c r="G91" i="7"/>
  <c r="D91" i="7"/>
  <c r="D90" i="7"/>
  <c r="G90" i="7" s="1"/>
  <c r="G89" i="7"/>
  <c r="D89" i="7"/>
  <c r="D88" i="7"/>
  <c r="G88" i="7" s="1"/>
  <c r="G87" i="7"/>
  <c r="D87" i="7"/>
  <c r="D86" i="7"/>
  <c r="D85" i="7" s="1"/>
  <c r="D84" i="7" s="1"/>
  <c r="F85" i="7"/>
  <c r="E85" i="7"/>
  <c r="C85" i="7"/>
  <c r="C84" i="7" s="1"/>
  <c r="B85" i="7"/>
  <c r="F84" i="7"/>
  <c r="E84" i="7"/>
  <c r="B84" i="7"/>
  <c r="G82" i="7"/>
  <c r="D82" i="7"/>
  <c r="D81" i="7"/>
  <c r="G81" i="7" s="1"/>
  <c r="G80" i="7"/>
  <c r="D80" i="7"/>
  <c r="D79" i="7"/>
  <c r="G79" i="7" s="1"/>
  <c r="G78" i="7"/>
  <c r="D78" i="7"/>
  <c r="D77" i="7"/>
  <c r="D75" i="7" s="1"/>
  <c r="G76" i="7"/>
  <c r="D76" i="7"/>
  <c r="F75" i="7"/>
  <c r="E75" i="7"/>
  <c r="C75" i="7"/>
  <c r="B75" i="7"/>
  <c r="G74" i="7"/>
  <c r="D74" i="7"/>
  <c r="D73" i="7"/>
  <c r="D71" i="7" s="1"/>
  <c r="G72" i="7"/>
  <c r="D72" i="7"/>
  <c r="F71" i="7"/>
  <c r="E71" i="7"/>
  <c r="C71" i="7"/>
  <c r="B71" i="7"/>
  <c r="G70" i="7"/>
  <c r="D70" i="7"/>
  <c r="D69" i="7"/>
  <c r="G69" i="7" s="1"/>
  <c r="G68" i="7"/>
  <c r="D68" i="7"/>
  <c r="D67" i="7"/>
  <c r="G67" i="7" s="1"/>
  <c r="G66" i="7"/>
  <c r="D66" i="7"/>
  <c r="D65" i="7"/>
  <c r="G65" i="7" s="1"/>
  <c r="G64" i="7"/>
  <c r="D64" i="7"/>
  <c r="D63" i="7"/>
  <c r="G63" i="7" s="1"/>
  <c r="F62" i="7"/>
  <c r="E62" i="7"/>
  <c r="D62" i="7"/>
  <c r="C62" i="7"/>
  <c r="B62" i="7"/>
  <c r="D61" i="7"/>
  <c r="G61" i="7" s="1"/>
  <c r="G60" i="7"/>
  <c r="D60" i="7"/>
  <c r="D59" i="7"/>
  <c r="G59" i="7" s="1"/>
  <c r="G58" i="7" s="1"/>
  <c r="F58" i="7"/>
  <c r="E58" i="7"/>
  <c r="D58" i="7"/>
  <c r="C58" i="7"/>
  <c r="B58" i="7"/>
  <c r="D57" i="7"/>
  <c r="G57" i="7" s="1"/>
  <c r="G56" i="7"/>
  <c r="D56" i="7"/>
  <c r="D55" i="7"/>
  <c r="G55" i="7" s="1"/>
  <c r="G54" i="7"/>
  <c r="D54" i="7"/>
  <c r="D53" i="7"/>
  <c r="G53" i="7" s="1"/>
  <c r="G52" i="7"/>
  <c r="D52" i="7"/>
  <c r="D51" i="7"/>
  <c r="G51" i="7" s="1"/>
  <c r="G50" i="7"/>
  <c r="D50" i="7"/>
  <c r="D49" i="7"/>
  <c r="G49" i="7" s="1"/>
  <c r="G48" i="7" s="1"/>
  <c r="F48" i="7"/>
  <c r="E48" i="7"/>
  <c r="D48" i="7"/>
  <c r="C48" i="7"/>
  <c r="B48" i="7"/>
  <c r="D47" i="7"/>
  <c r="G47" i="7" s="1"/>
  <c r="G46" i="7"/>
  <c r="D46" i="7"/>
  <c r="D45" i="7"/>
  <c r="G45" i="7" s="1"/>
  <c r="G44" i="7"/>
  <c r="D44" i="7"/>
  <c r="D43" i="7"/>
  <c r="G43" i="7" s="1"/>
  <c r="G42" i="7"/>
  <c r="D42" i="7"/>
  <c r="D41" i="7"/>
  <c r="G41" i="7" s="1"/>
  <c r="G40" i="7"/>
  <c r="D40" i="7"/>
  <c r="D39" i="7"/>
  <c r="G39" i="7" s="1"/>
  <c r="G38" i="7" s="1"/>
  <c r="F38" i="7"/>
  <c r="E38" i="7"/>
  <c r="D38" i="7"/>
  <c r="C38" i="7"/>
  <c r="B38" i="7"/>
  <c r="D37" i="7"/>
  <c r="G37" i="7" s="1"/>
  <c r="G36" i="7"/>
  <c r="D36" i="7"/>
  <c r="D35" i="7"/>
  <c r="G35" i="7" s="1"/>
  <c r="G34" i="7"/>
  <c r="D34" i="7"/>
  <c r="D33" i="7"/>
  <c r="G33" i="7" s="1"/>
  <c r="G32" i="7"/>
  <c r="D32" i="7"/>
  <c r="D31" i="7"/>
  <c r="G31" i="7" s="1"/>
  <c r="G30" i="7"/>
  <c r="D30" i="7"/>
  <c r="D29" i="7"/>
  <c r="G29" i="7" s="1"/>
  <c r="G28" i="7" s="1"/>
  <c r="F28" i="7"/>
  <c r="E28" i="7"/>
  <c r="D28" i="7"/>
  <c r="C28" i="7"/>
  <c r="B28" i="7"/>
  <c r="D27" i="7"/>
  <c r="G27" i="7" s="1"/>
  <c r="G26" i="7"/>
  <c r="D26" i="7"/>
  <c r="D25" i="7"/>
  <c r="G25" i="7" s="1"/>
  <c r="G24" i="7"/>
  <c r="D24" i="7"/>
  <c r="D23" i="7"/>
  <c r="G23" i="7" s="1"/>
  <c r="G22" i="7"/>
  <c r="D22" i="7"/>
  <c r="D21" i="7"/>
  <c r="G21" i="7" s="1"/>
  <c r="G20" i="7"/>
  <c r="D20" i="7"/>
  <c r="D19" i="7"/>
  <c r="G19" i="7" s="1"/>
  <c r="G18" i="7" s="1"/>
  <c r="F18" i="7"/>
  <c r="E18" i="7"/>
  <c r="D18" i="7"/>
  <c r="C18" i="7"/>
  <c r="B18" i="7"/>
  <c r="D17" i="7"/>
  <c r="G17" i="7" s="1"/>
  <c r="G16" i="7"/>
  <c r="D16" i="7"/>
  <c r="D15" i="7"/>
  <c r="G15" i="7" s="1"/>
  <c r="G14" i="7"/>
  <c r="D14" i="7"/>
  <c r="D13" i="7"/>
  <c r="G13" i="7" s="1"/>
  <c r="G12" i="7"/>
  <c r="D12" i="7"/>
  <c r="D11" i="7"/>
  <c r="G11" i="7" s="1"/>
  <c r="F10" i="7"/>
  <c r="E10" i="7"/>
  <c r="C10" i="7"/>
  <c r="C9" i="7" s="1"/>
  <c r="B10" i="7"/>
  <c r="F9" i="7"/>
  <c r="E9" i="7"/>
  <c r="B9" i="7"/>
  <c r="G34" i="6"/>
  <c r="D34" i="6"/>
  <c r="G15" i="6"/>
  <c r="D15" i="6"/>
  <c r="G14" i="6"/>
  <c r="G13" i="6"/>
  <c r="D13" i="6"/>
  <c r="F75" i="2"/>
  <c r="E75" i="2"/>
  <c r="F68" i="2"/>
  <c r="E68" i="2"/>
  <c r="E79" i="2" s="1"/>
  <c r="F63" i="2"/>
  <c r="F79" i="2" s="1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47" i="2" s="1"/>
  <c r="E59" i="2" s="1"/>
  <c r="E81" i="2" s="1"/>
  <c r="F9" i="2"/>
  <c r="F47" i="2" s="1"/>
  <c r="F59" i="2" s="1"/>
  <c r="F81" i="2" s="1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G19" i="9" l="1"/>
  <c r="D19" i="9"/>
  <c r="G12" i="9"/>
  <c r="G10" i="9" s="1"/>
  <c r="G10" i="7"/>
  <c r="G62" i="7"/>
  <c r="G103" i="7"/>
  <c r="G71" i="7"/>
  <c r="G93" i="7"/>
  <c r="G113" i="7"/>
  <c r="G137" i="7"/>
  <c r="G146" i="7"/>
  <c r="D10" i="7"/>
  <c r="D9" i="7" s="1"/>
  <c r="G73" i="7"/>
  <c r="G77" i="7"/>
  <c r="G75" i="7" s="1"/>
  <c r="G86" i="7"/>
  <c r="G85" i="7" s="1"/>
  <c r="G124" i="7"/>
  <c r="G123" i="7" s="1"/>
  <c r="G148" i="7"/>
  <c r="G152" i="7"/>
  <c r="G150" i="7" s="1"/>
  <c r="A4" i="3"/>
  <c r="A5" i="10"/>
  <c r="A5" i="9"/>
  <c r="A5" i="8"/>
  <c r="A5" i="7"/>
  <c r="A4" i="6"/>
  <c r="A4" i="5"/>
  <c r="A2" i="15"/>
  <c r="G84" i="7" l="1"/>
  <c r="G9" i="7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9" i="9"/>
  <c r="B71" i="9"/>
  <c r="B61" i="9"/>
  <c r="B53" i="9"/>
  <c r="B44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K20" i="4" l="1"/>
  <c r="E20" i="4"/>
  <c r="I20" i="4"/>
  <c r="C43" i="9"/>
  <c r="C77" i="9" s="1"/>
  <c r="B43" i="9"/>
  <c r="D9" i="9"/>
  <c r="E9" i="9"/>
  <c r="G9" i="9"/>
  <c r="B9" i="9"/>
  <c r="D43" i="9"/>
  <c r="E43" i="9"/>
  <c r="E77" i="9" s="1"/>
  <c r="G43" i="9"/>
  <c r="B29" i="8"/>
  <c r="D29" i="8"/>
  <c r="C29" i="8"/>
  <c r="G29" i="8"/>
  <c r="C159" i="7"/>
  <c r="B159" i="7"/>
  <c r="E159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F159" i="7"/>
  <c r="C70" i="6"/>
  <c r="F70" i="6"/>
  <c r="G45" i="6"/>
  <c r="G65" i="6" s="1"/>
  <c r="G16" i="6"/>
  <c r="G41" i="6" s="1"/>
  <c r="G37" i="6"/>
  <c r="G77" i="9" l="1"/>
  <c r="D77" i="9"/>
  <c r="B77" i="9"/>
  <c r="F77" i="9"/>
  <c r="D159" i="7"/>
  <c r="G159" i="7"/>
  <c r="G42" i="6"/>
  <c r="G70" i="6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<sst xmlns="http://schemas.openxmlformats.org/spreadsheetml/2006/main" count="820" uniqueCount="566">
  <si>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</si>
  <si>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</si>
  <si>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</si>
  <si>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</si>
  <si>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</si>
  <si>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</si>
  <si>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</si>
  <si>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</si>
  <si>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</si>
  <si>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</si>
  <si>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</si>
  <si>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</si>
  <si>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</si>
  <si>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</si>
  <si>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</si>
  <si>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</si>
  <si>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</si>
  <si>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</si>
  <si>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</si>
  <si>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</si>
  <si>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</si>
  <si>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</si>
  <si>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</si>
  <si>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</si>
  <si>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</si>
  <si>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</si>
  <si>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</si>
  <si>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</si>
  <si>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</si>
  <si>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</si>
  <si>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</si>
  <si>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</si>
  <si>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</si>
  <si>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</si>
  <si>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</si>
  <si>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</si>
  <si>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</si>
  <si>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</si>
  <si>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</si>
  <si>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</si>
  <si>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</si>
  <si>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</si>
  <si>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</si>
  <si>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</si>
  <si>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</si>
  <si>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</si>
  <si>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</si>
  <si>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</si>
  <si>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</si>
  <si>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</si>
  <si>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</si>
  <si>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</si>
  <si>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</si>
  <si>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</si>
  <si>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</si>
  <si>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</si>
  <si>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</si>
  <si>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</si>
  <si>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</si>
  <si>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</si>
  <si>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</si>
  <si>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</si>
  <si>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</si>
  <si>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</si>
  <si>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</si>
  <si>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</si>
  <si>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</si>
  <si>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</si>
  <si>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</si>
  <si>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</si>
  <si>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</si>
  <si>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</si>
  <si>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</si>
  <si>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</si>
  <si>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</si>
  <si>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</si>
  <si>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</si>
  <si>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</si>
  <si>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</si>
  <si>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</si>
  <si>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</si>
  <si>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</si>
  <si>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</si>
  <si>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</si>
  <si>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</si>
  <si>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</si>
  <si>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</si>
  <si>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</si>
  <si>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</si>
  <si>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</si>
  <si>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</si>
  <si>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</si>
  <si>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</si>
  <si>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</si>
  <si>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</si>
  <si>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</si>
  <si>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</si>
  <si>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</si>
  <si>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</si>
  <si>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</si>
  <si>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</si>
  <si>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</si>
  <si>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</si>
  <si>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</si>
  <si>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</si>
  <si>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</si>
  <si>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</si>
  <si>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</si>
  <si>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</si>
  <si>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</si>
  <si>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</si>
  <si>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</si>
  <si>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</si>
  <si>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</si>
  <si>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</si>
  <si>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</si>
  <si>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</si>
  <si>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</si>
  <si>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</si>
  <si>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</si>
  <si>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</si>
  <si>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</si>
  <si>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</si>
  <si>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</si>
  <si>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</si>
  <si>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</si>
  <si>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</si>
  <si>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</si>
  <si>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</si>
  <si>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</si>
  <si>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</si>
  <si>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</si>
  <si>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</si>
  <si>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</si>
  <si>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</si>
  <si>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</si>
  <si>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</si>
  <si>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</si>
  <si>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</si>
  <si>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</si>
  <si>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</si>
  <si>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</si>
  <si>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</si>
  <si>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</si>
  <si>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</si>
  <si>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</si>
  <si>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</si>
  <si>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</si>
  <si>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</si>
  <si>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</si>
  <si>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</si>
  <si>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</si>
  <si>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</si>
  <si>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</si>
  <si>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</si>
  <si>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</si>
  <si>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</si>
  <si>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</si>
  <si>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</si>
  <si>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</si>
  <si>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</si>
  <si>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</si>
  <si>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</si>
  <si>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</si>
  <si>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</si>
  <si>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</si>
  <si>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</si>
  <si>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</si>
  <si>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</si>
  <si>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</si>
  <si>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</si>
  <si>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</si>
  <si>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</si>
  <si>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</si>
  <si>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</si>
  <si>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</si>
  <si>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</si>
  <si>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</si>
  <si>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</si>
  <si>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</si>
  <si>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</si>
  <si>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</si>
  <si>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</si>
  <si>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</si>
  <si>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</si>
  <si>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</si>
  <si>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</si>
  <si>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</si>
  <si>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</si>
  <si>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</si>
  <si>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</si>
  <si>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</si>
  <si>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</si>
  <si>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</si>
  <si>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</si>
  <si>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</si>
  <si>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</si>
  <si>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</si>
  <si>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</si>
  <si>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</si>
  <si>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</si>
  <si>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</si>
  <si>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</si>
  <si>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</si>
  <si>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</si>
  <si>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</si>
  <si>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</si>
  <si>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</si>
  <si>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</si>
  <si>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</si>
  <si>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</si>
  <si>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</si>
  <si>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</si>
  <si>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</si>
  <si>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</si>
  <si>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</si>
  <si>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</si>
  <si>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</si>
  <si>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</si>
  <si>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</si>
  <si>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</si>
  <si>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</si>
  <si>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</si>
  <si>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</si>
  <si>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</si>
  <si>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</si>
  <si>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</si>
  <si>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</si>
  <si>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</si>
  <si>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</si>
  <si>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</si>
  <si>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</si>
  <si>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</si>
  <si>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</si>
  <si>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</si>
  <si>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</si>
  <si>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</si>
  <si>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</si>
  <si>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</si>
  <si>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</si>
  <si>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</si>
  <si>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</si>
  <si>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</si>
  <si>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</si>
  <si>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</si>
  <si>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</si>
  <si>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</si>
  <si>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</si>
  <si>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</si>
  <si>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</si>
  <si>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</si>
  <si>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</si>
  <si>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</si>
  <si>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</si>
  <si>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</si>
  <si>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</si>
  <si>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</si>
  <si>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</si>
  <si>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</si>
  <si>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</si>
  <si>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</si>
  <si>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</si>
  <si>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</si>
  <si>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</si>
  <si>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</si>
  <si>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</si>
  <si>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</si>
  <si>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</si>
  <si>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</si>
  <si>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</si>
  <si>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</si>
  <si>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</si>
  <si>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</si>
  <si>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</si>
  <si>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</si>
  <si>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</si>
  <si>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</si>
  <si>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</si>
  <si>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</si>
  <si>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</si>
  <si>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</si>
  <si>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</si>
  <si>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</si>
  <si>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</si>
  <si>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</si>
  <si>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</si>
  <si>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</si>
  <si>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</si>
  <si>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</si>
  <si>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</si>
  <si>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</si>
  <si>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</si>
  <si>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</si>
  <si>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</si>
  <si>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</si>
  <si>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</si>
  <si>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</si>
  <si>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</si>
  <si>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</si>
  <si>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</si>
  <si>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</si>
  <si>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</si>
  <si>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</si>
  <si>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</si>
  <si>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</si>
  <si>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</si>
  <si>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</si>
  <si>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</si>
  <si>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</si>
  <si>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</si>
  <si>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</si>
  <si>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</si>
  <si>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</si>
  <si>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</si>
  <si>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</si>
  <si>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</si>
  <si>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</si>
  <si>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</si>
  <si>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</si>
  <si>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</si>
  <si>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</si>
  <si>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</si>
  <si>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</si>
  <si>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</si>
  <si>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</si>
  <si>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</si>
  <si>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</si>
  <si>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</si>
  <si>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</si>
  <si>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</si>
  <si>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</si>
  <si>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</si>
  <si>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</si>
  <si>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</si>
  <si>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</si>
  <si>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</si>
  <si>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</si>
  <si>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</si>
  <si>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</si>
  <si>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</si>
  <si>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</si>
  <si>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</si>
  <si>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</si>
  <si>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</si>
  <si>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</si>
  <si>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</si>
  <si>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</si>
  <si>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</si>
  <si>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</si>
  <si>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</si>
  <si>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</si>
  <si>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</si>
  <si>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</si>
  <si>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</si>
  <si>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</si>
  <si>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</si>
  <si>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</si>
  <si>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</si>
  <si>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</si>
  <si>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</si>
  <si>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</si>
  <si>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</si>
  <si>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</si>
  <si>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</si>
  <si>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</si>
  <si>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</si>
  <si>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</si>
  <si>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</si>
  <si>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</si>
  <si>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</si>
  <si>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</si>
  <si>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</si>
  <si>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</si>
  <si>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</si>
  <si>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</si>
  <si>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</si>
  <si>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</si>
  <si>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</si>
  <si>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</si>
  <si>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</si>
  <si>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</si>
  <si>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</si>
  <si>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</si>
  <si>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</si>
  <si>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</si>
  <si>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</si>
  <si>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</si>
  <si>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</si>
  <si>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</si>
  <si>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</si>
  <si>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</si>
  <si>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</si>
  <si>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</si>
  <si>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</si>
  <si>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</si>
  <si>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</si>
  <si>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</si>
  <si>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</si>
  <si>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</si>
  <si>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</si>
  <si>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</si>
  <si>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</si>
  <si>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</si>
  <si>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</si>
  <si>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</si>
  <si>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</si>
  <si>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</si>
  <si>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</si>
  <si>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</si>
  <si>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</si>
  <si>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</si>
  <si>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</si>
  <si>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</si>
  <si>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</si>
  <si>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</si>
  <si>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</si>
  <si>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</si>
  <si>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</si>
  <si>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</si>
  <si>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</si>
  <si>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</si>
  <si>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</si>
  <si>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</si>
  <si>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</si>
  <si>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</si>
  <si>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</si>
  <si>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</si>
  <si>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</si>
  <si>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</si>
  <si>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</si>
  <si>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</si>
  <si>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</si>
  <si>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</si>
  <si>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</si>
  <si>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</si>
  <si>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</si>
  <si>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</si>
  <si>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</si>
  <si>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</si>
  <si>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</si>
  <si>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</si>
  <si>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</si>
  <si>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</si>
  <si>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</si>
  <si>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</si>
  <si>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</si>
  <si>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</si>
  <si>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</si>
  <si>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</si>
  <si>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</si>
  <si>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</si>
  <si>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</si>
  <si>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</si>
  <si>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</si>
  <si>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</si>
  <si>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</si>
  <si>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</si>
  <si>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</si>
  <si>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</si>
  <si>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</si>
  <si>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</si>
  <si>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</si>
  <si>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</si>
  <si>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</si>
  <si>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</si>
  <si>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</si>
  <si>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</si>
  <si>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</si>
  <si>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</si>
  <si>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</si>
  <si>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</si>
  <si>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</si>
  <si>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</si>
  <si>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</si>
  <si>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</si>
  <si>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</si>
  <si>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</si>
  <si>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</si>
  <si>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</si>
  <si>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</si>
  <si>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</si>
  <si>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</si>
  <si>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</si>
  <si>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</si>
  <si>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</si>
  <si>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</si>
  <si>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</si>
  <si>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</si>
  <si>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</si>
  <si>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</si>
  <si>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</si>
  <si>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</si>
  <si>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</si>
  <si>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</si>
  <si>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</si>
  <si>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</si>
  <si>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</si>
  <si>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</si>
  <si>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</si>
  <si>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</si>
  <si>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</si>
  <si>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</si>
  <si>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</si>
  <si>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</si>
  <si>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</si>
  <si>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</si>
  <si>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</si>
  <si>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</si>
  <si>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</si>
  <si>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</si>
  <si>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</si>
  <si>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</si>
  <si>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</si>
  <si>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</si>
  <si>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</si>
  <si>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</si>
  <si>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</si>
  <si>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</si>
  <si>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</si>
  <si>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</si>
  <si>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</si>
  <si>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</si>
  <si>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</si>
  <si>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</si>
  <si>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</si>
  <si>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</si>
  <si>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</si>
  <si>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</si>
  <si>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</si>
  <si>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</si>
  <si>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</si>
  <si>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</si>
  <si>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</si>
  <si>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</si>
  <si>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</si>
  <si>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</si>
  <si>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</si>
  <si>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</si>
  <si>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</si>
  <si>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</si>
  <si>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</si>
  <si>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</si>
  <si>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</si>
  <si>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</si>
  <si>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</si>
  <si>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</si>
  <si>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</si>
  <si>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</si>
  <si>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</si>
  <si>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</si>
  <si>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</si>
  <si>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</si>
  <si>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</si>
  <si>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</si>
  <si>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</si>
  <si>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</si>
  <si>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</si>
  <si>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</si>
  <si>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</si>
  <si>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</si>
  <si>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</si>
  <si>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</si>
  <si>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</si>
  <si>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</si>
  <si>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Sistema para el Desarrollo Integral de la Familia del Municipio de Uriangato, Gto.</t>
  </si>
  <si>
    <t>al 31 de Diciembre de 2023 y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</si>
</sst>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19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4" fontId="19" fillId="0" borderId="14" xfId="2" applyNumberFormat="1" applyFont="1" applyFill="1" applyBorder="1" applyAlignment="1" applyProtection="1">
      <alignment vertical="top" wrapText="1"/>
      <protection locked="0"/>
    </xf>
    <xf numFmtId="4" fontId="1" fillId="0" borderId="14" xfId="1" applyNumberFormat="1" applyFont="1" applyFill="1" applyBorder="1" applyProtection="1">
      <protection locked="0"/>
    </xf>
    <xf numFmtId="4" fontId="20" fillId="0" borderId="14" xfId="0" applyNumberFormat="1" applyFont="1" applyBorder="1" applyAlignment="1">
      <alignment vertical="center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0" zoomScaleNormal="70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2" t="s">
        <v>0</v>
      </c>
      <c r="B1" s="163"/>
      <c r="C1" s="163"/>
      <c r="D1" s="163"/>
      <c r="E1" s="163"/>
      <c r="F1" s="164"/>
    </row>
    <row r="2" spans="1:6" ht="15" customHeight="1" x14ac:dyDescent="0.25">
      <c r="A2" s="113" t="s">
        <v>564</v>
      </c>
      <c r="B2" s="114"/>
      <c r="C2" s="114"/>
      <c r="D2" s="114"/>
      <c r="E2" s="114"/>
      <c r="F2" s="115"/>
    </row>
    <row r="3" spans="1:6" ht="15" customHeight="1" x14ac:dyDescent="0.25">
      <c r="A3" s="116" t="s">
        <v>1</v>
      </c>
      <c r="B3" s="117"/>
      <c r="C3" s="117"/>
      <c r="D3" s="117"/>
      <c r="E3" s="117"/>
      <c r="F3" s="118"/>
    </row>
    <row r="4" spans="1:6" ht="12.95" customHeight="1" x14ac:dyDescent="0.25">
      <c r="A4" s="116" t="s">
        <v>565</v>
      </c>
      <c r="B4" s="117"/>
      <c r="C4" s="117"/>
      <c r="D4" s="117"/>
      <c r="E4" s="117"/>
      <c r="F4" s="118"/>
    </row>
    <row r="5" spans="1:6" ht="12.95" customHeight="1" x14ac:dyDescent="0.25">
      <c r="A5" s="119" t="s">
        <v>2</v>
      </c>
      <c r="B5" s="120"/>
      <c r="C5" s="120"/>
      <c r="D5" s="120"/>
      <c r="E5" s="120"/>
      <c r="F5" s="121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2" t="s">
        <v>9</v>
      </c>
      <c r="B8" s="47"/>
      <c r="C8" s="47"/>
      <c r="D8" s="2" t="s">
        <v>10</v>
      </c>
      <c r="E8" s="47"/>
      <c r="F8" s="47"/>
    </row>
    <row r="9" spans="1:6" x14ac:dyDescent="0.25">
      <c r="A9" s="48" t="s">
        <v>11</v>
      </c>
      <c r="B9" s="142">
        <f>SUM(B10:B16)</f>
        <v>860147.51</v>
      </c>
      <c r="C9" s="142">
        <f>SUM(C10:C16)</f>
        <v>1180063.8299999998</v>
      </c>
      <c r="D9" s="48" t="s">
        <v>12</v>
      </c>
      <c r="E9" s="142">
        <f>SUM(E10:E18)</f>
        <v>55702.759999999995</v>
      </c>
      <c r="F9" s="142">
        <f>SUM(F10:F18)</f>
        <v>48396.439999999995</v>
      </c>
    </row>
    <row r="10" spans="1:6" x14ac:dyDescent="0.25">
      <c r="A10" s="50" t="s">
        <v>13</v>
      </c>
      <c r="B10" s="143">
        <v>0</v>
      </c>
      <c r="C10" s="143">
        <v>0</v>
      </c>
      <c r="D10" s="50" t="s">
        <v>14</v>
      </c>
      <c r="E10" s="143">
        <v>0</v>
      </c>
      <c r="F10" s="143">
        <v>0</v>
      </c>
    </row>
    <row r="11" spans="1:6" x14ac:dyDescent="0.25">
      <c r="A11" s="50" t="s">
        <v>15</v>
      </c>
      <c r="B11" s="143">
        <v>860147.12</v>
      </c>
      <c r="C11" s="143">
        <v>1180063.44</v>
      </c>
      <c r="D11" s="50" t="s">
        <v>16</v>
      </c>
      <c r="E11" s="143">
        <v>0</v>
      </c>
      <c r="F11" s="143">
        <v>0</v>
      </c>
    </row>
    <row r="12" spans="1:6" x14ac:dyDescent="0.25">
      <c r="A12" s="50" t="s">
        <v>17</v>
      </c>
      <c r="B12" s="143">
        <v>0.39</v>
      </c>
      <c r="C12" s="143">
        <v>0.39</v>
      </c>
      <c r="D12" s="50" t="s">
        <v>18</v>
      </c>
      <c r="E12" s="143">
        <v>0</v>
      </c>
      <c r="F12" s="143">
        <v>0</v>
      </c>
    </row>
    <row r="13" spans="1:6" x14ac:dyDescent="0.25">
      <c r="A13" s="50" t="s">
        <v>19</v>
      </c>
      <c r="B13" s="143">
        <v>0</v>
      </c>
      <c r="C13" s="143">
        <v>0</v>
      </c>
      <c r="D13" s="50" t="s">
        <v>20</v>
      </c>
      <c r="E13" s="143">
        <v>0</v>
      </c>
      <c r="F13" s="143">
        <v>0</v>
      </c>
    </row>
    <row r="14" spans="1:6" x14ac:dyDescent="0.25">
      <c r="A14" s="50" t="s">
        <v>21</v>
      </c>
      <c r="B14" s="143">
        <v>0</v>
      </c>
      <c r="C14" s="143">
        <v>0</v>
      </c>
      <c r="D14" s="50" t="s">
        <v>22</v>
      </c>
      <c r="E14" s="143">
        <v>0</v>
      </c>
      <c r="F14" s="143">
        <v>0</v>
      </c>
    </row>
    <row r="15" spans="1:6" x14ac:dyDescent="0.25">
      <c r="A15" s="50" t="s">
        <v>23</v>
      </c>
      <c r="B15" s="143">
        <v>0</v>
      </c>
      <c r="C15" s="143">
        <v>0</v>
      </c>
      <c r="D15" s="50" t="s">
        <v>24</v>
      </c>
      <c r="E15" s="143">
        <v>0</v>
      </c>
      <c r="F15" s="143">
        <v>0</v>
      </c>
    </row>
    <row r="16" spans="1:6" x14ac:dyDescent="0.25">
      <c r="A16" s="50" t="s">
        <v>25</v>
      </c>
      <c r="B16" s="143">
        <v>0</v>
      </c>
      <c r="C16" s="143">
        <v>0</v>
      </c>
      <c r="D16" s="50" t="s">
        <v>26</v>
      </c>
      <c r="E16" s="143">
        <v>48383.199999999997</v>
      </c>
      <c r="F16" s="143">
        <v>41076.879999999997</v>
      </c>
    </row>
    <row r="17" spans="1:6" x14ac:dyDescent="0.25">
      <c r="A17" s="48" t="s">
        <v>27</v>
      </c>
      <c r="B17" s="142">
        <f>SUM(B18:B24)</f>
        <v>16945.719999999998</v>
      </c>
      <c r="C17" s="142">
        <f>SUM(C18:C24)</f>
        <v>17128.179999999997</v>
      </c>
      <c r="D17" s="50" t="s">
        <v>28</v>
      </c>
      <c r="E17" s="143">
        <v>0</v>
      </c>
      <c r="F17" s="143">
        <v>0</v>
      </c>
    </row>
    <row r="18" spans="1:6" x14ac:dyDescent="0.25">
      <c r="A18" s="50" t="s">
        <v>29</v>
      </c>
      <c r="B18" s="143">
        <v>0</v>
      </c>
      <c r="C18" s="143">
        <v>0</v>
      </c>
      <c r="D18" s="50" t="s">
        <v>30</v>
      </c>
      <c r="E18" s="143">
        <v>7319.56</v>
      </c>
      <c r="F18" s="143">
        <v>7319.56</v>
      </c>
    </row>
    <row r="19" spans="1:6" x14ac:dyDescent="0.25">
      <c r="A19" s="50" t="s">
        <v>31</v>
      </c>
      <c r="B19" s="143">
        <v>1077.67</v>
      </c>
      <c r="C19" s="143">
        <v>1260.1300000000001</v>
      </c>
      <c r="D19" s="48" t="s">
        <v>32</v>
      </c>
      <c r="E19" s="142">
        <f>SUM(E20:E22)</f>
        <v>0</v>
      </c>
      <c r="F19" s="142">
        <f>SUM(F20:F22)</f>
        <v>0</v>
      </c>
    </row>
    <row r="20" spans="1:6" x14ac:dyDescent="0.25">
      <c r="A20" s="50" t="s">
        <v>33</v>
      </c>
      <c r="B20" s="143">
        <v>5205.29</v>
      </c>
      <c r="C20" s="143">
        <v>5205.29</v>
      </c>
      <c r="D20" s="50" t="s">
        <v>34</v>
      </c>
      <c r="E20" s="143">
        <v>0</v>
      </c>
      <c r="F20" s="143">
        <v>0</v>
      </c>
    </row>
    <row r="21" spans="1:6" x14ac:dyDescent="0.25">
      <c r="A21" s="50" t="s">
        <v>35</v>
      </c>
      <c r="B21" s="143">
        <v>0</v>
      </c>
      <c r="C21" s="143">
        <v>0</v>
      </c>
      <c r="D21" s="50" t="s">
        <v>36</v>
      </c>
      <c r="E21" s="143">
        <v>0</v>
      </c>
      <c r="F21" s="143">
        <v>0</v>
      </c>
    </row>
    <row r="22" spans="1:6" x14ac:dyDescent="0.25">
      <c r="A22" s="50" t="s">
        <v>37</v>
      </c>
      <c r="B22" s="143">
        <v>10000</v>
      </c>
      <c r="C22" s="143">
        <v>10000</v>
      </c>
      <c r="D22" s="50" t="s">
        <v>38</v>
      </c>
      <c r="E22" s="143">
        <v>0</v>
      </c>
      <c r="F22" s="143">
        <v>0</v>
      </c>
    </row>
    <row r="23" spans="1:6" x14ac:dyDescent="0.25">
      <c r="A23" s="50" t="s">
        <v>39</v>
      </c>
      <c r="B23" s="143">
        <v>0</v>
      </c>
      <c r="C23" s="143">
        <v>0</v>
      </c>
      <c r="D23" s="48" t="s">
        <v>40</v>
      </c>
      <c r="E23" s="142">
        <f>E24+E25</f>
        <v>0</v>
      </c>
      <c r="F23" s="142">
        <f>F24+F25</f>
        <v>0</v>
      </c>
    </row>
    <row r="24" spans="1:6" x14ac:dyDescent="0.25">
      <c r="A24" s="50" t="s">
        <v>41</v>
      </c>
      <c r="B24" s="143">
        <v>662.76</v>
      </c>
      <c r="C24" s="143">
        <v>662.76</v>
      </c>
      <c r="D24" s="50" t="s">
        <v>42</v>
      </c>
      <c r="E24" s="143">
        <v>0</v>
      </c>
      <c r="F24" s="143">
        <v>0</v>
      </c>
    </row>
    <row r="25" spans="1:6" x14ac:dyDescent="0.25">
      <c r="A25" s="48" t="s">
        <v>43</v>
      </c>
      <c r="B25" s="142">
        <f>SUM(B26:B30)</f>
        <v>4275</v>
      </c>
      <c r="C25" s="142">
        <f>SUM(C26:C30)</f>
        <v>4275</v>
      </c>
      <c r="D25" s="50" t="s">
        <v>44</v>
      </c>
      <c r="E25" s="143">
        <v>0</v>
      </c>
      <c r="F25" s="143">
        <v>0</v>
      </c>
    </row>
    <row r="26" spans="1:6" x14ac:dyDescent="0.25">
      <c r="A26" s="50" t="s">
        <v>45</v>
      </c>
      <c r="B26" s="143">
        <v>0</v>
      </c>
      <c r="C26" s="143">
        <v>0</v>
      </c>
      <c r="D26" s="48" t="s">
        <v>46</v>
      </c>
      <c r="E26" s="143">
        <v>0</v>
      </c>
      <c r="F26" s="143">
        <v>0</v>
      </c>
    </row>
    <row r="27" spans="1:6" x14ac:dyDescent="0.25">
      <c r="A27" s="50" t="s">
        <v>47</v>
      </c>
      <c r="B27" s="143">
        <v>0</v>
      </c>
      <c r="C27" s="143">
        <v>0</v>
      </c>
      <c r="D27" s="48" t="s">
        <v>48</v>
      </c>
      <c r="E27" s="142">
        <f>SUM(E28:E30)</f>
        <v>0</v>
      </c>
      <c r="F27" s="142">
        <f>SUM(F28:F30)</f>
        <v>0</v>
      </c>
    </row>
    <row r="28" spans="1:6" x14ac:dyDescent="0.25">
      <c r="A28" s="50" t="s">
        <v>49</v>
      </c>
      <c r="B28" s="143">
        <v>4275</v>
      </c>
      <c r="C28" s="143">
        <v>4275</v>
      </c>
      <c r="D28" s="50" t="s">
        <v>50</v>
      </c>
      <c r="E28" s="143">
        <v>0</v>
      </c>
      <c r="F28" s="143">
        <v>0</v>
      </c>
    </row>
    <row r="29" spans="1:6" x14ac:dyDescent="0.25">
      <c r="A29" s="50" t="s">
        <v>51</v>
      </c>
      <c r="B29" s="143">
        <v>0</v>
      </c>
      <c r="C29" s="143">
        <v>0</v>
      </c>
      <c r="D29" s="50" t="s">
        <v>52</v>
      </c>
      <c r="E29" s="143">
        <v>0</v>
      </c>
      <c r="F29" s="143">
        <v>0</v>
      </c>
    </row>
    <row r="30" spans="1:6" x14ac:dyDescent="0.25">
      <c r="A30" s="50" t="s">
        <v>53</v>
      </c>
      <c r="B30" s="143">
        <v>0</v>
      </c>
      <c r="C30" s="143">
        <v>0</v>
      </c>
      <c r="D30" s="50" t="s">
        <v>54</v>
      </c>
      <c r="E30" s="143">
        <v>0</v>
      </c>
      <c r="F30" s="143">
        <v>0</v>
      </c>
    </row>
    <row r="31" spans="1:6" x14ac:dyDescent="0.25">
      <c r="A31" s="48" t="s">
        <v>55</v>
      </c>
      <c r="B31" s="142">
        <f>SUM(B32:B36)</f>
        <v>0</v>
      </c>
      <c r="C31" s="142">
        <f>SUM(C32:C36)</f>
        <v>0</v>
      </c>
      <c r="D31" s="48" t="s">
        <v>56</v>
      </c>
      <c r="E31" s="142">
        <f>SUM(E32:E37)</f>
        <v>0</v>
      </c>
      <c r="F31" s="142">
        <f>SUM(F32:F37)</f>
        <v>0</v>
      </c>
    </row>
    <row r="32" spans="1:6" x14ac:dyDescent="0.25">
      <c r="A32" s="50" t="s">
        <v>57</v>
      </c>
      <c r="B32" s="143">
        <v>0</v>
      </c>
      <c r="C32" s="143">
        <v>0</v>
      </c>
      <c r="D32" s="50" t="s">
        <v>58</v>
      </c>
      <c r="E32" s="142">
        <v>0</v>
      </c>
      <c r="F32" s="142">
        <v>0</v>
      </c>
    </row>
    <row r="33" spans="1:6" ht="14.45" customHeight="1" x14ac:dyDescent="0.25">
      <c r="A33" s="50" t="s">
        <v>59</v>
      </c>
      <c r="B33" s="143">
        <v>0</v>
      </c>
      <c r="C33" s="143">
        <v>0</v>
      </c>
      <c r="D33" s="50" t="s">
        <v>60</v>
      </c>
      <c r="E33" s="143">
        <v>0</v>
      </c>
      <c r="F33" s="143">
        <v>0</v>
      </c>
    </row>
    <row r="34" spans="1:6" ht="14.45" customHeight="1" x14ac:dyDescent="0.25">
      <c r="A34" s="50" t="s">
        <v>61</v>
      </c>
      <c r="B34" s="143">
        <v>0</v>
      </c>
      <c r="C34" s="143">
        <v>0</v>
      </c>
      <c r="D34" s="50" t="s">
        <v>62</v>
      </c>
      <c r="E34" s="143">
        <v>0</v>
      </c>
      <c r="F34" s="143">
        <v>0</v>
      </c>
    </row>
    <row r="35" spans="1:6" ht="14.45" customHeight="1" x14ac:dyDescent="0.25">
      <c r="A35" s="50" t="s">
        <v>63</v>
      </c>
      <c r="B35" s="143">
        <v>0</v>
      </c>
      <c r="C35" s="143">
        <v>0</v>
      </c>
      <c r="D35" s="50" t="s">
        <v>64</v>
      </c>
      <c r="E35" s="143">
        <v>0</v>
      </c>
      <c r="F35" s="143">
        <v>0</v>
      </c>
    </row>
    <row r="36" spans="1:6" ht="14.45" customHeight="1" x14ac:dyDescent="0.25">
      <c r="A36" s="50" t="s">
        <v>65</v>
      </c>
      <c r="B36" s="143">
        <v>0</v>
      </c>
      <c r="C36" s="143">
        <v>0</v>
      </c>
      <c r="D36" s="50" t="s">
        <v>66</v>
      </c>
      <c r="E36" s="143">
        <v>0</v>
      </c>
      <c r="F36" s="143">
        <v>0</v>
      </c>
    </row>
    <row r="37" spans="1:6" ht="14.45" customHeight="1" x14ac:dyDescent="0.25">
      <c r="A37" s="48" t="s">
        <v>67</v>
      </c>
      <c r="B37" s="143">
        <v>0</v>
      </c>
      <c r="C37" s="143">
        <v>0</v>
      </c>
      <c r="D37" s="50" t="s">
        <v>68</v>
      </c>
      <c r="E37" s="143">
        <v>0</v>
      </c>
      <c r="F37" s="143">
        <v>0</v>
      </c>
    </row>
    <row r="38" spans="1:6" x14ac:dyDescent="0.25">
      <c r="A38" s="48" t="s">
        <v>69</v>
      </c>
      <c r="B38" s="142">
        <f>SUM(B39:B40)</f>
        <v>0</v>
      </c>
      <c r="C38" s="142">
        <f>SUM(C39:C40)</f>
        <v>0</v>
      </c>
      <c r="D38" s="48" t="s">
        <v>70</v>
      </c>
      <c r="E38" s="142">
        <f>SUM(E39:E41)</f>
        <v>0</v>
      </c>
      <c r="F38" s="142">
        <f>SUM(F39:F41)</f>
        <v>0</v>
      </c>
    </row>
    <row r="39" spans="1:6" x14ac:dyDescent="0.25">
      <c r="A39" s="50" t="s">
        <v>71</v>
      </c>
      <c r="B39" s="143">
        <v>0</v>
      </c>
      <c r="C39" s="143">
        <v>0</v>
      </c>
      <c r="D39" s="50" t="s">
        <v>72</v>
      </c>
      <c r="E39" s="143">
        <v>0</v>
      </c>
      <c r="F39" s="143">
        <v>0</v>
      </c>
    </row>
    <row r="40" spans="1:6" x14ac:dyDescent="0.25">
      <c r="A40" s="50" t="s">
        <v>73</v>
      </c>
      <c r="B40" s="143">
        <v>0</v>
      </c>
      <c r="C40" s="143">
        <v>0</v>
      </c>
      <c r="D40" s="50" t="s">
        <v>74</v>
      </c>
      <c r="E40" s="143">
        <v>0</v>
      </c>
      <c r="F40" s="143">
        <v>0</v>
      </c>
    </row>
    <row r="41" spans="1:6" x14ac:dyDescent="0.25">
      <c r="A41" s="48" t="s">
        <v>75</v>
      </c>
      <c r="B41" s="142">
        <f>SUM(B42:B45)</f>
        <v>0</v>
      </c>
      <c r="C41" s="142">
        <f>SUM(C42:C45)</f>
        <v>0</v>
      </c>
      <c r="D41" s="50" t="s">
        <v>76</v>
      </c>
      <c r="E41" s="143">
        <v>0</v>
      </c>
      <c r="F41" s="143">
        <v>0</v>
      </c>
    </row>
    <row r="42" spans="1:6" x14ac:dyDescent="0.25">
      <c r="A42" s="50" t="s">
        <v>77</v>
      </c>
      <c r="B42" s="143">
        <v>0</v>
      </c>
      <c r="C42" s="143">
        <v>0</v>
      </c>
      <c r="D42" s="48" t="s">
        <v>78</v>
      </c>
      <c r="E42" s="142">
        <f>SUM(E43:E45)</f>
        <v>0</v>
      </c>
      <c r="F42" s="142">
        <f>SUM(F43:F45)</f>
        <v>0</v>
      </c>
    </row>
    <row r="43" spans="1:6" x14ac:dyDescent="0.25">
      <c r="A43" s="50" t="s">
        <v>79</v>
      </c>
      <c r="B43" s="143">
        <v>0</v>
      </c>
      <c r="C43" s="143">
        <v>0</v>
      </c>
      <c r="D43" s="50" t="s">
        <v>80</v>
      </c>
      <c r="E43" s="143">
        <v>0</v>
      </c>
      <c r="F43" s="143">
        <v>0</v>
      </c>
    </row>
    <row r="44" spans="1:6" x14ac:dyDescent="0.25">
      <c r="A44" s="50" t="s">
        <v>81</v>
      </c>
      <c r="B44" s="143">
        <v>0</v>
      </c>
      <c r="C44" s="143">
        <v>0</v>
      </c>
      <c r="D44" s="50" t="s">
        <v>82</v>
      </c>
      <c r="E44" s="143">
        <v>0</v>
      </c>
      <c r="F44" s="143">
        <v>0</v>
      </c>
    </row>
    <row r="45" spans="1:6" x14ac:dyDescent="0.25">
      <c r="A45" s="50" t="s">
        <v>83</v>
      </c>
      <c r="B45" s="143">
        <v>0</v>
      </c>
      <c r="C45" s="143">
        <v>0</v>
      </c>
      <c r="D45" s="50" t="s">
        <v>84</v>
      </c>
      <c r="E45" s="143">
        <v>0</v>
      </c>
      <c r="F45" s="143">
        <v>0</v>
      </c>
    </row>
    <row r="46" spans="1:6" x14ac:dyDescent="0.25">
      <c r="A46" s="47"/>
      <c r="B46" s="144"/>
      <c r="C46" s="144"/>
      <c r="D46" s="47"/>
      <c r="E46" s="144"/>
      <c r="F46" s="144"/>
    </row>
    <row r="47" spans="1:6" x14ac:dyDescent="0.25">
      <c r="A47" s="3" t="s">
        <v>85</v>
      </c>
      <c r="B47" s="145">
        <f>B9+B17+B25+B31+B37+B38+B41</f>
        <v>881368.23</v>
      </c>
      <c r="C47" s="145">
        <f>C9+C17+C25+C31+C37+C38+C41</f>
        <v>1201467.0099999998</v>
      </c>
      <c r="D47" s="2" t="s">
        <v>86</v>
      </c>
      <c r="E47" s="145">
        <f>E9+E19+E23+E26+E27+E31+E38+E42</f>
        <v>55702.759999999995</v>
      </c>
      <c r="F47" s="145">
        <f>F9+F19+F23+F26+F27+F31+F38+F42</f>
        <v>48396.439999999995</v>
      </c>
    </row>
    <row r="48" spans="1:6" x14ac:dyDescent="0.25">
      <c r="A48" s="47"/>
      <c r="B48" s="144"/>
      <c r="C48" s="144"/>
      <c r="D48" s="47"/>
      <c r="E48" s="144"/>
      <c r="F48" s="144"/>
    </row>
    <row r="49" spans="1:6" x14ac:dyDescent="0.25">
      <c r="A49" s="2" t="s">
        <v>87</v>
      </c>
      <c r="B49" s="144"/>
      <c r="C49" s="144"/>
      <c r="D49" s="2" t="s">
        <v>88</v>
      </c>
      <c r="E49" s="144"/>
      <c r="F49" s="144"/>
    </row>
    <row r="50" spans="1:6" x14ac:dyDescent="0.25">
      <c r="A50" s="48" t="s">
        <v>89</v>
      </c>
      <c r="B50" s="143">
        <v>0</v>
      </c>
      <c r="C50" s="143">
        <v>0</v>
      </c>
      <c r="D50" s="48" t="s">
        <v>90</v>
      </c>
      <c r="E50" s="143">
        <v>0</v>
      </c>
      <c r="F50" s="143">
        <v>0</v>
      </c>
    </row>
    <row r="51" spans="1:6" x14ac:dyDescent="0.25">
      <c r="A51" s="48" t="s">
        <v>91</v>
      </c>
      <c r="B51" s="143">
        <v>0</v>
      </c>
      <c r="C51" s="143">
        <v>0</v>
      </c>
      <c r="D51" s="48" t="s">
        <v>92</v>
      </c>
      <c r="E51" s="143">
        <v>0</v>
      </c>
      <c r="F51" s="143">
        <v>0</v>
      </c>
    </row>
    <row r="52" spans="1:6" x14ac:dyDescent="0.25">
      <c r="A52" s="48" t="s">
        <v>93</v>
      </c>
      <c r="B52" s="143">
        <v>4733215.93</v>
      </c>
      <c r="C52" s="143">
        <v>4733215.93</v>
      </c>
      <c r="D52" s="48" t="s">
        <v>94</v>
      </c>
      <c r="E52" s="143">
        <v>0</v>
      </c>
      <c r="F52" s="143">
        <v>0</v>
      </c>
    </row>
    <row r="53" spans="1:6" x14ac:dyDescent="0.25">
      <c r="A53" s="48" t="s">
        <v>95</v>
      </c>
      <c r="B53" s="143">
        <v>2887370.6</v>
      </c>
      <c r="C53" s="143">
        <v>2887370.6</v>
      </c>
      <c r="D53" s="48" t="s">
        <v>96</v>
      </c>
      <c r="E53" s="143">
        <v>0</v>
      </c>
      <c r="F53" s="143">
        <v>0</v>
      </c>
    </row>
    <row r="54" spans="1:6" x14ac:dyDescent="0.25">
      <c r="A54" s="48" t="s">
        <v>97</v>
      </c>
      <c r="B54" s="143">
        <v>24926.85</v>
      </c>
      <c r="C54" s="143">
        <v>24926.85</v>
      </c>
      <c r="D54" s="48" t="s">
        <v>98</v>
      </c>
      <c r="E54" s="143">
        <v>0</v>
      </c>
      <c r="F54" s="143">
        <v>0</v>
      </c>
    </row>
    <row r="55" spans="1:6" x14ac:dyDescent="0.25">
      <c r="A55" s="48" t="s">
        <v>99</v>
      </c>
      <c r="B55" s="143">
        <v>-1955875.4</v>
      </c>
      <c r="C55" s="143">
        <v>-1710660.18</v>
      </c>
      <c r="D55" s="52" t="s">
        <v>100</v>
      </c>
      <c r="E55" s="143">
        <v>0</v>
      </c>
      <c r="F55" s="143">
        <v>0</v>
      </c>
    </row>
    <row r="56" spans="1:6" x14ac:dyDescent="0.25">
      <c r="A56" s="48" t="s">
        <v>101</v>
      </c>
      <c r="B56" s="143">
        <v>0</v>
      </c>
      <c r="C56" s="143">
        <v>0</v>
      </c>
      <c r="D56" s="47"/>
      <c r="E56" s="144"/>
      <c r="F56" s="144"/>
    </row>
    <row r="57" spans="1:6" x14ac:dyDescent="0.25">
      <c r="A57" s="48" t="s">
        <v>102</v>
      </c>
      <c r="B57" s="143">
        <v>0</v>
      </c>
      <c r="C57" s="143">
        <v>0</v>
      </c>
      <c r="D57" s="2" t="s">
        <v>103</v>
      </c>
      <c r="E57" s="145">
        <f>SUM(E50:E55)</f>
        <v>0</v>
      </c>
      <c r="F57" s="145">
        <f>SUM(F50:F55)</f>
        <v>0</v>
      </c>
    </row>
    <row r="58" spans="1:6" x14ac:dyDescent="0.25">
      <c r="A58" s="48" t="s">
        <v>104</v>
      </c>
      <c r="B58" s="143">
        <v>0</v>
      </c>
      <c r="C58" s="143">
        <v>0</v>
      </c>
      <c r="D58" s="47"/>
      <c r="E58" s="144"/>
      <c r="F58" s="144"/>
    </row>
    <row r="59" spans="1:6" x14ac:dyDescent="0.25">
      <c r="A59" s="47"/>
      <c r="B59" s="144"/>
      <c r="C59" s="144"/>
      <c r="D59" s="2" t="s">
        <v>105</v>
      </c>
      <c r="E59" s="145">
        <f>E47+E57</f>
        <v>55702.759999999995</v>
      </c>
      <c r="F59" s="145">
        <f>F47+F57</f>
        <v>48396.439999999995</v>
      </c>
    </row>
    <row r="60" spans="1:6" x14ac:dyDescent="0.25">
      <c r="A60" s="3" t="s">
        <v>106</v>
      </c>
      <c r="B60" s="145">
        <f>SUM(B50:B58)</f>
        <v>5689637.9799999986</v>
      </c>
      <c r="C60" s="145">
        <f>SUM(C50:C58)</f>
        <v>5934853.1999999993</v>
      </c>
      <c r="D60" s="47"/>
      <c r="E60" s="144"/>
      <c r="F60" s="144"/>
    </row>
    <row r="61" spans="1:6" x14ac:dyDescent="0.25">
      <c r="A61" s="47"/>
      <c r="B61" s="144"/>
      <c r="C61" s="144"/>
      <c r="D61" s="53" t="s">
        <v>107</v>
      </c>
      <c r="E61" s="144"/>
      <c r="F61" s="144"/>
    </row>
    <row r="62" spans="1:6" x14ac:dyDescent="0.25">
      <c r="A62" s="3" t="s">
        <v>108</v>
      </c>
      <c r="B62" s="145">
        <f>SUM(B47+B60)</f>
        <v>6571006.209999999</v>
      </c>
      <c r="C62" s="145">
        <f>SUM(C47+C60)</f>
        <v>7136320.209999999</v>
      </c>
      <c r="D62" s="47"/>
      <c r="E62" s="144"/>
      <c r="F62" s="144"/>
    </row>
    <row r="63" spans="1:6" x14ac:dyDescent="0.25">
      <c r="A63" s="47"/>
      <c r="B63" s="47"/>
      <c r="C63" s="47"/>
      <c r="D63" s="54" t="s">
        <v>109</v>
      </c>
      <c r="E63" s="142">
        <f>SUM(E64:E66)</f>
        <v>0</v>
      </c>
      <c r="F63" s="142">
        <f>SUM(F64:F66)</f>
        <v>0</v>
      </c>
    </row>
    <row r="64" spans="1:6" x14ac:dyDescent="0.25">
      <c r="A64" s="47"/>
      <c r="B64" s="47"/>
      <c r="C64" s="47"/>
      <c r="D64" s="48" t="s">
        <v>110</v>
      </c>
      <c r="E64" s="143">
        <v>0</v>
      </c>
      <c r="F64" s="143">
        <v>0</v>
      </c>
    </row>
    <row r="65" spans="1:6" x14ac:dyDescent="0.25">
      <c r="A65" s="47"/>
      <c r="B65" s="47"/>
      <c r="C65" s="47"/>
      <c r="D65" s="52" t="s">
        <v>111</v>
      </c>
      <c r="E65" s="143">
        <v>0</v>
      </c>
      <c r="F65" s="143">
        <v>0</v>
      </c>
    </row>
    <row r="66" spans="1:6" x14ac:dyDescent="0.25">
      <c r="A66" s="47"/>
      <c r="B66" s="47"/>
      <c r="C66" s="47"/>
      <c r="D66" s="48" t="s">
        <v>112</v>
      </c>
      <c r="E66" s="143">
        <v>0</v>
      </c>
      <c r="F66" s="143">
        <v>0</v>
      </c>
    </row>
    <row r="67" spans="1:6" x14ac:dyDescent="0.25">
      <c r="A67" s="47"/>
      <c r="B67" s="47"/>
      <c r="C67" s="47"/>
      <c r="D67" s="47"/>
      <c r="E67" s="144"/>
      <c r="F67" s="144"/>
    </row>
    <row r="68" spans="1:6" x14ac:dyDescent="0.25">
      <c r="A68" s="47"/>
      <c r="B68" s="47"/>
      <c r="C68" s="47"/>
      <c r="D68" s="54" t="s">
        <v>113</v>
      </c>
      <c r="E68" s="142">
        <f>SUM(E69:E73)</f>
        <v>6515303.4500000002</v>
      </c>
      <c r="F68" s="142">
        <f>SUM(F69:F73)</f>
        <v>7087923.7700000005</v>
      </c>
    </row>
    <row r="69" spans="1:6" x14ac:dyDescent="0.25">
      <c r="A69" s="55"/>
      <c r="B69" s="47"/>
      <c r="C69" s="47"/>
      <c r="D69" s="48" t="s">
        <v>114</v>
      </c>
      <c r="E69" s="143">
        <v>-574876.34</v>
      </c>
      <c r="F69" s="143">
        <v>-502208.67</v>
      </c>
    </row>
    <row r="70" spans="1:6" x14ac:dyDescent="0.25">
      <c r="A70" s="55"/>
      <c r="B70" s="47"/>
      <c r="C70" s="47"/>
      <c r="D70" s="48" t="s">
        <v>115</v>
      </c>
      <c r="E70" s="143">
        <v>7090179.79</v>
      </c>
      <c r="F70" s="143">
        <v>7590132.4400000004</v>
      </c>
    </row>
    <row r="71" spans="1:6" x14ac:dyDescent="0.25">
      <c r="A71" s="55"/>
      <c r="B71" s="47"/>
      <c r="C71" s="47"/>
      <c r="D71" s="48" t="s">
        <v>116</v>
      </c>
      <c r="E71" s="143">
        <v>0</v>
      </c>
      <c r="F71" s="143">
        <v>0</v>
      </c>
    </row>
    <row r="72" spans="1:6" x14ac:dyDescent="0.25">
      <c r="A72" s="55"/>
      <c r="B72" s="47"/>
      <c r="C72" s="47"/>
      <c r="D72" s="48" t="s">
        <v>117</v>
      </c>
      <c r="E72" s="143">
        <v>0</v>
      </c>
      <c r="F72" s="143">
        <v>0</v>
      </c>
    </row>
    <row r="73" spans="1:6" x14ac:dyDescent="0.25">
      <c r="A73" s="55"/>
      <c r="B73" s="47"/>
      <c r="C73" s="47"/>
      <c r="D73" s="48" t="s">
        <v>118</v>
      </c>
      <c r="E73" s="143">
        <v>0</v>
      </c>
      <c r="F73" s="143">
        <v>0</v>
      </c>
    </row>
    <row r="74" spans="1:6" x14ac:dyDescent="0.25">
      <c r="A74" s="55"/>
      <c r="B74" s="47"/>
      <c r="C74" s="47"/>
      <c r="D74" s="47"/>
      <c r="E74" s="144"/>
      <c r="F74" s="144"/>
    </row>
    <row r="75" spans="1:6" x14ac:dyDescent="0.25">
      <c r="A75" s="55"/>
      <c r="B75" s="47"/>
      <c r="C75" s="47"/>
      <c r="D75" s="54" t="s">
        <v>119</v>
      </c>
      <c r="E75" s="142">
        <f>E76+E77</f>
        <v>0</v>
      </c>
      <c r="F75" s="142">
        <f>F76+F77</f>
        <v>0</v>
      </c>
    </row>
    <row r="76" spans="1:6" x14ac:dyDescent="0.25">
      <c r="A76" s="55"/>
      <c r="B76" s="47"/>
      <c r="C76" s="47"/>
      <c r="D76" s="48" t="s">
        <v>120</v>
      </c>
      <c r="E76" s="143">
        <v>0</v>
      </c>
      <c r="F76" s="143">
        <v>0</v>
      </c>
    </row>
    <row r="77" spans="1:6" x14ac:dyDescent="0.25">
      <c r="A77" s="55"/>
      <c r="B77" s="47"/>
      <c r="C77" s="47"/>
      <c r="D77" s="48" t="s">
        <v>121</v>
      </c>
      <c r="E77" s="143">
        <v>0</v>
      </c>
      <c r="F77" s="143">
        <v>0</v>
      </c>
    </row>
    <row r="78" spans="1:6" x14ac:dyDescent="0.25">
      <c r="A78" s="55"/>
      <c r="B78" s="47"/>
      <c r="C78" s="47"/>
      <c r="D78" s="47"/>
      <c r="E78" s="144"/>
      <c r="F78" s="144"/>
    </row>
    <row r="79" spans="1:6" x14ac:dyDescent="0.25">
      <c r="A79" s="55"/>
      <c r="B79" s="47"/>
      <c r="C79" s="47"/>
      <c r="D79" s="2" t="s">
        <v>122</v>
      </c>
      <c r="E79" s="145">
        <f>E63+E68+E75</f>
        <v>6515303.4500000002</v>
      </c>
      <c r="F79" s="145">
        <f>F63+F68+F75</f>
        <v>7087923.7700000005</v>
      </c>
    </row>
    <row r="80" spans="1:6" x14ac:dyDescent="0.25">
      <c r="A80" s="55"/>
      <c r="B80" s="47"/>
      <c r="C80" s="47"/>
      <c r="D80" s="47"/>
      <c r="E80" s="144"/>
      <c r="F80" s="144"/>
    </row>
    <row r="81" spans="1:6" x14ac:dyDescent="0.25">
      <c r="A81" s="55"/>
      <c r="B81" s="47"/>
      <c r="C81" s="47"/>
      <c r="D81" s="2" t="s">
        <v>123</v>
      </c>
      <c r="E81" s="145">
        <f>E59+E79</f>
        <v>6571006.21</v>
      </c>
      <c r="F81" s="145">
        <f>F59+F79</f>
        <v>7136320.2100000009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B31:C31 B38:C38 B41:C41 B59:C62 B9:C9 B46:C49 B17:C17 B25:C25 E42:F42 E78:F81 E47:F47 E9:F9 E19:F19 E23:F23 E27:F27 E31:F31 E38:F38 E56:F63 E67:F68 E74:F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85" t="s">
        <v>453</v>
      </c>
      <c r="B1" s="185"/>
      <c r="C1" s="185"/>
      <c r="D1" s="185"/>
      <c r="E1" s="185"/>
      <c r="F1" s="185"/>
      <c r="G1" s="185"/>
    </row>
    <row r="2" spans="1:7" x14ac:dyDescent="0.25">
      <c r="A2" s="131" t="str">
        <f>'Formato 1'!A2</f>
        <v>Sistema para el Desarrollo Integral de la Familia del Municipio de Uriangato, Gto.</v>
      </c>
      <c r="B2" s="132"/>
      <c r="C2" s="132"/>
      <c r="D2" s="132"/>
      <c r="E2" s="132"/>
      <c r="F2" s="132"/>
      <c r="G2" s="133"/>
    </row>
    <row r="3" spans="1:7" x14ac:dyDescent="0.25">
      <c r="A3" s="134" t="s">
        <v>454</v>
      </c>
      <c r="B3" s="135"/>
      <c r="C3" s="135"/>
      <c r="D3" s="135"/>
      <c r="E3" s="135"/>
      <c r="F3" s="135"/>
      <c r="G3" s="136"/>
    </row>
    <row r="4" spans="1:7" x14ac:dyDescent="0.25">
      <c r="A4" s="134" t="s">
        <v>2</v>
      </c>
      <c r="B4" s="135"/>
      <c r="C4" s="135"/>
      <c r="D4" s="135"/>
      <c r="E4" s="135"/>
      <c r="F4" s="135"/>
      <c r="G4" s="136"/>
    </row>
    <row r="5" spans="1:7" x14ac:dyDescent="0.25">
      <c r="A5" s="134" t="s">
        <v>455</v>
      </c>
      <c r="B5" s="135"/>
      <c r="C5" s="135"/>
      <c r="D5" s="135"/>
      <c r="E5" s="135"/>
      <c r="F5" s="135"/>
      <c r="G5" s="136"/>
    </row>
    <row r="6" spans="1:7" x14ac:dyDescent="0.25">
      <c r="A6" s="183" t="s">
        <v>456</v>
      </c>
      <c r="B6" s="38">
        <v>2022</v>
      </c>
      <c r="C6" s="183">
        <f>+B6+1</f>
        <v>2023</v>
      </c>
      <c r="D6" s="183">
        <f>+C6+1</f>
        <v>2024</v>
      </c>
      <c r="E6" s="183">
        <f>+D6+1</f>
        <v>2025</v>
      </c>
      <c r="F6" s="183">
        <f>+E6+1</f>
        <v>2026</v>
      </c>
      <c r="G6" s="183">
        <f>+F6+1</f>
        <v>2027</v>
      </c>
    </row>
    <row r="7" spans="1:7" ht="83.25" customHeight="1" x14ac:dyDescent="0.25">
      <c r="A7" s="184"/>
      <c r="B7" s="72" t="s">
        <v>457</v>
      </c>
      <c r="C7" s="184"/>
      <c r="D7" s="184"/>
      <c r="E7" s="184"/>
      <c r="F7" s="184"/>
      <c r="G7" s="184"/>
    </row>
    <row r="8" spans="1:7" ht="30" x14ac:dyDescent="0.25">
      <c r="A8" s="73" t="s">
        <v>458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241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242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460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461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462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265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463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464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295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470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299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6" t="s">
        <v>472</v>
      </c>
      <c r="B1" s="186"/>
      <c r="C1" s="186"/>
      <c r="D1" s="186"/>
      <c r="E1" s="186"/>
      <c r="F1" s="186"/>
      <c r="G1" s="186"/>
    </row>
    <row r="2" spans="1:7" x14ac:dyDescent="0.25">
      <c r="A2" s="131" t="str">
        <f>'Formato 1'!A2</f>
        <v>Sistema para el Desarrollo Integral de la Familia del Municipio de Uriangato,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473</v>
      </c>
      <c r="B3" s="117"/>
      <c r="C3" s="117"/>
      <c r="D3" s="117"/>
      <c r="E3" s="117"/>
      <c r="F3" s="117"/>
      <c r="G3" s="118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16" t="s">
        <v>455</v>
      </c>
      <c r="B5" s="117"/>
      <c r="C5" s="117"/>
      <c r="D5" s="117"/>
      <c r="E5" s="117"/>
      <c r="F5" s="117"/>
      <c r="G5" s="118"/>
    </row>
    <row r="6" spans="1:7" x14ac:dyDescent="0.25">
      <c r="A6" s="187" t="s">
        <v>474</v>
      </c>
      <c r="B6" s="38">
        <v>2022</v>
      </c>
      <c r="C6" s="183">
        <f>+B6+1</f>
        <v>2023</v>
      </c>
      <c r="D6" s="183">
        <f>+C6+1</f>
        <v>2024</v>
      </c>
      <c r="E6" s="183">
        <f>+D6+1</f>
        <v>2025</v>
      </c>
      <c r="F6" s="183">
        <f>+E6+1</f>
        <v>2026</v>
      </c>
      <c r="G6" s="183">
        <f>+F6+1</f>
        <v>2027</v>
      </c>
    </row>
    <row r="7" spans="1:7" ht="57.75" customHeight="1" x14ac:dyDescent="0.25">
      <c r="A7" s="188"/>
      <c r="B7" s="39" t="s">
        <v>457</v>
      </c>
      <c r="C7" s="184"/>
      <c r="D7" s="184"/>
      <c r="E7" s="184"/>
      <c r="F7" s="184"/>
      <c r="G7" s="184"/>
    </row>
    <row r="8" spans="1:7" x14ac:dyDescent="0.25">
      <c r="A8" s="27" t="s">
        <v>475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476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477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478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480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481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482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484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485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476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477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480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481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482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486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484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487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6" t="s">
        <v>488</v>
      </c>
      <c r="B1" s="186"/>
      <c r="C1" s="186"/>
      <c r="D1" s="186"/>
      <c r="E1" s="186"/>
      <c r="F1" s="186"/>
      <c r="G1" s="186"/>
    </row>
    <row r="2" spans="1:7" x14ac:dyDescent="0.25">
      <c r="A2" s="131" t="str">
        <f>'Formato 1'!A2</f>
        <v>Sistema para el Desarrollo Integral de la Familia del Municipio de Uriangato,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489</v>
      </c>
      <c r="B3" s="117"/>
      <c r="C3" s="117"/>
      <c r="D3" s="117"/>
      <c r="E3" s="117"/>
      <c r="F3" s="117"/>
      <c r="G3" s="118"/>
    </row>
    <row r="4" spans="1:7" x14ac:dyDescent="0.25">
      <c r="A4" s="119" t="s">
        <v>2</v>
      </c>
      <c r="B4" s="120"/>
      <c r="C4" s="120"/>
      <c r="D4" s="120"/>
      <c r="E4" s="120"/>
      <c r="F4" s="120"/>
      <c r="G4" s="121"/>
    </row>
    <row r="5" spans="1:7" x14ac:dyDescent="0.25">
      <c r="A5" s="190" t="s">
        <v>456</v>
      </c>
      <c r="B5" s="191">
        <v>2017</v>
      </c>
      <c r="C5" s="191">
        <f>+B5+1</f>
        <v>2018</v>
      </c>
      <c r="D5" s="191">
        <f>+C5+1</f>
        <v>2019</v>
      </c>
      <c r="E5" s="191">
        <f>+D5+1</f>
        <v>2020</v>
      </c>
      <c r="F5" s="191">
        <f>+E5+1</f>
        <v>2021</v>
      </c>
      <c r="G5" s="38">
        <f>+F5+1</f>
        <v>2022</v>
      </c>
    </row>
    <row r="6" spans="1:7" ht="32.25" x14ac:dyDescent="0.25">
      <c r="A6" s="173"/>
      <c r="B6" s="192"/>
      <c r="C6" s="192"/>
      <c r="D6" s="192"/>
      <c r="E6" s="192"/>
      <c r="F6" s="192"/>
      <c r="G6" s="39" t="s">
        <v>490</v>
      </c>
    </row>
    <row r="7" spans="1:7" x14ac:dyDescent="0.25">
      <c r="A7" s="64" t="s">
        <v>458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491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492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493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494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498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499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500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501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502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464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503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504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508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470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510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89" t="s">
        <v>511</v>
      </c>
      <c r="B39" s="189"/>
      <c r="C39" s="189"/>
      <c r="D39" s="189"/>
      <c r="E39" s="189"/>
      <c r="F39" s="189"/>
      <c r="G39" s="189"/>
    </row>
    <row r="40" spans="1:7" x14ac:dyDescent="0.25">
      <c r="A40" s="189" t="s">
        <v>512</v>
      </c>
      <c r="B40" s="189"/>
      <c r="C40" s="189"/>
      <c r="D40" s="189"/>
      <c r="E40" s="189"/>
      <c r="F40" s="189"/>
      <c r="G40" s="1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6" t="s">
        <v>513</v>
      </c>
      <c r="B1" s="186"/>
      <c r="C1" s="186"/>
      <c r="D1" s="186"/>
      <c r="E1" s="186"/>
      <c r="F1" s="186"/>
      <c r="G1" s="186"/>
    </row>
    <row r="2" spans="1:7" x14ac:dyDescent="0.25">
      <c r="A2" s="131" t="str">
        <f>'Formato 1'!A2</f>
        <v>Sistema para el Desarrollo Integral de la Familia del Municipio de Uriangato, Gto.</v>
      </c>
      <c r="B2" s="132"/>
      <c r="C2" s="132"/>
      <c r="D2" s="132"/>
      <c r="E2" s="132"/>
      <c r="F2" s="132"/>
      <c r="G2" s="133"/>
    </row>
    <row r="3" spans="1:7" x14ac:dyDescent="0.25">
      <c r="A3" s="116" t="s">
        <v>514</v>
      </c>
      <c r="B3" s="117"/>
      <c r="C3" s="117"/>
      <c r="D3" s="117"/>
      <c r="E3" s="117"/>
      <c r="F3" s="117"/>
      <c r="G3" s="118"/>
    </row>
    <row r="4" spans="1:7" x14ac:dyDescent="0.25">
      <c r="A4" s="119" t="s">
        <v>2</v>
      </c>
      <c r="B4" s="120"/>
      <c r="C4" s="120"/>
      <c r="D4" s="120"/>
      <c r="E4" s="120"/>
      <c r="F4" s="120"/>
      <c r="G4" s="121"/>
    </row>
    <row r="5" spans="1:7" x14ac:dyDescent="0.25">
      <c r="A5" s="193" t="s">
        <v>474</v>
      </c>
      <c r="B5" s="191">
        <v>2017</v>
      </c>
      <c r="C5" s="191">
        <f>+B5+1</f>
        <v>2018</v>
      </c>
      <c r="D5" s="191">
        <f>+C5+1</f>
        <v>2019</v>
      </c>
      <c r="E5" s="191">
        <f>+D5+1</f>
        <v>2020</v>
      </c>
      <c r="F5" s="191">
        <f>+E5+1</f>
        <v>2021</v>
      </c>
      <c r="G5" s="38">
        <v>2022</v>
      </c>
    </row>
    <row r="6" spans="1:7" ht="48.75" customHeight="1" x14ac:dyDescent="0.25">
      <c r="A6" s="194"/>
      <c r="B6" s="192"/>
      <c r="C6" s="192"/>
      <c r="D6" s="192"/>
      <c r="E6" s="192"/>
      <c r="F6" s="192"/>
      <c r="G6" s="39" t="s">
        <v>515</v>
      </c>
    </row>
    <row r="7" spans="1:7" x14ac:dyDescent="0.25">
      <c r="A7" s="27" t="s">
        <v>475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476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480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481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482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483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485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480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481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482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484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516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89" t="s">
        <v>511</v>
      </c>
      <c r="B32" s="189"/>
      <c r="C32" s="189"/>
      <c r="D32" s="189"/>
      <c r="E32" s="189"/>
      <c r="F32" s="189"/>
      <c r="G32" s="189"/>
    </row>
    <row r="33" spans="1:7" x14ac:dyDescent="0.25">
      <c r="A33" s="189" t="s">
        <v>512</v>
      </c>
      <c r="B33" s="189"/>
      <c r="C33" s="189"/>
      <c r="D33" s="189"/>
      <c r="E33" s="189"/>
      <c r="F33" s="189"/>
      <c r="G33" s="1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95" t="s">
        <v>517</v>
      </c>
      <c r="B1" s="195"/>
      <c r="C1" s="195"/>
      <c r="D1" s="195"/>
      <c r="E1" s="195"/>
      <c r="F1" s="195"/>
    </row>
    <row r="2" spans="1:6" ht="20.100000000000001" customHeight="1" x14ac:dyDescent="0.25">
      <c r="A2" s="113" t="str">
        <f>'Formato 1'!A2</f>
        <v>Sistema para el Desarrollo Integral de la Familia del Municipio de Uriangato, Gto.</v>
      </c>
      <c r="B2" s="137"/>
      <c r="C2" s="137"/>
      <c r="D2" s="137"/>
      <c r="E2" s="137"/>
      <c r="F2" s="138"/>
    </row>
    <row r="3" spans="1:6" ht="29.25" customHeight="1" x14ac:dyDescent="0.25">
      <c r="A3" s="139" t="s">
        <v>518</v>
      </c>
      <c r="B3" s="140"/>
      <c r="C3" s="140"/>
      <c r="D3" s="140"/>
      <c r="E3" s="140"/>
      <c r="F3" s="141"/>
    </row>
    <row r="4" spans="1:6" ht="35.25" customHeight="1" x14ac:dyDescent="0.25">
      <c r="A4" s="124"/>
      <c r="B4" s="124" t="s">
        <v>519</v>
      </c>
      <c r="C4" s="124" t="s">
        <v>520</v>
      </c>
      <c r="D4" s="124" t="s">
        <v>521</v>
      </c>
      <c r="E4" s="124" t="s">
        <v>522</v>
      </c>
      <c r="F4" s="124" t="s">
        <v>523</v>
      </c>
    </row>
    <row r="5" spans="1:6" ht="12.75" customHeight="1" x14ac:dyDescent="0.25">
      <c r="A5" s="19" t="s">
        <v>524</v>
      </c>
      <c r="B5" s="55"/>
      <c r="C5" s="55"/>
      <c r="D5" s="55"/>
      <c r="E5" s="55"/>
      <c r="F5" s="55"/>
    </row>
    <row r="6" spans="1:6" ht="30" x14ac:dyDescent="0.25">
      <c r="A6" s="61" t="s">
        <v>525</v>
      </c>
      <c r="B6" s="62"/>
      <c r="C6" s="62"/>
      <c r="D6" s="62"/>
      <c r="E6" s="62"/>
      <c r="F6" s="62"/>
    </row>
    <row r="7" spans="1:6" ht="15" x14ac:dyDescent="0.25">
      <c r="A7" s="61" t="s">
        <v>526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527</v>
      </c>
      <c r="B9" s="47"/>
      <c r="C9" s="47"/>
      <c r="D9" s="47"/>
      <c r="E9" s="47"/>
      <c r="F9" s="47"/>
    </row>
    <row r="10" spans="1:6" ht="15" x14ac:dyDescent="0.25">
      <c r="A10" s="61" t="s">
        <v>528</v>
      </c>
      <c r="B10" s="62"/>
      <c r="C10" s="62"/>
      <c r="D10" s="62"/>
      <c r="E10" s="62"/>
      <c r="F10" s="62"/>
    </row>
    <row r="11" spans="1:6" ht="15" x14ac:dyDescent="0.25">
      <c r="A11" s="83" t="s">
        <v>529</v>
      </c>
      <c r="B11" s="62"/>
      <c r="C11" s="62"/>
      <c r="D11" s="62"/>
      <c r="E11" s="62"/>
      <c r="F11" s="62"/>
    </row>
    <row r="12" spans="1:6" ht="15" x14ac:dyDescent="0.25">
      <c r="A12" s="83" t="s">
        <v>530</v>
      </c>
      <c r="B12" s="62"/>
      <c r="C12" s="62"/>
      <c r="D12" s="62"/>
      <c r="E12" s="62"/>
      <c r="F12" s="62"/>
    </row>
    <row r="13" spans="1:6" ht="15" x14ac:dyDescent="0.25">
      <c r="A13" s="83" t="s">
        <v>531</v>
      </c>
      <c r="B13" s="62"/>
      <c r="C13" s="62"/>
      <c r="D13" s="62"/>
      <c r="E13" s="62"/>
      <c r="F13" s="62"/>
    </row>
    <row r="14" spans="1:6" ht="15" x14ac:dyDescent="0.25">
      <c r="A14" s="61" t="s">
        <v>532</v>
      </c>
      <c r="B14" s="62"/>
      <c r="C14" s="62"/>
      <c r="D14" s="62"/>
      <c r="E14" s="62"/>
      <c r="F14" s="62"/>
    </row>
    <row r="15" spans="1:6" ht="15" x14ac:dyDescent="0.25">
      <c r="A15" s="83" t="s">
        <v>529</v>
      </c>
      <c r="B15" s="62"/>
      <c r="C15" s="62"/>
      <c r="D15" s="62"/>
      <c r="E15" s="62"/>
      <c r="F15" s="62"/>
    </row>
    <row r="16" spans="1:6" ht="15" x14ac:dyDescent="0.25">
      <c r="A16" s="83" t="s">
        <v>530</v>
      </c>
      <c r="B16" s="62"/>
      <c r="C16" s="62"/>
      <c r="D16" s="62"/>
      <c r="E16" s="62"/>
      <c r="F16" s="62"/>
    </row>
    <row r="17" spans="1:6" ht="15" x14ac:dyDescent="0.25">
      <c r="A17" s="83" t="s">
        <v>531</v>
      </c>
      <c r="B17" s="62"/>
      <c r="C17" s="62"/>
      <c r="D17" s="62"/>
      <c r="E17" s="62"/>
      <c r="F17" s="62"/>
    </row>
    <row r="18" spans="1:6" ht="15" x14ac:dyDescent="0.25">
      <c r="A18" s="61" t="s">
        <v>533</v>
      </c>
      <c r="B18" s="125"/>
      <c r="C18" s="62"/>
      <c r="D18" s="62"/>
      <c r="E18" s="62"/>
      <c r="F18" s="62"/>
    </row>
    <row r="19" spans="1:6" ht="15" x14ac:dyDescent="0.25">
      <c r="A19" s="61" t="s">
        <v>534</v>
      </c>
      <c r="B19" s="62"/>
      <c r="C19" s="62"/>
      <c r="D19" s="62"/>
      <c r="E19" s="62"/>
      <c r="F19" s="62"/>
    </row>
    <row r="20" spans="1:6" ht="30" x14ac:dyDescent="0.25">
      <c r="A20" s="61" t="s">
        <v>535</v>
      </c>
      <c r="B20" s="126"/>
      <c r="C20" s="126"/>
      <c r="D20" s="126"/>
      <c r="E20" s="126"/>
      <c r="F20" s="126"/>
    </row>
    <row r="21" spans="1:6" ht="30" x14ac:dyDescent="0.25">
      <c r="A21" s="61" t="s">
        <v>536</v>
      </c>
      <c r="B21" s="126"/>
      <c r="C21" s="126"/>
      <c r="D21" s="126"/>
      <c r="E21" s="126"/>
      <c r="F21" s="126"/>
    </row>
    <row r="22" spans="1:6" ht="30" x14ac:dyDescent="0.25">
      <c r="A22" s="61" t="s">
        <v>537</v>
      </c>
      <c r="B22" s="126"/>
      <c r="C22" s="126"/>
      <c r="D22" s="126"/>
      <c r="E22" s="126"/>
      <c r="F22" s="126"/>
    </row>
    <row r="23" spans="1:6" ht="15" x14ac:dyDescent="0.25">
      <c r="A23" s="61" t="s">
        <v>538</v>
      </c>
      <c r="B23" s="126"/>
      <c r="C23" s="126"/>
      <c r="D23" s="126"/>
      <c r="E23" s="126"/>
      <c r="F23" s="126"/>
    </row>
    <row r="24" spans="1:6" ht="15" x14ac:dyDescent="0.25">
      <c r="A24" s="61" t="s">
        <v>539</v>
      </c>
      <c r="B24" s="127"/>
      <c r="C24" s="62"/>
      <c r="D24" s="62"/>
      <c r="E24" s="62"/>
      <c r="F24" s="62"/>
    </row>
    <row r="25" spans="1:6" ht="15" x14ac:dyDescent="0.25">
      <c r="A25" s="61" t="s">
        <v>540</v>
      </c>
      <c r="B25" s="127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541</v>
      </c>
      <c r="B27" s="47"/>
      <c r="C27" s="47"/>
      <c r="D27" s="47"/>
      <c r="E27" s="47"/>
      <c r="F27" s="47"/>
    </row>
    <row r="28" spans="1:6" ht="15" x14ac:dyDescent="0.25">
      <c r="A28" s="61" t="s">
        <v>542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543</v>
      </c>
      <c r="B30" s="47"/>
      <c r="C30" s="47"/>
      <c r="D30" s="47"/>
      <c r="E30" s="47"/>
      <c r="F30" s="47"/>
    </row>
    <row r="31" spans="1:6" ht="15" x14ac:dyDescent="0.25">
      <c r="A31" s="61" t="s">
        <v>528</v>
      </c>
      <c r="B31" s="62"/>
      <c r="C31" s="62"/>
      <c r="D31" s="62"/>
      <c r="E31" s="62"/>
      <c r="F31" s="62"/>
    </row>
    <row r="32" spans="1:6" ht="15" x14ac:dyDescent="0.25">
      <c r="A32" s="61" t="s">
        <v>532</v>
      </c>
      <c r="B32" s="62"/>
      <c r="C32" s="62"/>
      <c r="D32" s="62"/>
      <c r="E32" s="62"/>
      <c r="F32" s="62"/>
    </row>
    <row r="33" spans="1:6" ht="15" x14ac:dyDescent="0.25">
      <c r="A33" s="61" t="s">
        <v>544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545</v>
      </c>
      <c r="B35" s="47"/>
      <c r="C35" s="47"/>
      <c r="D35" s="47"/>
      <c r="E35" s="47"/>
      <c r="F35" s="47"/>
    </row>
    <row r="36" spans="1:6" ht="15" x14ac:dyDescent="0.25">
      <c r="A36" s="61" t="s">
        <v>546</v>
      </c>
      <c r="B36" s="62"/>
      <c r="C36" s="62"/>
      <c r="D36" s="62"/>
      <c r="E36" s="62"/>
      <c r="F36" s="62"/>
    </row>
    <row r="37" spans="1:6" ht="15" x14ac:dyDescent="0.25">
      <c r="A37" s="61" t="s">
        <v>547</v>
      </c>
      <c r="B37" s="62"/>
      <c r="C37" s="62"/>
      <c r="D37" s="62"/>
      <c r="E37" s="62"/>
      <c r="F37" s="62"/>
    </row>
    <row r="38" spans="1:6" ht="15" x14ac:dyDescent="0.25">
      <c r="A38" s="61" t="s">
        <v>548</v>
      </c>
      <c r="B38" s="127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549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550</v>
      </c>
      <c r="B42" s="47"/>
      <c r="C42" s="47"/>
      <c r="D42" s="47"/>
      <c r="E42" s="47"/>
      <c r="F42" s="47"/>
    </row>
    <row r="43" spans="1:6" ht="15" x14ac:dyDescent="0.25">
      <c r="A43" s="61" t="s">
        <v>551</v>
      </c>
      <c r="B43" s="62"/>
      <c r="C43" s="62"/>
      <c r="D43" s="62"/>
      <c r="E43" s="62"/>
      <c r="F43" s="62"/>
    </row>
    <row r="44" spans="1:6" ht="15" x14ac:dyDescent="0.25">
      <c r="A44" s="61" t="s">
        <v>552</v>
      </c>
      <c r="B44" s="62"/>
      <c r="C44" s="62"/>
      <c r="D44" s="62"/>
      <c r="E44" s="62"/>
      <c r="F44" s="62"/>
    </row>
    <row r="45" spans="1:6" ht="15" x14ac:dyDescent="0.25">
      <c r="A45" s="61" t="s">
        <v>553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554</v>
      </c>
      <c r="B47" s="47"/>
      <c r="C47" s="47"/>
      <c r="D47" s="47"/>
      <c r="E47" s="47"/>
      <c r="F47" s="47"/>
    </row>
    <row r="48" spans="1:6" ht="15" x14ac:dyDescent="0.25">
      <c r="A48" s="61" t="s">
        <v>552</v>
      </c>
      <c r="B48" s="126"/>
      <c r="C48" s="126"/>
      <c r="D48" s="126"/>
      <c r="E48" s="126"/>
      <c r="F48" s="126"/>
    </row>
    <row r="49" spans="1:6" ht="15" x14ac:dyDescent="0.25">
      <c r="A49" s="61" t="s">
        <v>553</v>
      </c>
      <c r="B49" s="126"/>
      <c r="C49" s="126"/>
      <c r="D49" s="126"/>
      <c r="E49" s="126"/>
      <c r="F49" s="126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555</v>
      </c>
      <c r="B51" s="47"/>
      <c r="C51" s="47"/>
      <c r="D51" s="47"/>
      <c r="E51" s="47"/>
      <c r="F51" s="47"/>
    </row>
    <row r="52" spans="1:6" ht="15" x14ac:dyDescent="0.25">
      <c r="A52" s="61" t="s">
        <v>552</v>
      </c>
      <c r="B52" s="62"/>
      <c r="C52" s="62"/>
      <c r="D52" s="62"/>
      <c r="E52" s="62"/>
      <c r="F52" s="62"/>
    </row>
    <row r="53" spans="1:6" ht="15" x14ac:dyDescent="0.25">
      <c r="A53" s="61" t="s">
        <v>553</v>
      </c>
      <c r="B53" s="62"/>
      <c r="C53" s="62"/>
      <c r="D53" s="62"/>
      <c r="E53" s="62"/>
      <c r="F53" s="62"/>
    </row>
    <row r="54" spans="1:6" ht="15" x14ac:dyDescent="0.25">
      <c r="A54" s="61" t="s">
        <v>556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557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552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553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558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559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560</v>
      </c>
      <c r="B62" s="127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561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562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563</v>
      </c>
      <c r="B66" s="62"/>
      <c r="C66" s="62"/>
      <c r="D66" s="62"/>
      <c r="E66" s="62"/>
      <c r="F66" s="62"/>
    </row>
    <row r="67" spans="1:6" ht="20.100000000000001" customHeight="1" x14ac:dyDescent="0.25">
      <c r="A67" s="123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2" t="s">
        <v>124</v>
      </c>
      <c r="B1" s="163"/>
      <c r="C1" s="163"/>
      <c r="D1" s="163"/>
      <c r="E1" s="163"/>
      <c r="F1" s="163"/>
      <c r="G1" s="163"/>
      <c r="H1" s="164"/>
    </row>
    <row r="2" spans="1:8" x14ac:dyDescent="0.25">
      <c r="A2" s="113" t="str">
        <f>'Formato 1'!A2</f>
        <v>Sistema para el Desarrollo Integral de la Familia del Municipio de Uriangato, Gto.</v>
      </c>
      <c r="B2" s="114"/>
      <c r="C2" s="114"/>
      <c r="D2" s="114"/>
      <c r="E2" s="114"/>
      <c r="F2" s="114"/>
      <c r="G2" s="114"/>
      <c r="H2" s="115"/>
    </row>
    <row r="3" spans="1:8" ht="15" customHeight="1" x14ac:dyDescent="0.25">
      <c r="A3" s="116" t="s">
        <v>125</v>
      </c>
      <c r="B3" s="117"/>
      <c r="C3" s="117"/>
      <c r="D3" s="117"/>
      <c r="E3" s="117"/>
      <c r="F3" s="117"/>
      <c r="G3" s="117"/>
      <c r="H3" s="118"/>
    </row>
    <row r="4" spans="1:8" ht="15" customHeight="1" x14ac:dyDescent="0.25">
      <c r="A4" s="116" t="str">
        <f>'Formato 3'!A4</f>
        <v>al 31 de Diciembre de 2023 y al 31 de Diciembre de 2022</v>
      </c>
      <c r="B4" s="117"/>
      <c r="C4" s="117"/>
      <c r="D4" s="117"/>
      <c r="E4" s="117"/>
      <c r="F4" s="117"/>
      <c r="G4" s="117"/>
      <c r="H4" s="118"/>
    </row>
    <row r="5" spans="1:8" x14ac:dyDescent="0.25">
      <c r="A5" s="119" t="s">
        <v>2</v>
      </c>
      <c r="B5" s="120"/>
      <c r="C5" s="120"/>
      <c r="D5" s="120"/>
      <c r="E5" s="120"/>
      <c r="F5" s="120"/>
      <c r="G5" s="120"/>
      <c r="H5" s="121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5"/>
      <c r="B7" s="106"/>
      <c r="C7" s="106"/>
      <c r="D7" s="106"/>
      <c r="E7" s="106"/>
      <c r="F7" s="106"/>
      <c r="G7" s="106"/>
      <c r="H7" s="106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7" t="s">
        <v>135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8" t="s">
        <v>136</v>
      </c>
      <c r="B10" s="109">
        <v>0</v>
      </c>
      <c r="C10" s="4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</row>
    <row r="11" spans="1:8" x14ac:dyDescent="0.25">
      <c r="A11" s="108" t="s">
        <v>137</v>
      </c>
      <c r="B11" s="109">
        <v>0</v>
      </c>
      <c r="C11" s="49">
        <v>0</v>
      </c>
      <c r="D11" s="109">
        <v>0</v>
      </c>
      <c r="E11" s="109">
        <v>0</v>
      </c>
      <c r="F11" s="109">
        <v>0</v>
      </c>
      <c r="G11" s="49">
        <v>0</v>
      </c>
      <c r="H11" s="49">
        <v>0</v>
      </c>
    </row>
    <row r="12" spans="1:8" ht="16.5" customHeight="1" x14ac:dyDescent="0.25">
      <c r="A12" s="108" t="s">
        <v>138</v>
      </c>
      <c r="B12" s="109">
        <v>0</v>
      </c>
      <c r="C12" s="49">
        <v>0</v>
      </c>
      <c r="D12" s="109">
        <v>0</v>
      </c>
      <c r="E12" s="109">
        <v>0</v>
      </c>
      <c r="F12" s="109">
        <v>0</v>
      </c>
      <c r="G12" s="49">
        <v>0</v>
      </c>
      <c r="H12" s="49">
        <v>0</v>
      </c>
    </row>
    <row r="13" spans="1:8" x14ac:dyDescent="0.25">
      <c r="A13" s="107" t="s">
        <v>139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8" t="s">
        <v>140</v>
      </c>
      <c r="B14" s="109">
        <v>0</v>
      </c>
      <c r="C14" s="49">
        <v>0</v>
      </c>
      <c r="D14" s="109">
        <v>0</v>
      </c>
      <c r="E14" s="109">
        <v>0</v>
      </c>
      <c r="F14" s="109">
        <v>0</v>
      </c>
      <c r="G14" s="49">
        <v>0</v>
      </c>
      <c r="H14" s="49">
        <v>0</v>
      </c>
    </row>
    <row r="15" spans="1:8" ht="15" customHeight="1" x14ac:dyDescent="0.25">
      <c r="A15" s="108" t="s">
        <v>141</v>
      </c>
      <c r="B15" s="109">
        <v>0</v>
      </c>
      <c r="C15" s="49">
        <v>0</v>
      </c>
      <c r="D15" s="109">
        <v>0</v>
      </c>
      <c r="E15" s="109">
        <v>0</v>
      </c>
      <c r="F15" s="109">
        <v>0</v>
      </c>
      <c r="G15" s="49">
        <v>0</v>
      </c>
      <c r="H15" s="49">
        <v>0</v>
      </c>
    </row>
    <row r="16" spans="1:8" x14ac:dyDescent="0.25">
      <c r="A16" s="108" t="s">
        <v>142</v>
      </c>
      <c r="B16" s="109">
        <v>0</v>
      </c>
      <c r="C16" s="49">
        <v>0</v>
      </c>
      <c r="D16" s="109">
        <v>0</v>
      </c>
      <c r="E16" s="109">
        <v>0</v>
      </c>
      <c r="F16" s="109">
        <v>0</v>
      </c>
      <c r="G16" s="49">
        <v>0</v>
      </c>
      <c r="H16" s="49">
        <v>0</v>
      </c>
    </row>
    <row r="17" spans="1:8" x14ac:dyDescent="0.25">
      <c r="A17" s="110"/>
      <c r="B17" s="93"/>
      <c r="C17" s="93"/>
      <c r="D17" s="93"/>
      <c r="E17" s="93"/>
      <c r="F17" s="93"/>
      <c r="G17" s="93"/>
      <c r="H17" s="93"/>
    </row>
    <row r="18" spans="1:8" x14ac:dyDescent="0.25">
      <c r="A18" s="8" t="s">
        <v>143</v>
      </c>
      <c r="B18" s="4">
        <v>0</v>
      </c>
      <c r="C18" s="111"/>
      <c r="D18" s="111"/>
      <c r="E18" s="111"/>
      <c r="F18" s="146">
        <v>55702.76</v>
      </c>
      <c r="G18" s="111"/>
      <c r="H18" s="111"/>
    </row>
    <row r="19" spans="1:8" ht="16.5" customHeight="1" x14ac:dyDescent="0.25">
      <c r="A19" s="110"/>
      <c r="B19" s="93"/>
      <c r="C19" s="93"/>
      <c r="D19" s="93"/>
      <c r="E19" s="93"/>
      <c r="F19" s="93"/>
      <c r="G19" s="93"/>
      <c r="H19" s="93"/>
    </row>
    <row r="20" spans="1:8" ht="14.45" customHeight="1" x14ac:dyDescent="0.25">
      <c r="A20" s="8" t="s">
        <v>144</v>
      </c>
      <c r="B20" s="4">
        <f t="shared" ref="B20:H20" si="3">B8+B18</f>
        <v>0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55702.76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0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2" t="s">
        <v>146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2" t="s">
        <v>147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2" t="s">
        <v>148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2" t="s">
        <v>150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2" t="s">
        <v>151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2" t="s">
        <v>152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65" t="s">
        <v>154</v>
      </c>
      <c r="B33" s="165"/>
      <c r="C33" s="165"/>
      <c r="D33" s="165"/>
      <c r="E33" s="165"/>
      <c r="F33" s="165"/>
      <c r="G33" s="165"/>
      <c r="H33" s="165"/>
    </row>
    <row r="34" spans="1:8" ht="14.45" customHeight="1" x14ac:dyDescent="0.25">
      <c r="A34" s="165"/>
      <c r="B34" s="165"/>
      <c r="C34" s="165"/>
      <c r="D34" s="165"/>
      <c r="E34" s="165"/>
      <c r="F34" s="165"/>
      <c r="G34" s="165"/>
      <c r="H34" s="165"/>
    </row>
    <row r="35" spans="1:8" ht="14.45" customHeight="1" x14ac:dyDescent="0.25">
      <c r="A35" s="165"/>
      <c r="B35" s="165"/>
      <c r="C35" s="165"/>
      <c r="D35" s="165"/>
      <c r="E35" s="165"/>
      <c r="F35" s="165"/>
      <c r="G35" s="165"/>
      <c r="H35" s="165"/>
    </row>
    <row r="36" spans="1:8" ht="14.45" customHeight="1" x14ac:dyDescent="0.25">
      <c r="A36" s="165"/>
      <c r="B36" s="165"/>
      <c r="C36" s="165"/>
      <c r="D36" s="165"/>
      <c r="E36" s="165"/>
      <c r="F36" s="165"/>
      <c r="G36" s="165"/>
      <c r="H36" s="165"/>
    </row>
    <row r="37" spans="1:8" ht="14.45" customHeight="1" x14ac:dyDescent="0.25">
      <c r="A37" s="165"/>
      <c r="B37" s="165"/>
      <c r="C37" s="165"/>
      <c r="D37" s="165"/>
      <c r="E37" s="165"/>
      <c r="F37" s="165"/>
      <c r="G37" s="165"/>
      <c r="H37" s="165"/>
    </row>
    <row r="38" spans="1:8" x14ac:dyDescent="0.25">
      <c r="A38" s="6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2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2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2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153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19:H31 B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66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6" t="s">
        <v>165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x14ac:dyDescent="0.25">
      <c r="A2" s="113" t="str">
        <f>'Formato 1'!A2</f>
        <v>Sistema para el Desarrollo Integral de la Familia del Municipio de Uriangato, Gto.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1" x14ac:dyDescent="0.25">
      <c r="A3" s="116" t="s">
        <v>166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x14ac:dyDescent="0.25">
      <c r="A4" s="116" t="s">
        <v>565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</row>
    <row r="5" spans="1:11" x14ac:dyDescent="0.25">
      <c r="A5" s="116" t="s">
        <v>2</v>
      </c>
      <c r="B5" s="117"/>
      <c r="C5" s="117"/>
      <c r="D5" s="117"/>
      <c r="E5" s="117"/>
      <c r="F5" s="117"/>
      <c r="G5" s="117"/>
      <c r="H5" s="117"/>
      <c r="I5" s="117"/>
      <c r="J5" s="117"/>
      <c r="K5" s="118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178</v>
      </c>
      <c r="B8" s="101"/>
      <c r="C8" s="101"/>
      <c r="D8" s="101"/>
      <c r="E8" s="12">
        <f>SUM(E9:E12)</f>
        <v>0</v>
      </c>
      <c r="F8" s="10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2" t="s">
        <v>179</v>
      </c>
      <c r="B9" s="103">
        <v>44927</v>
      </c>
      <c r="C9" s="103">
        <v>44927</v>
      </c>
      <c r="D9" s="103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2" t="s">
        <v>180</v>
      </c>
      <c r="B10" s="103">
        <v>44927</v>
      </c>
      <c r="C10" s="103">
        <v>44927</v>
      </c>
      <c r="D10" s="103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2" t="s">
        <v>181</v>
      </c>
      <c r="B11" s="103">
        <v>44927</v>
      </c>
      <c r="C11" s="103">
        <v>44927</v>
      </c>
      <c r="D11" s="103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2" t="s">
        <v>182</v>
      </c>
      <c r="B12" s="103">
        <v>44927</v>
      </c>
      <c r="C12" s="103">
        <v>44927</v>
      </c>
      <c r="D12" s="103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153</v>
      </c>
      <c r="B13" s="104"/>
      <c r="C13" s="104"/>
      <c r="D13" s="104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183</v>
      </c>
      <c r="B14" s="101"/>
      <c r="C14" s="101"/>
      <c r="D14" s="101"/>
      <c r="E14" s="12">
        <f>SUM(E15:E18)</f>
        <v>0</v>
      </c>
      <c r="F14" s="10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2" t="s">
        <v>184</v>
      </c>
      <c r="B15" s="103">
        <v>44927</v>
      </c>
      <c r="C15" s="103">
        <v>44927</v>
      </c>
      <c r="D15" s="103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2" t="s">
        <v>185</v>
      </c>
      <c r="B16" s="103">
        <v>44927</v>
      </c>
      <c r="C16" s="103">
        <v>44927</v>
      </c>
      <c r="D16" s="103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2" t="s">
        <v>186</v>
      </c>
      <c r="B17" s="103">
        <v>44927</v>
      </c>
      <c r="C17" s="103">
        <v>44927</v>
      </c>
      <c r="D17" s="103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2" t="s">
        <v>187</v>
      </c>
      <c r="B18" s="103">
        <v>44927</v>
      </c>
      <c r="C18" s="103">
        <v>44927</v>
      </c>
      <c r="D18" s="103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4"/>
      <c r="C19" s="104"/>
      <c r="D19" s="104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188</v>
      </c>
      <c r="B20" s="101"/>
      <c r="C20" s="101"/>
      <c r="D20" s="101"/>
      <c r="E20" s="12">
        <f>SUM(E8,E14)</f>
        <v>0</v>
      </c>
      <c r="F20" s="10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67" zoomScaleNormal="67" workbookViewId="0">
      <selection activeCell="C18" sqref="C18:D1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6" t="s">
        <v>189</v>
      </c>
      <c r="B1" s="167"/>
      <c r="C1" s="167"/>
      <c r="D1" s="168"/>
    </row>
    <row r="2" spans="1:4" x14ac:dyDescent="0.25">
      <c r="A2" s="113" t="str">
        <f>'Formato 1'!A2</f>
        <v>Sistema para el Desarrollo Integral de la Familia del Municipio de Uriangato, Gto.</v>
      </c>
      <c r="B2" s="114"/>
      <c r="C2" s="114"/>
      <c r="D2" s="115"/>
    </row>
    <row r="3" spans="1:4" x14ac:dyDescent="0.25">
      <c r="A3" s="116" t="s">
        <v>190</v>
      </c>
      <c r="B3" s="117"/>
      <c r="C3" s="117"/>
      <c r="D3" s="118"/>
    </row>
    <row r="4" spans="1:4" x14ac:dyDescent="0.25">
      <c r="A4" s="116" t="str">
        <f>'Formato 3'!A4</f>
        <v>al 31 de Diciembre de 2023 y al 31 de Diciembre de 2022</v>
      </c>
      <c r="B4" s="117"/>
      <c r="C4" s="117"/>
      <c r="D4" s="118"/>
    </row>
    <row r="5" spans="1:4" x14ac:dyDescent="0.25">
      <c r="A5" s="119" t="s">
        <v>2</v>
      </c>
      <c r="B5" s="120"/>
      <c r="C5" s="120"/>
      <c r="D5" s="121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">
        <f>SUM(B9:B11)</f>
        <v>8593960.9399999995</v>
      </c>
      <c r="C8" s="15">
        <f>SUM(C9:C11)</f>
        <v>9447941.4700000007</v>
      </c>
      <c r="D8" s="15">
        <f>SUM(D9:D11)</f>
        <v>9447941.4700000007</v>
      </c>
    </row>
    <row r="9" spans="1:4" x14ac:dyDescent="0.25">
      <c r="A9" s="60" t="s">
        <v>195</v>
      </c>
      <c r="B9" s="147">
        <v>8593960.9399999995</v>
      </c>
      <c r="C9" s="147">
        <v>9447941.4700000007</v>
      </c>
      <c r="D9" s="147">
        <v>9447941.4700000007</v>
      </c>
    </row>
    <row r="10" spans="1:4" x14ac:dyDescent="0.25">
      <c r="A10" s="60" t="s">
        <v>196</v>
      </c>
      <c r="B10" s="96">
        <v>0</v>
      </c>
      <c r="C10" s="96">
        <v>0</v>
      </c>
      <c r="D10" s="96">
        <v>0</v>
      </c>
    </row>
    <row r="11" spans="1:4" x14ac:dyDescent="0.25">
      <c r="A11" s="60" t="s">
        <v>197</v>
      </c>
      <c r="B11" s="96">
        <f>B44</f>
        <v>0</v>
      </c>
      <c r="C11" s="96">
        <f>C44</f>
        <v>0</v>
      </c>
      <c r="D11" s="96">
        <f>D44</f>
        <v>0</v>
      </c>
    </row>
    <row r="12" spans="1:4" x14ac:dyDescent="0.25">
      <c r="A12" s="48"/>
      <c r="B12" s="93"/>
      <c r="C12" s="93"/>
      <c r="D12" s="93"/>
    </row>
    <row r="13" spans="1:4" x14ac:dyDescent="0.25">
      <c r="A13" s="3" t="s">
        <v>198</v>
      </c>
      <c r="B13" s="15">
        <f>B14+B15</f>
        <v>8593960.9399999995</v>
      </c>
      <c r="C13" s="15">
        <f>C14+C15</f>
        <v>9777602.5899999999</v>
      </c>
      <c r="D13" s="15">
        <f>D14+D15</f>
        <v>9777602.5899999999</v>
      </c>
    </row>
    <row r="14" spans="1:4" x14ac:dyDescent="0.25">
      <c r="A14" s="60" t="s">
        <v>199</v>
      </c>
      <c r="B14" s="147">
        <v>8593960.9399999995</v>
      </c>
      <c r="C14" s="147">
        <v>9777602.5899999999</v>
      </c>
      <c r="D14" s="147">
        <v>9777602.5899999999</v>
      </c>
    </row>
    <row r="15" spans="1:4" x14ac:dyDescent="0.25">
      <c r="A15" s="60" t="s">
        <v>200</v>
      </c>
      <c r="B15" s="96">
        <v>0</v>
      </c>
      <c r="C15" s="96">
        <v>0</v>
      </c>
      <c r="D15" s="96">
        <v>0</v>
      </c>
    </row>
    <row r="16" spans="1:4" x14ac:dyDescent="0.25">
      <c r="A16" s="48"/>
      <c r="B16" s="93"/>
      <c r="C16" s="93"/>
      <c r="D16" s="93"/>
    </row>
    <row r="17" spans="1:4" x14ac:dyDescent="0.25">
      <c r="A17" s="3" t="s">
        <v>201</v>
      </c>
      <c r="B17" s="16">
        <v>0</v>
      </c>
      <c r="C17" s="15">
        <f>C18+C19</f>
        <v>832743.08</v>
      </c>
      <c r="D17" s="15">
        <f>D18+D19</f>
        <v>832743.08</v>
      </c>
    </row>
    <row r="18" spans="1:4" x14ac:dyDescent="0.25">
      <c r="A18" s="60" t="s">
        <v>202</v>
      </c>
      <c r="B18" s="17">
        <v>0</v>
      </c>
      <c r="C18" s="147">
        <v>832743.08</v>
      </c>
      <c r="D18" s="147">
        <v>832743.08</v>
      </c>
    </row>
    <row r="19" spans="1:4" x14ac:dyDescent="0.25">
      <c r="A19" s="60" t="s">
        <v>203</v>
      </c>
      <c r="B19" s="17">
        <v>0</v>
      </c>
      <c r="C19" s="49">
        <v>0</v>
      </c>
      <c r="D19" s="49">
        <v>0</v>
      </c>
    </row>
    <row r="20" spans="1:4" x14ac:dyDescent="0.25">
      <c r="A20" s="48"/>
      <c r="B20" s="93"/>
      <c r="C20" s="93"/>
      <c r="D20" s="93"/>
    </row>
    <row r="21" spans="1:4" x14ac:dyDescent="0.25">
      <c r="A21" s="3" t="s">
        <v>204</v>
      </c>
      <c r="B21" s="15">
        <f>B8-B13+B17</f>
        <v>0</v>
      </c>
      <c r="C21" s="15">
        <f>C8-C13+C17</f>
        <v>503081.96000000078</v>
      </c>
      <c r="D21" s="15">
        <f>D8-D13+D17</f>
        <v>503081.96000000078</v>
      </c>
    </row>
    <row r="22" spans="1:4" x14ac:dyDescent="0.25">
      <c r="A22" s="3"/>
      <c r="B22" s="93"/>
      <c r="C22" s="93"/>
      <c r="D22" s="93"/>
    </row>
    <row r="23" spans="1:4" x14ac:dyDescent="0.25">
      <c r="A23" s="3" t="s">
        <v>205</v>
      </c>
      <c r="B23" s="15">
        <f>B21-B11</f>
        <v>0</v>
      </c>
      <c r="C23" s="15">
        <f>C21-C11</f>
        <v>503081.96000000078</v>
      </c>
      <c r="D23" s="15">
        <f>D21-D11</f>
        <v>503081.96000000078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206</v>
      </c>
      <c r="B25" s="15">
        <f>B23-B17</f>
        <v>0</v>
      </c>
      <c r="C25" s="15">
        <f>C23-C17</f>
        <v>-329661.11999999918</v>
      </c>
      <c r="D25" s="15">
        <f>D23-D17</f>
        <v>-329661.11999999918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211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212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-329661.11999999918</v>
      </c>
      <c r="D33" s="4">
        <f>D25+D29</f>
        <v>-329661.11999999918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216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217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219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220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7" t="s">
        <v>222</v>
      </c>
      <c r="B48" s="98">
        <f>B9</f>
        <v>8593960.9399999995</v>
      </c>
      <c r="C48" s="98">
        <f>C9</f>
        <v>9447941.4700000007</v>
      </c>
      <c r="D48" s="98">
        <f>D9</f>
        <v>9447941.4700000007</v>
      </c>
    </row>
    <row r="49" spans="1:4" x14ac:dyDescent="0.25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9" t="s">
        <v>216</v>
      </c>
      <c r="B50" s="49">
        <v>0</v>
      </c>
      <c r="C50" s="49">
        <v>0</v>
      </c>
      <c r="D50" s="49">
        <v>0</v>
      </c>
    </row>
    <row r="51" spans="1:4" x14ac:dyDescent="0.25">
      <c r="A51" s="99" t="s">
        <v>219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199</v>
      </c>
      <c r="B53" s="49">
        <f>B14</f>
        <v>8593960.9399999995</v>
      </c>
      <c r="C53" s="49">
        <f>C14</f>
        <v>9777602.5899999999</v>
      </c>
      <c r="D53" s="49">
        <f>D14</f>
        <v>9777602.5899999999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202</v>
      </c>
      <c r="B55" s="23">
        <v>0</v>
      </c>
      <c r="C55" s="49">
        <f>C18</f>
        <v>832743.08</v>
      </c>
      <c r="D55" s="49">
        <f>D18</f>
        <v>832743.08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224</v>
      </c>
      <c r="B57" s="4">
        <f>B48+B49-B53+B55</f>
        <v>0</v>
      </c>
      <c r="C57" s="4">
        <f>C48+C49-C53+C55</f>
        <v>503081.96000000078</v>
      </c>
      <c r="D57" s="4">
        <f>D48+D49-D53+D55</f>
        <v>503081.96000000078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225</v>
      </c>
      <c r="B59" s="4">
        <f>B57-B49</f>
        <v>0</v>
      </c>
      <c r="C59" s="4">
        <f>C57-C49</f>
        <v>503081.96000000078</v>
      </c>
      <c r="D59" s="4">
        <f>D57-D49</f>
        <v>503081.96000000078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7" t="s">
        <v>196</v>
      </c>
      <c r="B63" s="100">
        <f>B10</f>
        <v>0</v>
      </c>
      <c r="C63" s="100">
        <f>C10</f>
        <v>0</v>
      </c>
      <c r="D63" s="100">
        <f>D10</f>
        <v>0</v>
      </c>
    </row>
    <row r="64" spans="1:4" ht="30" x14ac:dyDescent="0.25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9" t="s">
        <v>217</v>
      </c>
      <c r="B65" s="96">
        <v>0</v>
      </c>
      <c r="C65" s="96">
        <v>0</v>
      </c>
      <c r="D65" s="96">
        <v>0</v>
      </c>
    </row>
    <row r="66" spans="1:4" x14ac:dyDescent="0.25">
      <c r="A66" s="99" t="s">
        <v>220</v>
      </c>
      <c r="B66" s="96">
        <v>0</v>
      </c>
      <c r="C66" s="96">
        <v>0</v>
      </c>
      <c r="D66" s="96">
        <v>0</v>
      </c>
    </row>
    <row r="67" spans="1:4" x14ac:dyDescent="0.25">
      <c r="A67" s="47"/>
      <c r="B67" s="93"/>
      <c r="C67" s="93"/>
      <c r="D67" s="93"/>
    </row>
    <row r="68" spans="1:4" x14ac:dyDescent="0.25">
      <c r="A68" s="60" t="s">
        <v>227</v>
      </c>
      <c r="B68" s="96">
        <f>B15</f>
        <v>0</v>
      </c>
      <c r="C68" s="96">
        <f>C15</f>
        <v>0</v>
      </c>
      <c r="D68" s="96">
        <f>D15</f>
        <v>0</v>
      </c>
    </row>
    <row r="69" spans="1:4" x14ac:dyDescent="0.25">
      <c r="A69" s="47"/>
      <c r="B69" s="93"/>
      <c r="C69" s="93"/>
      <c r="D69" s="93"/>
    </row>
    <row r="70" spans="1:4" x14ac:dyDescent="0.25">
      <c r="A70" s="60" t="s">
        <v>203</v>
      </c>
      <c r="B70" s="17">
        <v>0</v>
      </c>
      <c r="C70" s="96">
        <f>C19</f>
        <v>0</v>
      </c>
      <c r="D70" s="96">
        <f>D19</f>
        <v>0</v>
      </c>
    </row>
    <row r="71" spans="1:4" x14ac:dyDescent="0.25">
      <c r="A71" s="47"/>
      <c r="B71" s="93"/>
      <c r="C71" s="93"/>
      <c r="D71" s="93"/>
    </row>
    <row r="72" spans="1:4" x14ac:dyDescent="0.25">
      <c r="A72" s="19" t="s">
        <v>228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7"/>
      <c r="B73" s="93"/>
      <c r="C73" s="93"/>
      <c r="D73" s="93"/>
    </row>
    <row r="74" spans="1:4" x14ac:dyDescent="0.25">
      <c r="A74" s="19" t="s">
        <v>229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6" zoomScaleNormal="76" workbookViewId="0">
      <selection activeCell="G15" sqref="G1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6" t="s">
        <v>230</v>
      </c>
      <c r="B1" s="167"/>
      <c r="C1" s="167"/>
      <c r="D1" s="167"/>
      <c r="E1" s="167"/>
      <c r="F1" s="167"/>
      <c r="G1" s="168"/>
    </row>
    <row r="2" spans="1:7" x14ac:dyDescent="0.25">
      <c r="A2" s="113" t="str">
        <f>'Formato 1'!A2</f>
        <v>Sistema para el Desarrollo Integral de la Familia del Municipio de Uriangato,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231</v>
      </c>
      <c r="B3" s="117"/>
      <c r="C3" s="117"/>
      <c r="D3" s="117"/>
      <c r="E3" s="117"/>
      <c r="F3" s="117"/>
      <c r="G3" s="118"/>
    </row>
    <row r="4" spans="1:7" x14ac:dyDescent="0.25">
      <c r="A4" s="116" t="str">
        <f>'Formato 3'!A4</f>
        <v>al 31 de Diciembre de 2023 y al 31 de Diciembre de 2022</v>
      </c>
      <c r="B4" s="117"/>
      <c r="C4" s="117"/>
      <c r="D4" s="117"/>
      <c r="E4" s="117"/>
      <c r="F4" s="117"/>
      <c r="G4" s="118"/>
    </row>
    <row r="5" spans="1:7" x14ac:dyDescent="0.25">
      <c r="A5" s="119" t="s">
        <v>2</v>
      </c>
      <c r="B5" s="120"/>
      <c r="C5" s="120"/>
      <c r="D5" s="120"/>
      <c r="E5" s="120"/>
      <c r="F5" s="120"/>
      <c r="G5" s="121"/>
    </row>
    <row r="6" spans="1:7" ht="41.45" customHeight="1" x14ac:dyDescent="0.25">
      <c r="A6" s="169" t="s">
        <v>232</v>
      </c>
      <c r="B6" s="171" t="s">
        <v>233</v>
      </c>
      <c r="C6" s="171"/>
      <c r="D6" s="171"/>
      <c r="E6" s="171"/>
      <c r="F6" s="171"/>
      <c r="G6" s="171" t="s">
        <v>234</v>
      </c>
    </row>
    <row r="7" spans="1:7" ht="30" x14ac:dyDescent="0.25">
      <c r="A7" s="170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71"/>
    </row>
    <row r="8" spans="1:7" x14ac:dyDescent="0.25">
      <c r="A8" s="27" t="s">
        <v>239</v>
      </c>
      <c r="B8" s="93"/>
      <c r="C8" s="93"/>
      <c r="D8" s="93"/>
      <c r="E8" s="93"/>
      <c r="F8" s="93"/>
      <c r="G8" s="93"/>
    </row>
    <row r="9" spans="1:7" x14ac:dyDescent="0.25">
      <c r="A9" s="60" t="s">
        <v>240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25">
      <c r="A10" s="60" t="s">
        <v>241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60" t="s">
        <v>242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5" si="0">F11-B11</f>
        <v>0</v>
      </c>
    </row>
    <row r="12" spans="1:7" x14ac:dyDescent="0.25">
      <c r="A12" s="60" t="s">
        <v>243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25">
      <c r="A13" s="60" t="s">
        <v>244</v>
      </c>
      <c r="B13" s="148">
        <v>10000</v>
      </c>
      <c r="C13" s="148">
        <v>0</v>
      </c>
      <c r="D13" s="148">
        <f t="shared" ref="D13" si="1">B13+C13</f>
        <v>10000</v>
      </c>
      <c r="E13" s="148">
        <v>79.84</v>
      </c>
      <c r="F13" s="148">
        <v>79.84</v>
      </c>
      <c r="G13" s="148">
        <f t="shared" si="0"/>
        <v>-9920.16</v>
      </c>
    </row>
    <row r="14" spans="1:7" x14ac:dyDescent="0.25">
      <c r="A14" s="60" t="s">
        <v>245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f t="shared" si="0"/>
        <v>0</v>
      </c>
    </row>
    <row r="15" spans="1:7" x14ac:dyDescent="0.25">
      <c r="A15" s="60" t="s">
        <v>246</v>
      </c>
      <c r="B15" s="148">
        <v>581437</v>
      </c>
      <c r="C15" s="148">
        <v>201463</v>
      </c>
      <c r="D15" s="148">
        <f t="shared" ref="D15" si="2">B15+C15</f>
        <v>782900</v>
      </c>
      <c r="E15" s="148">
        <v>757730.05</v>
      </c>
      <c r="F15" s="148">
        <v>757730.05</v>
      </c>
      <c r="G15" s="148">
        <f t="shared" si="0"/>
        <v>176293.05000000005</v>
      </c>
    </row>
    <row r="16" spans="1:7" x14ac:dyDescent="0.25">
      <c r="A16" s="94" t="s">
        <v>247</v>
      </c>
      <c r="B16" s="49">
        <f t="shared" ref="B16:G16" si="3">SUM(B17:B27)</f>
        <v>0</v>
      </c>
      <c r="C16" s="49">
        <f t="shared" si="3"/>
        <v>0</v>
      </c>
      <c r="D16" s="49">
        <f t="shared" si="3"/>
        <v>0</v>
      </c>
      <c r="E16" s="49">
        <f t="shared" si="3"/>
        <v>0</v>
      </c>
      <c r="F16" s="49">
        <f t="shared" si="3"/>
        <v>0</v>
      </c>
      <c r="G16" s="49">
        <f t="shared" si="3"/>
        <v>0</v>
      </c>
    </row>
    <row r="17" spans="1:7" x14ac:dyDescent="0.25">
      <c r="A17" s="80" t="s">
        <v>248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25">
      <c r="A18" s="80" t="s">
        <v>249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4">F18-B18</f>
        <v>0</v>
      </c>
    </row>
    <row r="19" spans="1:7" x14ac:dyDescent="0.25">
      <c r="A19" s="80" t="s">
        <v>250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4"/>
        <v>0</v>
      </c>
    </row>
    <row r="20" spans="1:7" x14ac:dyDescent="0.25">
      <c r="A20" s="80" t="s">
        <v>251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4"/>
        <v>0</v>
      </c>
    </row>
    <row r="21" spans="1:7" x14ac:dyDescent="0.25">
      <c r="A21" s="80" t="s">
        <v>252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4"/>
        <v>0</v>
      </c>
    </row>
    <row r="22" spans="1:7" x14ac:dyDescent="0.25">
      <c r="A22" s="80" t="s">
        <v>253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4"/>
        <v>0</v>
      </c>
    </row>
    <row r="23" spans="1:7" x14ac:dyDescent="0.25">
      <c r="A23" s="80" t="s">
        <v>254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4"/>
        <v>0</v>
      </c>
    </row>
    <row r="24" spans="1:7" x14ac:dyDescent="0.25">
      <c r="A24" s="80" t="s">
        <v>255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4"/>
        <v>0</v>
      </c>
    </row>
    <row r="25" spans="1:7" x14ac:dyDescent="0.25">
      <c r="A25" s="80" t="s">
        <v>256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4"/>
        <v>0</v>
      </c>
    </row>
    <row r="26" spans="1:7" x14ac:dyDescent="0.25">
      <c r="A26" s="80" t="s">
        <v>257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4"/>
        <v>0</v>
      </c>
    </row>
    <row r="27" spans="1:7" x14ac:dyDescent="0.25">
      <c r="A27" s="80" t="s">
        <v>258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4"/>
        <v>0</v>
      </c>
    </row>
    <row r="28" spans="1:7" x14ac:dyDescent="0.25">
      <c r="A28" s="60" t="s">
        <v>259</v>
      </c>
      <c r="B28" s="49">
        <f t="shared" ref="B28:G28" si="5">SUM(B29:B33)</f>
        <v>0</v>
      </c>
      <c r="C28" s="49">
        <f t="shared" si="5"/>
        <v>0</v>
      </c>
      <c r="D28" s="49">
        <f t="shared" si="5"/>
        <v>0</v>
      </c>
      <c r="E28" s="49">
        <f t="shared" si="5"/>
        <v>0</v>
      </c>
      <c r="F28" s="49">
        <f t="shared" si="5"/>
        <v>0</v>
      </c>
      <c r="G28" s="49">
        <f t="shared" si="5"/>
        <v>0</v>
      </c>
    </row>
    <row r="29" spans="1:7" x14ac:dyDescent="0.25">
      <c r="A29" s="80" t="s">
        <v>260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25">
      <c r="A30" s="80" t="s">
        <v>261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4" si="6">F30-B30</f>
        <v>0</v>
      </c>
    </row>
    <row r="31" spans="1:7" x14ac:dyDescent="0.25">
      <c r="A31" s="80" t="s">
        <v>262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6"/>
        <v>0</v>
      </c>
    </row>
    <row r="32" spans="1:7" x14ac:dyDescent="0.25">
      <c r="A32" s="80" t="s">
        <v>263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6"/>
        <v>0</v>
      </c>
    </row>
    <row r="33" spans="1:7" ht="14.45" customHeight="1" x14ac:dyDescent="0.25">
      <c r="A33" s="80" t="s">
        <v>264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6"/>
        <v>0</v>
      </c>
    </row>
    <row r="34" spans="1:7" ht="14.45" customHeight="1" x14ac:dyDescent="0.25">
      <c r="A34" s="60" t="s">
        <v>265</v>
      </c>
      <c r="B34" s="149">
        <v>8002523.9400000004</v>
      </c>
      <c r="C34" s="149">
        <v>796462.2</v>
      </c>
      <c r="D34" s="150">
        <f>B34+C34</f>
        <v>8798986.1400000006</v>
      </c>
      <c r="E34" s="149">
        <v>8690131.5800000001</v>
      </c>
      <c r="F34" s="149">
        <v>8690131.5800000001</v>
      </c>
      <c r="G34" s="150">
        <f t="shared" si="6"/>
        <v>687607.63999999966</v>
      </c>
    </row>
    <row r="35" spans="1:7" ht="14.45" customHeight="1" x14ac:dyDescent="0.25">
      <c r="A35" s="60" t="s">
        <v>266</v>
      </c>
      <c r="B35" s="49">
        <f t="shared" ref="B35:G35" si="7">B36</f>
        <v>0</v>
      </c>
      <c r="C35" s="49">
        <f t="shared" si="7"/>
        <v>0</v>
      </c>
      <c r="D35" s="49">
        <f t="shared" si="7"/>
        <v>0</v>
      </c>
      <c r="E35" s="49">
        <f t="shared" si="7"/>
        <v>0</v>
      </c>
      <c r="F35" s="49">
        <f t="shared" si="7"/>
        <v>0</v>
      </c>
      <c r="G35" s="49">
        <f t="shared" si="7"/>
        <v>0</v>
      </c>
    </row>
    <row r="36" spans="1:7" ht="14.45" customHeight="1" x14ac:dyDescent="0.25">
      <c r="A36" s="80" t="s">
        <v>267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268</v>
      </c>
      <c r="B37" s="49">
        <f t="shared" ref="B37:G37" si="8">B38+B39</f>
        <v>0</v>
      </c>
      <c r="C37" s="49">
        <f t="shared" si="8"/>
        <v>0</v>
      </c>
      <c r="D37" s="49">
        <f t="shared" si="8"/>
        <v>0</v>
      </c>
      <c r="E37" s="49">
        <f t="shared" si="8"/>
        <v>0</v>
      </c>
      <c r="F37" s="49">
        <f t="shared" si="8"/>
        <v>0</v>
      </c>
      <c r="G37" s="49">
        <f t="shared" si="8"/>
        <v>0</v>
      </c>
    </row>
    <row r="38" spans="1:7" x14ac:dyDescent="0.25">
      <c r="A38" s="80" t="s">
        <v>269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270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271</v>
      </c>
      <c r="B41" s="4">
        <f t="shared" ref="B41:G41" si="9">SUM(B9,B10,B11,B12,B13,B14,B15,B16,B28,B34,B35,B37)</f>
        <v>8593960.9400000013</v>
      </c>
      <c r="C41" s="4">
        <f t="shared" si="9"/>
        <v>997925.2</v>
      </c>
      <c r="D41" s="4">
        <f t="shared" si="9"/>
        <v>9591886.1400000006</v>
      </c>
      <c r="E41" s="4">
        <f t="shared" si="9"/>
        <v>9447941.4700000007</v>
      </c>
      <c r="F41" s="4">
        <f t="shared" si="9"/>
        <v>9447941.4700000007</v>
      </c>
      <c r="G41" s="4">
        <f t="shared" si="9"/>
        <v>853980.52999999968</v>
      </c>
    </row>
    <row r="42" spans="1:7" x14ac:dyDescent="0.25">
      <c r="A42" s="3" t="s">
        <v>272</v>
      </c>
      <c r="B42" s="95"/>
      <c r="C42" s="95"/>
      <c r="D42" s="95"/>
      <c r="E42" s="95"/>
      <c r="F42" s="95"/>
      <c r="G42" s="4">
        <f>IF(G41&gt;0,G41,0)</f>
        <v>853980.52999999968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273</v>
      </c>
      <c r="B44" s="51"/>
      <c r="C44" s="51"/>
      <c r="D44" s="51"/>
      <c r="E44" s="51"/>
      <c r="F44" s="51"/>
      <c r="G44" s="51"/>
    </row>
    <row r="45" spans="1:7" x14ac:dyDescent="0.25">
      <c r="A45" s="60" t="s">
        <v>274</v>
      </c>
      <c r="B45" s="49">
        <f t="shared" ref="B45:G45" si="10">SUM(B46:B53)</f>
        <v>0</v>
      </c>
      <c r="C45" s="49">
        <f t="shared" si="10"/>
        <v>0</v>
      </c>
      <c r="D45" s="49">
        <f t="shared" si="10"/>
        <v>0</v>
      </c>
      <c r="E45" s="49">
        <f t="shared" si="10"/>
        <v>0</v>
      </c>
      <c r="F45" s="49">
        <f t="shared" si="10"/>
        <v>0</v>
      </c>
      <c r="G45" s="49">
        <f t="shared" si="10"/>
        <v>0</v>
      </c>
    </row>
    <row r="46" spans="1:7" x14ac:dyDescent="0.25">
      <c r="A46" s="83" t="s">
        <v>275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276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11">F47-B47</f>
        <v>0</v>
      </c>
    </row>
    <row r="48" spans="1:7" x14ac:dyDescent="0.25">
      <c r="A48" s="83" t="s">
        <v>277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11"/>
        <v>0</v>
      </c>
    </row>
    <row r="49" spans="1:7" ht="30" x14ac:dyDescent="0.25">
      <c r="A49" s="83" t="s">
        <v>278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11"/>
        <v>0</v>
      </c>
    </row>
    <row r="50" spans="1:7" x14ac:dyDescent="0.25">
      <c r="A50" s="83" t="s">
        <v>279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11"/>
        <v>0</v>
      </c>
    </row>
    <row r="51" spans="1:7" x14ac:dyDescent="0.25">
      <c r="A51" s="83" t="s">
        <v>280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11"/>
        <v>0</v>
      </c>
    </row>
    <row r="52" spans="1:7" ht="30" x14ac:dyDescent="0.25">
      <c r="A52" s="84" t="s">
        <v>281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11"/>
        <v>0</v>
      </c>
    </row>
    <row r="53" spans="1:7" x14ac:dyDescent="0.25">
      <c r="A53" s="80" t="s">
        <v>282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25">
      <c r="A54" s="60" t="s">
        <v>283</v>
      </c>
      <c r="B54" s="49">
        <f t="shared" ref="B54:G54" si="12">SUM(B55:B58)</f>
        <v>0</v>
      </c>
      <c r="C54" s="49">
        <f t="shared" si="12"/>
        <v>0</v>
      </c>
      <c r="D54" s="49">
        <f t="shared" si="12"/>
        <v>0</v>
      </c>
      <c r="E54" s="49">
        <f t="shared" si="12"/>
        <v>0</v>
      </c>
      <c r="F54" s="49">
        <f t="shared" si="12"/>
        <v>0</v>
      </c>
      <c r="G54" s="49">
        <f t="shared" si="12"/>
        <v>0</v>
      </c>
    </row>
    <row r="55" spans="1:7" x14ac:dyDescent="0.25">
      <c r="A55" s="84" t="s">
        <v>284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3" t="s">
        <v>285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3">F56-B56</f>
        <v>0</v>
      </c>
    </row>
    <row r="57" spans="1:7" x14ac:dyDescent="0.25">
      <c r="A57" s="83" t="s">
        <v>286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3"/>
        <v>0</v>
      </c>
    </row>
    <row r="58" spans="1:7" x14ac:dyDescent="0.25">
      <c r="A58" s="84" t="s">
        <v>287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3"/>
        <v>0</v>
      </c>
    </row>
    <row r="59" spans="1:7" x14ac:dyDescent="0.25">
      <c r="A59" s="60" t="s">
        <v>288</v>
      </c>
      <c r="B59" s="49">
        <f t="shared" ref="B59:G59" si="14">SUM(B60:B61)</f>
        <v>0</v>
      </c>
      <c r="C59" s="49">
        <f t="shared" si="14"/>
        <v>0</v>
      </c>
      <c r="D59" s="49">
        <f t="shared" si="14"/>
        <v>0</v>
      </c>
      <c r="E59" s="49">
        <f t="shared" si="14"/>
        <v>0</v>
      </c>
      <c r="F59" s="49">
        <f t="shared" si="14"/>
        <v>0</v>
      </c>
      <c r="G59" s="49">
        <f t="shared" si="14"/>
        <v>0</v>
      </c>
    </row>
    <row r="60" spans="1:7" x14ac:dyDescent="0.25">
      <c r="A60" s="83" t="s">
        <v>289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290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5">F61-B61</f>
        <v>0</v>
      </c>
    </row>
    <row r="62" spans="1:7" x14ac:dyDescent="0.25">
      <c r="A62" s="60" t="s">
        <v>291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5"/>
        <v>0</v>
      </c>
    </row>
    <row r="63" spans="1:7" x14ac:dyDescent="0.25">
      <c r="A63" s="60" t="s">
        <v>292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5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293</v>
      </c>
      <c r="B65" s="4">
        <f t="shared" ref="B65:G65" si="16">B45+B54+B59+B62+B63</f>
        <v>0</v>
      </c>
      <c r="C65" s="4">
        <f t="shared" si="16"/>
        <v>0</v>
      </c>
      <c r="D65" s="4">
        <f t="shared" si="16"/>
        <v>0</v>
      </c>
      <c r="E65" s="4">
        <f t="shared" si="16"/>
        <v>0</v>
      </c>
      <c r="F65" s="4">
        <f t="shared" si="16"/>
        <v>0</v>
      </c>
      <c r="G65" s="4">
        <f t="shared" si="16"/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294</v>
      </c>
      <c r="B67" s="4">
        <f t="shared" ref="B67:G67" si="17">B68</f>
        <v>0</v>
      </c>
      <c r="C67" s="4">
        <f t="shared" si="17"/>
        <v>0</v>
      </c>
      <c r="D67" s="4">
        <f t="shared" si="17"/>
        <v>0</v>
      </c>
      <c r="E67" s="4">
        <f t="shared" si="17"/>
        <v>0</v>
      </c>
      <c r="F67" s="4">
        <f t="shared" si="17"/>
        <v>0</v>
      </c>
      <c r="G67" s="4">
        <f t="shared" si="17"/>
        <v>0</v>
      </c>
    </row>
    <row r="68" spans="1:7" x14ac:dyDescent="0.25">
      <c r="A68" s="60" t="s">
        <v>295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296</v>
      </c>
      <c r="B70" s="4">
        <f t="shared" ref="B70:G70" si="18">B41+B65+B67</f>
        <v>8593960.9400000013</v>
      </c>
      <c r="C70" s="4">
        <f t="shared" si="18"/>
        <v>997925.2</v>
      </c>
      <c r="D70" s="4">
        <f t="shared" si="18"/>
        <v>9591886.1400000006</v>
      </c>
      <c r="E70" s="4">
        <f t="shared" si="18"/>
        <v>9447941.4700000007</v>
      </c>
      <c r="F70" s="4">
        <f t="shared" si="18"/>
        <v>9447941.4700000007</v>
      </c>
      <c r="G70" s="4">
        <f t="shared" si="18"/>
        <v>853980.52999999968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297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299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300</v>
      </c>
      <c r="B75" s="4">
        <f t="shared" ref="B75:G75" si="19">B73+B74</f>
        <v>0</v>
      </c>
      <c r="C75" s="4">
        <f t="shared" si="19"/>
        <v>0</v>
      </c>
      <c r="D75" s="4">
        <f t="shared" si="19"/>
        <v>0</v>
      </c>
      <c r="E75" s="4">
        <f t="shared" si="19"/>
        <v>0</v>
      </c>
      <c r="F75" s="4">
        <f t="shared" si="19"/>
        <v>0</v>
      </c>
      <c r="G75" s="4">
        <f t="shared" si="19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6:F27 B29:F33 B60:F75 G9:G12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85" zoomScaleNormal="85" workbookViewId="0">
      <selection activeCell="B8" sqref="B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4" t="s">
        <v>301</v>
      </c>
      <c r="B1" s="167"/>
      <c r="C1" s="167"/>
      <c r="D1" s="167"/>
      <c r="E1" s="167"/>
      <c r="F1" s="167"/>
      <c r="G1" s="168"/>
    </row>
    <row r="2" spans="1:7" x14ac:dyDescent="0.25">
      <c r="A2" s="128" t="str">
        <f>'Formato 1'!A2</f>
        <v>Sistema para el Desarrollo Integral de la Familia del Municipio de Uriangato, Gto.</v>
      </c>
      <c r="B2" s="128"/>
      <c r="C2" s="128"/>
      <c r="D2" s="128"/>
      <c r="E2" s="128"/>
      <c r="F2" s="128"/>
      <c r="G2" s="128"/>
    </row>
    <row r="3" spans="1:7" x14ac:dyDescent="0.25">
      <c r="A3" s="129" t="s">
        <v>302</v>
      </c>
      <c r="B3" s="129"/>
      <c r="C3" s="129"/>
      <c r="D3" s="129"/>
      <c r="E3" s="129"/>
      <c r="F3" s="129"/>
      <c r="G3" s="129"/>
    </row>
    <row r="4" spans="1:7" x14ac:dyDescent="0.25">
      <c r="A4" s="129" t="s">
        <v>303</v>
      </c>
      <c r="B4" s="129"/>
      <c r="C4" s="129"/>
      <c r="D4" s="129"/>
      <c r="E4" s="129"/>
      <c r="F4" s="129"/>
      <c r="G4" s="129"/>
    </row>
    <row r="5" spans="1:7" x14ac:dyDescent="0.25">
      <c r="A5" s="129" t="str">
        <f>'Formato 3'!A4</f>
        <v>al 31 de Diciembre de 2023 y al 31 de Diciembre de 2022</v>
      </c>
      <c r="B5" s="129"/>
      <c r="C5" s="129"/>
      <c r="D5" s="129"/>
      <c r="E5" s="129"/>
      <c r="F5" s="129"/>
      <c r="G5" s="129"/>
    </row>
    <row r="6" spans="1:7" ht="41.45" customHeight="1" x14ac:dyDescent="0.25">
      <c r="A6" s="130" t="s">
        <v>2</v>
      </c>
      <c r="B6" s="130"/>
      <c r="C6" s="130"/>
      <c r="D6" s="130"/>
      <c r="E6" s="130"/>
      <c r="F6" s="130"/>
      <c r="G6" s="130"/>
    </row>
    <row r="7" spans="1:7" x14ac:dyDescent="0.25">
      <c r="A7" s="172" t="s">
        <v>6</v>
      </c>
      <c r="B7" s="172" t="s">
        <v>304</v>
      </c>
      <c r="C7" s="172"/>
      <c r="D7" s="172"/>
      <c r="E7" s="172"/>
      <c r="F7" s="172"/>
      <c r="G7" s="173" t="s">
        <v>305</v>
      </c>
    </row>
    <row r="8" spans="1:7" ht="30" x14ac:dyDescent="0.25">
      <c r="A8" s="172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72"/>
    </row>
    <row r="9" spans="1:7" x14ac:dyDescent="0.25">
      <c r="A9" s="28" t="s">
        <v>310</v>
      </c>
      <c r="B9" s="153">
        <f>B10+B18+B189+B28+B38+B48+B58+B62+B71+B75</f>
        <v>8593960.9400000013</v>
      </c>
      <c r="C9" s="153">
        <f t="shared" ref="C9:G9" si="0">C10+C18+C189+C28+C38+C48+C58+C62+C71+C75</f>
        <v>1872134.88</v>
      </c>
      <c r="D9" s="153">
        <f t="shared" si="0"/>
        <v>10466095.819999998</v>
      </c>
      <c r="E9" s="153">
        <f t="shared" si="0"/>
        <v>9777602.5899999999</v>
      </c>
      <c r="F9" s="153">
        <f t="shared" si="0"/>
        <v>9777602.5899999999</v>
      </c>
      <c r="G9" s="153">
        <f t="shared" si="0"/>
        <v>688493.22999999952</v>
      </c>
    </row>
    <row r="10" spans="1:7" x14ac:dyDescent="0.25">
      <c r="A10" s="86" t="s">
        <v>311</v>
      </c>
      <c r="B10" s="151">
        <f>SUM(B11:B17)</f>
        <v>6699125.5800000001</v>
      </c>
      <c r="C10" s="151">
        <f t="shared" ref="C10:G10" si="1">SUM(C11:C17)</f>
        <v>337601.93</v>
      </c>
      <c r="D10" s="151">
        <f t="shared" si="1"/>
        <v>7036727.5099999998</v>
      </c>
      <c r="E10" s="151">
        <f t="shared" si="1"/>
        <v>6829869.2599999998</v>
      </c>
      <c r="F10" s="151">
        <f t="shared" si="1"/>
        <v>6829869.2599999998</v>
      </c>
      <c r="G10" s="151">
        <f t="shared" si="1"/>
        <v>206858.24999999948</v>
      </c>
    </row>
    <row r="11" spans="1:7" x14ac:dyDescent="0.25">
      <c r="A11" s="87" t="s">
        <v>312</v>
      </c>
      <c r="B11" s="152">
        <v>5310979.3499999996</v>
      </c>
      <c r="C11" s="152">
        <v>42821.8</v>
      </c>
      <c r="D11" s="151">
        <f>B11+C11</f>
        <v>5353801.1499999994</v>
      </c>
      <c r="E11" s="152">
        <v>5233410.88</v>
      </c>
      <c r="F11" s="152">
        <v>5233410.88</v>
      </c>
      <c r="G11" s="151">
        <f>D11-E11</f>
        <v>120390.26999999955</v>
      </c>
    </row>
    <row r="12" spans="1:7" x14ac:dyDescent="0.25">
      <c r="A12" s="87" t="s">
        <v>313</v>
      </c>
      <c r="B12" s="152">
        <v>20800</v>
      </c>
      <c r="C12" s="152">
        <v>160200</v>
      </c>
      <c r="D12" s="151">
        <f t="shared" ref="D12:D17" si="2">B12+C12</f>
        <v>181000</v>
      </c>
      <c r="E12" s="152">
        <v>121464.83</v>
      </c>
      <c r="F12" s="152">
        <v>121464.83</v>
      </c>
      <c r="G12" s="151">
        <f t="shared" ref="G12:G17" si="3">D12-E12</f>
        <v>59535.17</v>
      </c>
    </row>
    <row r="13" spans="1:7" x14ac:dyDescent="0.25">
      <c r="A13" s="87" t="s">
        <v>314</v>
      </c>
      <c r="B13" s="152">
        <v>775748.28</v>
      </c>
      <c r="C13" s="152">
        <v>94360.13</v>
      </c>
      <c r="D13" s="151">
        <f t="shared" si="2"/>
        <v>870108.41</v>
      </c>
      <c r="E13" s="152">
        <v>855199.78</v>
      </c>
      <c r="F13" s="152">
        <v>855199.78</v>
      </c>
      <c r="G13" s="151">
        <f t="shared" si="3"/>
        <v>14908.630000000005</v>
      </c>
    </row>
    <row r="14" spans="1:7" x14ac:dyDescent="0.25">
      <c r="A14" s="87" t="s">
        <v>315</v>
      </c>
      <c r="B14" s="151">
        <v>0</v>
      </c>
      <c r="C14" s="151">
        <v>0</v>
      </c>
      <c r="D14" s="151">
        <f t="shared" si="2"/>
        <v>0</v>
      </c>
      <c r="E14" s="151">
        <v>0</v>
      </c>
      <c r="F14" s="151">
        <v>0</v>
      </c>
      <c r="G14" s="151">
        <f t="shared" si="3"/>
        <v>0</v>
      </c>
    </row>
    <row r="15" spans="1:7" x14ac:dyDescent="0.25">
      <c r="A15" s="87" t="s">
        <v>316</v>
      </c>
      <c r="B15" s="152">
        <v>591597.94999999995</v>
      </c>
      <c r="C15" s="152">
        <v>40220</v>
      </c>
      <c r="D15" s="151">
        <f t="shared" si="2"/>
        <v>631817.94999999995</v>
      </c>
      <c r="E15" s="152">
        <v>619793.77</v>
      </c>
      <c r="F15" s="152">
        <v>619793.77</v>
      </c>
      <c r="G15" s="151">
        <f t="shared" si="3"/>
        <v>12024.179999999935</v>
      </c>
    </row>
    <row r="16" spans="1:7" x14ac:dyDescent="0.25">
      <c r="A16" s="87" t="s">
        <v>317</v>
      </c>
      <c r="B16" s="151">
        <v>0</v>
      </c>
      <c r="C16" s="151">
        <v>0</v>
      </c>
      <c r="D16" s="151">
        <f t="shared" si="2"/>
        <v>0</v>
      </c>
      <c r="E16" s="151">
        <v>0</v>
      </c>
      <c r="F16" s="151">
        <v>0</v>
      </c>
      <c r="G16" s="151">
        <f t="shared" si="3"/>
        <v>0</v>
      </c>
    </row>
    <row r="17" spans="1:7" x14ac:dyDescent="0.25">
      <c r="A17" s="87" t="s">
        <v>318</v>
      </c>
      <c r="B17" s="151">
        <v>0</v>
      </c>
      <c r="C17" s="151">
        <v>0</v>
      </c>
      <c r="D17" s="151">
        <f t="shared" si="2"/>
        <v>0</v>
      </c>
      <c r="E17" s="151">
        <v>0</v>
      </c>
      <c r="F17" s="151">
        <v>0</v>
      </c>
      <c r="G17" s="151">
        <f t="shared" si="3"/>
        <v>0</v>
      </c>
    </row>
    <row r="18" spans="1:7" x14ac:dyDescent="0.25">
      <c r="A18" s="86" t="s">
        <v>319</v>
      </c>
      <c r="B18" s="151">
        <f>SUM(B19:B27)</f>
        <v>863015</v>
      </c>
      <c r="C18" s="151">
        <f t="shared" ref="C18:G18" si="4">SUM(C19:C27)</f>
        <v>370760.44</v>
      </c>
      <c r="D18" s="151">
        <f t="shared" si="4"/>
        <v>1233775.44</v>
      </c>
      <c r="E18" s="151">
        <f t="shared" si="4"/>
        <v>1013740.8999999999</v>
      </c>
      <c r="F18" s="151">
        <f t="shared" si="4"/>
        <v>1013740.8999999999</v>
      </c>
      <c r="G18" s="151">
        <f t="shared" si="4"/>
        <v>220034.54000000007</v>
      </c>
    </row>
    <row r="19" spans="1:7" x14ac:dyDescent="0.25">
      <c r="A19" s="87" t="s">
        <v>320</v>
      </c>
      <c r="B19" s="152">
        <v>151500</v>
      </c>
      <c r="C19" s="152">
        <v>11760.44</v>
      </c>
      <c r="D19" s="151">
        <f t="shared" ref="D19:D27" si="5">B19+C19</f>
        <v>163260.44</v>
      </c>
      <c r="E19" s="152">
        <v>93362.37</v>
      </c>
      <c r="F19" s="152">
        <v>93362.37</v>
      </c>
      <c r="G19" s="151">
        <f t="shared" ref="G19:G27" si="6">D19-E19</f>
        <v>69898.070000000007</v>
      </c>
    </row>
    <row r="20" spans="1:7" x14ac:dyDescent="0.25">
      <c r="A20" s="87" t="s">
        <v>321</v>
      </c>
      <c r="B20" s="152">
        <v>35515</v>
      </c>
      <c r="C20" s="152">
        <v>2500</v>
      </c>
      <c r="D20" s="151">
        <f t="shared" si="5"/>
        <v>38015</v>
      </c>
      <c r="E20" s="152">
        <v>23317.9</v>
      </c>
      <c r="F20" s="152">
        <v>23317.9</v>
      </c>
      <c r="G20" s="151">
        <f t="shared" si="6"/>
        <v>14697.099999999999</v>
      </c>
    </row>
    <row r="21" spans="1:7" x14ac:dyDescent="0.25">
      <c r="A21" s="87" t="s">
        <v>322</v>
      </c>
      <c r="B21" s="151">
        <v>0</v>
      </c>
      <c r="C21" s="151">
        <v>0</v>
      </c>
      <c r="D21" s="151">
        <f t="shared" si="5"/>
        <v>0</v>
      </c>
      <c r="E21" s="151">
        <v>0</v>
      </c>
      <c r="F21" s="151">
        <v>0</v>
      </c>
      <c r="G21" s="151">
        <f t="shared" si="6"/>
        <v>0</v>
      </c>
    </row>
    <row r="22" spans="1:7" x14ac:dyDescent="0.25">
      <c r="A22" s="87" t="s">
        <v>323</v>
      </c>
      <c r="B22" s="152">
        <v>44000</v>
      </c>
      <c r="C22" s="152">
        <v>-10000</v>
      </c>
      <c r="D22" s="151">
        <f t="shared" si="5"/>
        <v>34000</v>
      </c>
      <c r="E22" s="152">
        <v>19206.669999999998</v>
      </c>
      <c r="F22" s="152">
        <v>19206.669999999998</v>
      </c>
      <c r="G22" s="151">
        <f t="shared" si="6"/>
        <v>14793.330000000002</v>
      </c>
    </row>
    <row r="23" spans="1:7" x14ac:dyDescent="0.25">
      <c r="A23" s="87" t="s">
        <v>324</v>
      </c>
      <c r="B23" s="152">
        <v>62000</v>
      </c>
      <c r="C23" s="152">
        <v>67000</v>
      </c>
      <c r="D23" s="151">
        <f t="shared" si="5"/>
        <v>129000</v>
      </c>
      <c r="E23" s="152">
        <v>113497.17</v>
      </c>
      <c r="F23" s="152">
        <v>113497.17</v>
      </c>
      <c r="G23" s="151">
        <f t="shared" si="6"/>
        <v>15502.830000000002</v>
      </c>
    </row>
    <row r="24" spans="1:7" x14ac:dyDescent="0.25">
      <c r="A24" s="87" t="s">
        <v>325</v>
      </c>
      <c r="B24" s="152">
        <v>478000</v>
      </c>
      <c r="C24" s="152">
        <v>240000</v>
      </c>
      <c r="D24" s="151">
        <f t="shared" si="5"/>
        <v>718000</v>
      </c>
      <c r="E24" s="152">
        <v>663423.69999999995</v>
      </c>
      <c r="F24" s="152">
        <v>663423.69999999995</v>
      </c>
      <c r="G24" s="151">
        <f t="shared" si="6"/>
        <v>54576.300000000047</v>
      </c>
    </row>
    <row r="25" spans="1:7" x14ac:dyDescent="0.25">
      <c r="A25" s="87" t="s">
        <v>326</v>
      </c>
      <c r="B25" s="152">
        <v>5000</v>
      </c>
      <c r="C25" s="152">
        <v>64000</v>
      </c>
      <c r="D25" s="151">
        <f t="shared" si="5"/>
        <v>69000</v>
      </c>
      <c r="E25" s="152">
        <v>64189</v>
      </c>
      <c r="F25" s="152">
        <v>64189</v>
      </c>
      <c r="G25" s="151">
        <f t="shared" si="6"/>
        <v>4811</v>
      </c>
    </row>
    <row r="26" spans="1:7" x14ac:dyDescent="0.25">
      <c r="A26" s="87" t="s">
        <v>327</v>
      </c>
      <c r="B26" s="151">
        <v>0</v>
      </c>
      <c r="C26" s="151">
        <v>0</v>
      </c>
      <c r="D26" s="151">
        <f t="shared" si="5"/>
        <v>0</v>
      </c>
      <c r="E26" s="151">
        <v>0</v>
      </c>
      <c r="F26" s="151">
        <v>0</v>
      </c>
      <c r="G26" s="151">
        <f t="shared" si="6"/>
        <v>0</v>
      </c>
    </row>
    <row r="27" spans="1:7" x14ac:dyDescent="0.25">
      <c r="A27" s="87" t="s">
        <v>328</v>
      </c>
      <c r="B27" s="152">
        <v>87000</v>
      </c>
      <c r="C27" s="152">
        <v>-4500</v>
      </c>
      <c r="D27" s="151">
        <f t="shared" si="5"/>
        <v>82500</v>
      </c>
      <c r="E27" s="152">
        <v>36744.089999999997</v>
      </c>
      <c r="F27" s="152">
        <v>36744.089999999997</v>
      </c>
      <c r="G27" s="151">
        <f t="shared" si="6"/>
        <v>45755.91</v>
      </c>
    </row>
    <row r="28" spans="1:7" x14ac:dyDescent="0.25">
      <c r="A28" s="86" t="s">
        <v>329</v>
      </c>
      <c r="B28" s="151">
        <f>SUM(B29:B37)</f>
        <v>507837</v>
      </c>
      <c r="C28" s="151">
        <f t="shared" ref="C28:G28" si="7">SUM(C29:C37)</f>
        <v>478882.03</v>
      </c>
      <c r="D28" s="151">
        <f t="shared" si="7"/>
        <v>986719.03</v>
      </c>
      <c r="E28" s="151">
        <f t="shared" si="7"/>
        <v>886267.77000000014</v>
      </c>
      <c r="F28" s="151">
        <f t="shared" si="7"/>
        <v>886267.77000000014</v>
      </c>
      <c r="G28" s="151">
        <f t="shared" si="7"/>
        <v>100451.26000000001</v>
      </c>
    </row>
    <row r="29" spans="1:7" x14ac:dyDescent="0.25">
      <c r="A29" s="87" t="s">
        <v>330</v>
      </c>
      <c r="B29" s="152">
        <v>75000</v>
      </c>
      <c r="C29" s="152">
        <v>10000</v>
      </c>
      <c r="D29" s="151">
        <f t="shared" ref="D29:D82" si="8">B29+C29</f>
        <v>85000</v>
      </c>
      <c r="E29" s="152">
        <v>70701.84</v>
      </c>
      <c r="F29" s="152">
        <v>70701.84</v>
      </c>
      <c r="G29" s="151">
        <f t="shared" ref="G29:G37" si="9">D29-E29</f>
        <v>14298.160000000003</v>
      </c>
    </row>
    <row r="30" spans="1:7" x14ac:dyDescent="0.25">
      <c r="A30" s="87" t="s">
        <v>331</v>
      </c>
      <c r="B30" s="152">
        <v>29500</v>
      </c>
      <c r="C30" s="152">
        <v>10300</v>
      </c>
      <c r="D30" s="151">
        <f t="shared" si="8"/>
        <v>39800</v>
      </c>
      <c r="E30" s="152">
        <v>37419.629999999997</v>
      </c>
      <c r="F30" s="152">
        <v>37419.629999999997</v>
      </c>
      <c r="G30" s="151">
        <f t="shared" si="9"/>
        <v>2380.3700000000026</v>
      </c>
    </row>
    <row r="31" spans="1:7" x14ac:dyDescent="0.25">
      <c r="A31" s="87" t="s">
        <v>332</v>
      </c>
      <c r="B31" s="152">
        <v>20000</v>
      </c>
      <c r="C31" s="152">
        <v>37900</v>
      </c>
      <c r="D31" s="151">
        <f t="shared" si="8"/>
        <v>57900</v>
      </c>
      <c r="E31" s="152">
        <v>33070.54</v>
      </c>
      <c r="F31" s="152">
        <v>33070.54</v>
      </c>
      <c r="G31" s="151">
        <f t="shared" si="9"/>
        <v>24829.46</v>
      </c>
    </row>
    <row r="32" spans="1:7" x14ac:dyDescent="0.25">
      <c r="A32" s="87" t="s">
        <v>333</v>
      </c>
      <c r="B32" s="152">
        <v>49437</v>
      </c>
      <c r="C32" s="152">
        <v>7063</v>
      </c>
      <c r="D32" s="151">
        <f t="shared" si="8"/>
        <v>56500</v>
      </c>
      <c r="E32" s="152">
        <v>53259.56</v>
      </c>
      <c r="F32" s="152">
        <v>53259.56</v>
      </c>
      <c r="G32" s="151">
        <f t="shared" si="9"/>
        <v>3240.4400000000023</v>
      </c>
    </row>
    <row r="33" spans="1:7" ht="14.45" customHeight="1" x14ac:dyDescent="0.25">
      <c r="A33" s="87" t="s">
        <v>334</v>
      </c>
      <c r="B33" s="152">
        <v>107400</v>
      </c>
      <c r="C33" s="152">
        <v>107500</v>
      </c>
      <c r="D33" s="151">
        <f t="shared" si="8"/>
        <v>214900</v>
      </c>
      <c r="E33" s="152">
        <v>179760.34</v>
      </c>
      <c r="F33" s="152">
        <v>179760.34</v>
      </c>
      <c r="G33" s="151">
        <f t="shared" si="9"/>
        <v>35139.660000000003</v>
      </c>
    </row>
    <row r="34" spans="1:7" ht="14.45" customHeight="1" x14ac:dyDescent="0.25">
      <c r="A34" s="87" t="s">
        <v>335</v>
      </c>
      <c r="B34" s="152">
        <v>3000</v>
      </c>
      <c r="C34" s="152">
        <v>2300</v>
      </c>
      <c r="D34" s="151">
        <f t="shared" si="8"/>
        <v>5300</v>
      </c>
      <c r="E34" s="152">
        <v>4240</v>
      </c>
      <c r="F34" s="152">
        <v>4240</v>
      </c>
      <c r="G34" s="151">
        <f t="shared" si="9"/>
        <v>1060</v>
      </c>
    </row>
    <row r="35" spans="1:7" ht="14.45" customHeight="1" x14ac:dyDescent="0.25">
      <c r="A35" s="87" t="s">
        <v>336</v>
      </c>
      <c r="B35" s="152">
        <v>13000</v>
      </c>
      <c r="C35" s="152">
        <v>7000</v>
      </c>
      <c r="D35" s="151">
        <f t="shared" si="8"/>
        <v>20000</v>
      </c>
      <c r="E35" s="152">
        <v>19922.009999999998</v>
      </c>
      <c r="F35" s="152">
        <v>19922.009999999998</v>
      </c>
      <c r="G35" s="151">
        <f t="shared" si="9"/>
        <v>77.990000000001601</v>
      </c>
    </row>
    <row r="36" spans="1:7" ht="14.45" customHeight="1" x14ac:dyDescent="0.25">
      <c r="A36" s="87" t="s">
        <v>337</v>
      </c>
      <c r="B36" s="152">
        <v>82500</v>
      </c>
      <c r="C36" s="152">
        <v>220000</v>
      </c>
      <c r="D36" s="151">
        <f t="shared" si="8"/>
        <v>302500</v>
      </c>
      <c r="E36" s="152">
        <v>294150.7</v>
      </c>
      <c r="F36" s="152">
        <v>294150.7</v>
      </c>
      <c r="G36" s="151">
        <f t="shared" si="9"/>
        <v>8349.2999999999884</v>
      </c>
    </row>
    <row r="37" spans="1:7" ht="14.45" customHeight="1" x14ac:dyDescent="0.25">
      <c r="A37" s="87" t="s">
        <v>338</v>
      </c>
      <c r="B37" s="152">
        <v>128000</v>
      </c>
      <c r="C37" s="152">
        <v>76819.03</v>
      </c>
      <c r="D37" s="151">
        <f t="shared" si="8"/>
        <v>204819.03</v>
      </c>
      <c r="E37" s="152">
        <v>193743.15</v>
      </c>
      <c r="F37" s="152">
        <v>193743.15</v>
      </c>
      <c r="G37" s="151">
        <f t="shared" si="9"/>
        <v>11075.880000000005</v>
      </c>
    </row>
    <row r="38" spans="1:7" x14ac:dyDescent="0.25">
      <c r="A38" s="86" t="s">
        <v>339</v>
      </c>
      <c r="B38" s="151">
        <f>SUM(B39:B47)</f>
        <v>70703.360000000001</v>
      </c>
      <c r="C38" s="151">
        <f t="shared" ref="C38:G38" si="10">SUM(C39:C47)</f>
        <v>540890.48</v>
      </c>
      <c r="D38" s="151">
        <f t="shared" si="10"/>
        <v>611593.84</v>
      </c>
      <c r="E38" s="151">
        <f t="shared" si="10"/>
        <v>580203.81999999995</v>
      </c>
      <c r="F38" s="151">
        <f t="shared" si="10"/>
        <v>580203.81999999995</v>
      </c>
      <c r="G38" s="151">
        <f t="shared" si="10"/>
        <v>31390.019999999982</v>
      </c>
    </row>
    <row r="39" spans="1:7" x14ac:dyDescent="0.25">
      <c r="A39" s="87" t="s">
        <v>340</v>
      </c>
      <c r="B39" s="151">
        <v>0</v>
      </c>
      <c r="C39" s="151">
        <v>0</v>
      </c>
      <c r="D39" s="151">
        <f t="shared" si="8"/>
        <v>0</v>
      </c>
      <c r="E39" s="151">
        <v>0</v>
      </c>
      <c r="F39" s="151">
        <v>0</v>
      </c>
      <c r="G39" s="151">
        <f t="shared" ref="G39:G47" si="11">D39-E39</f>
        <v>0</v>
      </c>
    </row>
    <row r="40" spans="1:7" x14ac:dyDescent="0.25">
      <c r="A40" s="87" t="s">
        <v>341</v>
      </c>
      <c r="B40" s="151">
        <v>0</v>
      </c>
      <c r="C40" s="151">
        <v>0</v>
      </c>
      <c r="D40" s="151">
        <f t="shared" si="8"/>
        <v>0</v>
      </c>
      <c r="E40" s="151">
        <v>0</v>
      </c>
      <c r="F40" s="151">
        <v>0</v>
      </c>
      <c r="G40" s="151">
        <f t="shared" si="11"/>
        <v>0</v>
      </c>
    </row>
    <row r="41" spans="1:7" x14ac:dyDescent="0.25">
      <c r="A41" s="87" t="s">
        <v>342</v>
      </c>
      <c r="B41" s="151">
        <v>0</v>
      </c>
      <c r="C41" s="151">
        <v>0</v>
      </c>
      <c r="D41" s="151">
        <f t="shared" si="8"/>
        <v>0</v>
      </c>
      <c r="E41" s="151">
        <v>0</v>
      </c>
      <c r="F41" s="151">
        <v>0</v>
      </c>
      <c r="G41" s="151">
        <f t="shared" si="11"/>
        <v>0</v>
      </c>
    </row>
    <row r="42" spans="1:7" x14ac:dyDescent="0.25">
      <c r="A42" s="87" t="s">
        <v>343</v>
      </c>
      <c r="B42" s="152">
        <v>70703.360000000001</v>
      </c>
      <c r="C42" s="152">
        <v>476754.98</v>
      </c>
      <c r="D42" s="151">
        <f t="shared" si="8"/>
        <v>547458.34</v>
      </c>
      <c r="E42" s="152">
        <v>520534.92</v>
      </c>
      <c r="F42" s="152">
        <v>520534.92</v>
      </c>
      <c r="G42" s="151">
        <f t="shared" si="11"/>
        <v>26923.419999999984</v>
      </c>
    </row>
    <row r="43" spans="1:7" x14ac:dyDescent="0.25">
      <c r="A43" s="87" t="s">
        <v>344</v>
      </c>
      <c r="B43" s="152">
        <v>0</v>
      </c>
      <c r="C43" s="152">
        <v>64135.5</v>
      </c>
      <c r="D43" s="151">
        <f t="shared" si="8"/>
        <v>64135.5</v>
      </c>
      <c r="E43" s="152">
        <v>59668.9</v>
      </c>
      <c r="F43" s="152">
        <v>59668.9</v>
      </c>
      <c r="G43" s="151">
        <f t="shared" si="11"/>
        <v>4466.5999999999985</v>
      </c>
    </row>
    <row r="44" spans="1:7" x14ac:dyDescent="0.25">
      <c r="A44" s="87" t="s">
        <v>345</v>
      </c>
      <c r="B44" s="151">
        <v>0</v>
      </c>
      <c r="C44" s="151">
        <v>0</v>
      </c>
      <c r="D44" s="151">
        <f t="shared" si="8"/>
        <v>0</v>
      </c>
      <c r="E44" s="151">
        <v>0</v>
      </c>
      <c r="F44" s="151">
        <v>0</v>
      </c>
      <c r="G44" s="151">
        <f t="shared" si="11"/>
        <v>0</v>
      </c>
    </row>
    <row r="45" spans="1:7" x14ac:dyDescent="0.25">
      <c r="A45" s="87" t="s">
        <v>346</v>
      </c>
      <c r="B45" s="151">
        <v>0</v>
      </c>
      <c r="C45" s="151">
        <v>0</v>
      </c>
      <c r="D45" s="151">
        <f t="shared" si="8"/>
        <v>0</v>
      </c>
      <c r="E45" s="151">
        <v>0</v>
      </c>
      <c r="F45" s="151">
        <v>0</v>
      </c>
      <c r="G45" s="151">
        <f t="shared" si="11"/>
        <v>0</v>
      </c>
    </row>
    <row r="46" spans="1:7" x14ac:dyDescent="0.25">
      <c r="A46" s="87" t="s">
        <v>347</v>
      </c>
      <c r="B46" s="151">
        <v>0</v>
      </c>
      <c r="C46" s="151">
        <v>0</v>
      </c>
      <c r="D46" s="151">
        <f t="shared" si="8"/>
        <v>0</v>
      </c>
      <c r="E46" s="151">
        <v>0</v>
      </c>
      <c r="F46" s="151">
        <v>0</v>
      </c>
      <c r="G46" s="151">
        <f t="shared" si="11"/>
        <v>0</v>
      </c>
    </row>
    <row r="47" spans="1:7" x14ac:dyDescent="0.25">
      <c r="A47" s="87" t="s">
        <v>348</v>
      </c>
      <c r="B47" s="151">
        <v>0</v>
      </c>
      <c r="C47" s="151">
        <v>0</v>
      </c>
      <c r="D47" s="151">
        <f t="shared" si="8"/>
        <v>0</v>
      </c>
      <c r="E47" s="151">
        <v>0</v>
      </c>
      <c r="F47" s="151">
        <v>0</v>
      </c>
      <c r="G47" s="151">
        <f t="shared" si="11"/>
        <v>0</v>
      </c>
    </row>
    <row r="48" spans="1:7" x14ac:dyDescent="0.25">
      <c r="A48" s="86" t="s">
        <v>349</v>
      </c>
      <c r="B48" s="151">
        <f>SUM(B49:B57)</f>
        <v>0</v>
      </c>
      <c r="C48" s="151">
        <f t="shared" ref="C48:G48" si="12">SUM(C49:C57)</f>
        <v>0</v>
      </c>
      <c r="D48" s="151">
        <f t="shared" si="12"/>
        <v>0</v>
      </c>
      <c r="E48" s="151">
        <f t="shared" si="12"/>
        <v>0</v>
      </c>
      <c r="F48" s="151">
        <f t="shared" si="12"/>
        <v>0</v>
      </c>
      <c r="G48" s="151">
        <f t="shared" si="12"/>
        <v>0</v>
      </c>
    </row>
    <row r="49" spans="1:7" x14ac:dyDescent="0.25">
      <c r="A49" s="87" t="s">
        <v>350</v>
      </c>
      <c r="B49" s="151">
        <v>0</v>
      </c>
      <c r="C49" s="151">
        <v>0</v>
      </c>
      <c r="D49" s="151">
        <f t="shared" si="8"/>
        <v>0</v>
      </c>
      <c r="E49" s="151">
        <v>0</v>
      </c>
      <c r="F49" s="151">
        <v>0</v>
      </c>
      <c r="G49" s="151">
        <f t="shared" ref="G49:G57" si="13">D49-E49</f>
        <v>0</v>
      </c>
    </row>
    <row r="50" spans="1:7" x14ac:dyDescent="0.25">
      <c r="A50" s="87" t="s">
        <v>351</v>
      </c>
      <c r="B50" s="152">
        <v>0</v>
      </c>
      <c r="C50" s="152">
        <v>0</v>
      </c>
      <c r="D50" s="151">
        <f t="shared" si="8"/>
        <v>0</v>
      </c>
      <c r="E50" s="152">
        <v>0</v>
      </c>
      <c r="F50" s="152">
        <v>0</v>
      </c>
      <c r="G50" s="151">
        <f t="shared" si="13"/>
        <v>0</v>
      </c>
    </row>
    <row r="51" spans="1:7" x14ac:dyDescent="0.25">
      <c r="A51" s="87" t="s">
        <v>352</v>
      </c>
      <c r="B51" s="152">
        <v>0</v>
      </c>
      <c r="C51" s="152">
        <v>0</v>
      </c>
      <c r="D51" s="151">
        <f t="shared" si="8"/>
        <v>0</v>
      </c>
      <c r="E51" s="152">
        <v>0</v>
      </c>
      <c r="F51" s="152">
        <v>0</v>
      </c>
      <c r="G51" s="151">
        <f t="shared" si="13"/>
        <v>0</v>
      </c>
    </row>
    <row r="52" spans="1:7" x14ac:dyDescent="0.25">
      <c r="A52" s="87" t="s">
        <v>353</v>
      </c>
      <c r="B52" s="151">
        <v>0</v>
      </c>
      <c r="C52" s="151">
        <v>0</v>
      </c>
      <c r="D52" s="151">
        <f t="shared" si="8"/>
        <v>0</v>
      </c>
      <c r="E52" s="151">
        <v>0</v>
      </c>
      <c r="F52" s="151">
        <v>0</v>
      </c>
      <c r="G52" s="151">
        <f t="shared" si="13"/>
        <v>0</v>
      </c>
    </row>
    <row r="53" spans="1:7" x14ac:dyDescent="0.25">
      <c r="A53" s="87" t="s">
        <v>354</v>
      </c>
      <c r="B53" s="151">
        <v>0</v>
      </c>
      <c r="C53" s="151">
        <v>0</v>
      </c>
      <c r="D53" s="151">
        <f t="shared" si="8"/>
        <v>0</v>
      </c>
      <c r="E53" s="151">
        <v>0</v>
      </c>
      <c r="F53" s="151">
        <v>0</v>
      </c>
      <c r="G53" s="151">
        <f t="shared" si="13"/>
        <v>0</v>
      </c>
    </row>
    <row r="54" spans="1:7" x14ac:dyDescent="0.25">
      <c r="A54" s="87" t="s">
        <v>355</v>
      </c>
      <c r="B54" s="152">
        <v>0</v>
      </c>
      <c r="C54" s="152">
        <v>0</v>
      </c>
      <c r="D54" s="151">
        <f t="shared" si="8"/>
        <v>0</v>
      </c>
      <c r="E54" s="152">
        <v>0</v>
      </c>
      <c r="F54" s="152">
        <v>0</v>
      </c>
      <c r="G54" s="151">
        <f t="shared" si="13"/>
        <v>0</v>
      </c>
    </row>
    <row r="55" spans="1:7" x14ac:dyDescent="0.25">
      <c r="A55" s="87" t="s">
        <v>356</v>
      </c>
      <c r="B55" s="151">
        <v>0</v>
      </c>
      <c r="C55" s="151">
        <v>0</v>
      </c>
      <c r="D55" s="151">
        <f t="shared" si="8"/>
        <v>0</v>
      </c>
      <c r="E55" s="151">
        <v>0</v>
      </c>
      <c r="F55" s="151">
        <v>0</v>
      </c>
      <c r="G55" s="151">
        <f t="shared" si="13"/>
        <v>0</v>
      </c>
    </row>
    <row r="56" spans="1:7" x14ac:dyDescent="0.25">
      <c r="A56" s="87" t="s">
        <v>357</v>
      </c>
      <c r="B56" s="151">
        <v>0</v>
      </c>
      <c r="C56" s="151">
        <v>0</v>
      </c>
      <c r="D56" s="151">
        <f t="shared" si="8"/>
        <v>0</v>
      </c>
      <c r="E56" s="151">
        <v>0</v>
      </c>
      <c r="F56" s="151">
        <v>0</v>
      </c>
      <c r="G56" s="151">
        <f t="shared" si="13"/>
        <v>0</v>
      </c>
    </row>
    <row r="57" spans="1:7" x14ac:dyDescent="0.25">
      <c r="A57" s="87" t="s">
        <v>358</v>
      </c>
      <c r="B57" s="151">
        <v>0</v>
      </c>
      <c r="C57" s="151">
        <v>0</v>
      </c>
      <c r="D57" s="151">
        <f t="shared" si="8"/>
        <v>0</v>
      </c>
      <c r="E57" s="151">
        <v>0</v>
      </c>
      <c r="F57" s="151">
        <v>0</v>
      </c>
      <c r="G57" s="151">
        <f t="shared" si="13"/>
        <v>0</v>
      </c>
    </row>
    <row r="58" spans="1:7" x14ac:dyDescent="0.25">
      <c r="A58" s="86" t="s">
        <v>359</v>
      </c>
      <c r="B58" s="151">
        <f>SUM(B59:B61)</f>
        <v>0</v>
      </c>
      <c r="C58" s="151">
        <f t="shared" ref="C58:G58" si="14">SUM(C59:C61)</f>
        <v>0</v>
      </c>
      <c r="D58" s="151">
        <f t="shared" si="14"/>
        <v>0</v>
      </c>
      <c r="E58" s="151">
        <f t="shared" si="14"/>
        <v>0</v>
      </c>
      <c r="F58" s="151">
        <f t="shared" si="14"/>
        <v>0</v>
      </c>
      <c r="G58" s="151">
        <f t="shared" si="14"/>
        <v>0</v>
      </c>
    </row>
    <row r="59" spans="1:7" x14ac:dyDescent="0.25">
      <c r="A59" s="87" t="s">
        <v>360</v>
      </c>
      <c r="B59" s="151">
        <v>0</v>
      </c>
      <c r="C59" s="151">
        <v>0</v>
      </c>
      <c r="D59" s="151">
        <f t="shared" si="8"/>
        <v>0</v>
      </c>
      <c r="E59" s="151">
        <v>0</v>
      </c>
      <c r="F59" s="151">
        <v>0</v>
      </c>
      <c r="G59" s="151">
        <f t="shared" ref="G59:G61" si="15">D59-E59</f>
        <v>0</v>
      </c>
    </row>
    <row r="60" spans="1:7" x14ac:dyDescent="0.25">
      <c r="A60" s="87" t="s">
        <v>361</v>
      </c>
      <c r="B60" s="151">
        <v>0</v>
      </c>
      <c r="C60" s="151">
        <v>0</v>
      </c>
      <c r="D60" s="151">
        <f t="shared" si="8"/>
        <v>0</v>
      </c>
      <c r="E60" s="151">
        <v>0</v>
      </c>
      <c r="F60" s="151">
        <v>0</v>
      </c>
      <c r="G60" s="151">
        <f t="shared" si="15"/>
        <v>0</v>
      </c>
    </row>
    <row r="61" spans="1:7" x14ac:dyDescent="0.25">
      <c r="A61" s="87" t="s">
        <v>362</v>
      </c>
      <c r="B61" s="151">
        <v>0</v>
      </c>
      <c r="C61" s="151">
        <v>0</v>
      </c>
      <c r="D61" s="151">
        <f t="shared" si="8"/>
        <v>0</v>
      </c>
      <c r="E61" s="151">
        <v>0</v>
      </c>
      <c r="F61" s="151">
        <v>0</v>
      </c>
      <c r="G61" s="151">
        <f t="shared" si="15"/>
        <v>0</v>
      </c>
    </row>
    <row r="62" spans="1:7" x14ac:dyDescent="0.25">
      <c r="A62" s="86" t="s">
        <v>363</v>
      </c>
      <c r="B62" s="151">
        <f>SUM(B63:B67,B69:B70)</f>
        <v>0</v>
      </c>
      <c r="C62" s="151">
        <f t="shared" ref="C62:G62" si="16">SUM(C63:C67,C69:C70)</f>
        <v>0</v>
      </c>
      <c r="D62" s="151">
        <f t="shared" si="16"/>
        <v>0</v>
      </c>
      <c r="E62" s="151">
        <f t="shared" si="16"/>
        <v>0</v>
      </c>
      <c r="F62" s="151">
        <f t="shared" si="16"/>
        <v>0</v>
      </c>
      <c r="G62" s="151">
        <f t="shared" si="16"/>
        <v>0</v>
      </c>
    </row>
    <row r="63" spans="1:7" x14ac:dyDescent="0.25">
      <c r="A63" s="87" t="s">
        <v>364</v>
      </c>
      <c r="B63" s="151">
        <v>0</v>
      </c>
      <c r="C63" s="151">
        <v>0</v>
      </c>
      <c r="D63" s="151">
        <f t="shared" si="8"/>
        <v>0</v>
      </c>
      <c r="E63" s="151">
        <v>0</v>
      </c>
      <c r="F63" s="151">
        <v>0</v>
      </c>
      <c r="G63" s="151">
        <f t="shared" ref="G63:G70" si="17">D63-E63</f>
        <v>0</v>
      </c>
    </row>
    <row r="64" spans="1:7" x14ac:dyDescent="0.25">
      <c r="A64" s="87" t="s">
        <v>365</v>
      </c>
      <c r="B64" s="151">
        <v>0</v>
      </c>
      <c r="C64" s="151">
        <v>0</v>
      </c>
      <c r="D64" s="151">
        <f t="shared" si="8"/>
        <v>0</v>
      </c>
      <c r="E64" s="151">
        <v>0</v>
      </c>
      <c r="F64" s="151">
        <v>0</v>
      </c>
      <c r="G64" s="151">
        <f t="shared" si="17"/>
        <v>0</v>
      </c>
    </row>
    <row r="65" spans="1:7" x14ac:dyDescent="0.25">
      <c r="A65" s="87" t="s">
        <v>366</v>
      </c>
      <c r="B65" s="151">
        <v>0</v>
      </c>
      <c r="C65" s="151">
        <v>0</v>
      </c>
      <c r="D65" s="151">
        <f t="shared" si="8"/>
        <v>0</v>
      </c>
      <c r="E65" s="151">
        <v>0</v>
      </c>
      <c r="F65" s="151">
        <v>0</v>
      </c>
      <c r="G65" s="151">
        <f t="shared" si="17"/>
        <v>0</v>
      </c>
    </row>
    <row r="66" spans="1:7" x14ac:dyDescent="0.25">
      <c r="A66" s="87" t="s">
        <v>367</v>
      </c>
      <c r="B66" s="151">
        <v>0</v>
      </c>
      <c r="C66" s="151">
        <v>0</v>
      </c>
      <c r="D66" s="151">
        <f t="shared" si="8"/>
        <v>0</v>
      </c>
      <c r="E66" s="151">
        <v>0</v>
      </c>
      <c r="F66" s="151">
        <v>0</v>
      </c>
      <c r="G66" s="151">
        <f t="shared" si="17"/>
        <v>0</v>
      </c>
    </row>
    <row r="67" spans="1:7" x14ac:dyDescent="0.25">
      <c r="A67" s="87" t="s">
        <v>368</v>
      </c>
      <c r="B67" s="151">
        <v>0</v>
      </c>
      <c r="C67" s="151">
        <v>0</v>
      </c>
      <c r="D67" s="151">
        <f t="shared" si="8"/>
        <v>0</v>
      </c>
      <c r="E67" s="151">
        <v>0</v>
      </c>
      <c r="F67" s="151">
        <v>0</v>
      </c>
      <c r="G67" s="151">
        <f t="shared" si="17"/>
        <v>0</v>
      </c>
    </row>
    <row r="68" spans="1:7" x14ac:dyDescent="0.25">
      <c r="A68" s="87" t="s">
        <v>369</v>
      </c>
      <c r="B68" s="151">
        <v>0</v>
      </c>
      <c r="C68" s="151">
        <v>0</v>
      </c>
      <c r="D68" s="151">
        <f t="shared" si="8"/>
        <v>0</v>
      </c>
      <c r="E68" s="151">
        <v>0</v>
      </c>
      <c r="F68" s="151">
        <v>0</v>
      </c>
      <c r="G68" s="151">
        <f t="shared" si="17"/>
        <v>0</v>
      </c>
    </row>
    <row r="69" spans="1:7" x14ac:dyDescent="0.25">
      <c r="A69" s="87" t="s">
        <v>370</v>
      </c>
      <c r="B69" s="151">
        <v>0</v>
      </c>
      <c r="C69" s="151">
        <v>0</v>
      </c>
      <c r="D69" s="151">
        <f t="shared" si="8"/>
        <v>0</v>
      </c>
      <c r="E69" s="151">
        <v>0</v>
      </c>
      <c r="F69" s="151">
        <v>0</v>
      </c>
      <c r="G69" s="151">
        <f t="shared" si="17"/>
        <v>0</v>
      </c>
    </row>
    <row r="70" spans="1:7" x14ac:dyDescent="0.25">
      <c r="A70" s="87" t="s">
        <v>371</v>
      </c>
      <c r="B70" s="151">
        <v>0</v>
      </c>
      <c r="C70" s="151">
        <v>0</v>
      </c>
      <c r="D70" s="151">
        <f t="shared" si="8"/>
        <v>0</v>
      </c>
      <c r="E70" s="151">
        <v>0</v>
      </c>
      <c r="F70" s="151">
        <v>0</v>
      </c>
      <c r="G70" s="151">
        <f t="shared" si="17"/>
        <v>0</v>
      </c>
    </row>
    <row r="71" spans="1:7" x14ac:dyDescent="0.25">
      <c r="A71" s="86" t="s">
        <v>372</v>
      </c>
      <c r="B71" s="151">
        <f>SUM(B72:B74)</f>
        <v>453280</v>
      </c>
      <c r="C71" s="151">
        <f t="shared" ref="C71:G71" si="18">SUM(C72:C74)</f>
        <v>144000</v>
      </c>
      <c r="D71" s="151">
        <f t="shared" si="18"/>
        <v>597280</v>
      </c>
      <c r="E71" s="151">
        <f t="shared" si="18"/>
        <v>467520.84</v>
      </c>
      <c r="F71" s="151">
        <f t="shared" si="18"/>
        <v>467520.84</v>
      </c>
      <c r="G71" s="151">
        <f t="shared" si="18"/>
        <v>129759.15999999997</v>
      </c>
    </row>
    <row r="72" spans="1:7" x14ac:dyDescent="0.25">
      <c r="A72" s="87" t="s">
        <v>373</v>
      </c>
      <c r="B72" s="151">
        <v>0</v>
      </c>
      <c r="C72" s="151">
        <v>0</v>
      </c>
      <c r="D72" s="151">
        <f t="shared" si="8"/>
        <v>0</v>
      </c>
      <c r="E72" s="151">
        <v>0</v>
      </c>
      <c r="F72" s="151">
        <v>0</v>
      </c>
      <c r="G72" s="151">
        <f t="shared" ref="G72:G74" si="19">D72-E72</f>
        <v>0</v>
      </c>
    </row>
    <row r="73" spans="1:7" x14ac:dyDescent="0.25">
      <c r="A73" s="87" t="s">
        <v>374</v>
      </c>
      <c r="B73" s="151">
        <v>0</v>
      </c>
      <c r="C73" s="151">
        <v>0</v>
      </c>
      <c r="D73" s="151">
        <f t="shared" si="8"/>
        <v>0</v>
      </c>
      <c r="E73" s="151">
        <v>0</v>
      </c>
      <c r="F73" s="151">
        <v>0</v>
      </c>
      <c r="G73" s="151">
        <f t="shared" si="19"/>
        <v>0</v>
      </c>
    </row>
    <row r="74" spans="1:7" x14ac:dyDescent="0.25">
      <c r="A74" s="87" t="s">
        <v>375</v>
      </c>
      <c r="B74" s="152">
        <v>453280</v>
      </c>
      <c r="C74" s="152">
        <v>144000</v>
      </c>
      <c r="D74" s="151">
        <f t="shared" si="8"/>
        <v>597280</v>
      </c>
      <c r="E74" s="152">
        <v>467520.84</v>
      </c>
      <c r="F74" s="152">
        <v>467520.84</v>
      </c>
      <c r="G74" s="151">
        <f t="shared" si="19"/>
        <v>129759.15999999997</v>
      </c>
    </row>
    <row r="75" spans="1:7" x14ac:dyDescent="0.25">
      <c r="A75" s="86" t="s">
        <v>376</v>
      </c>
      <c r="B75" s="151">
        <f>SUM(B76:B82)</f>
        <v>0</v>
      </c>
      <c r="C75" s="151">
        <f t="shared" ref="C75:G75" si="20">SUM(C76:C82)</f>
        <v>0</v>
      </c>
      <c r="D75" s="151">
        <f t="shared" si="20"/>
        <v>0</v>
      </c>
      <c r="E75" s="151">
        <f t="shared" si="20"/>
        <v>0</v>
      </c>
      <c r="F75" s="151">
        <f t="shared" si="20"/>
        <v>0</v>
      </c>
      <c r="G75" s="151">
        <f t="shared" si="20"/>
        <v>0</v>
      </c>
    </row>
    <row r="76" spans="1:7" x14ac:dyDescent="0.25">
      <c r="A76" s="87" t="s">
        <v>377</v>
      </c>
      <c r="B76" s="151">
        <v>0</v>
      </c>
      <c r="C76" s="151">
        <v>0</v>
      </c>
      <c r="D76" s="151">
        <f t="shared" si="8"/>
        <v>0</v>
      </c>
      <c r="E76" s="151">
        <v>0</v>
      </c>
      <c r="F76" s="151">
        <v>0</v>
      </c>
      <c r="G76" s="151">
        <f t="shared" ref="G76:G82" si="21">D76-E76</f>
        <v>0</v>
      </c>
    </row>
    <row r="77" spans="1:7" x14ac:dyDescent="0.25">
      <c r="A77" s="87" t="s">
        <v>378</v>
      </c>
      <c r="B77" s="151">
        <v>0</v>
      </c>
      <c r="C77" s="151">
        <v>0</v>
      </c>
      <c r="D77" s="151">
        <f t="shared" si="8"/>
        <v>0</v>
      </c>
      <c r="E77" s="151">
        <v>0</v>
      </c>
      <c r="F77" s="151">
        <v>0</v>
      </c>
      <c r="G77" s="151">
        <f t="shared" si="21"/>
        <v>0</v>
      </c>
    </row>
    <row r="78" spans="1:7" x14ac:dyDescent="0.25">
      <c r="A78" s="87" t="s">
        <v>379</v>
      </c>
      <c r="B78" s="151">
        <v>0</v>
      </c>
      <c r="C78" s="151">
        <v>0</v>
      </c>
      <c r="D78" s="151">
        <f t="shared" si="8"/>
        <v>0</v>
      </c>
      <c r="E78" s="151">
        <v>0</v>
      </c>
      <c r="F78" s="151">
        <v>0</v>
      </c>
      <c r="G78" s="151">
        <f t="shared" si="21"/>
        <v>0</v>
      </c>
    </row>
    <row r="79" spans="1:7" x14ac:dyDescent="0.25">
      <c r="A79" s="87" t="s">
        <v>380</v>
      </c>
      <c r="B79" s="151">
        <v>0</v>
      </c>
      <c r="C79" s="151">
        <v>0</v>
      </c>
      <c r="D79" s="151">
        <f t="shared" si="8"/>
        <v>0</v>
      </c>
      <c r="E79" s="151">
        <v>0</v>
      </c>
      <c r="F79" s="151">
        <v>0</v>
      </c>
      <c r="G79" s="151">
        <f t="shared" si="21"/>
        <v>0</v>
      </c>
    </row>
    <row r="80" spans="1:7" x14ac:dyDescent="0.25">
      <c r="A80" s="87" t="s">
        <v>381</v>
      </c>
      <c r="B80" s="151">
        <v>0</v>
      </c>
      <c r="C80" s="151">
        <v>0</v>
      </c>
      <c r="D80" s="151">
        <f t="shared" si="8"/>
        <v>0</v>
      </c>
      <c r="E80" s="151">
        <v>0</v>
      </c>
      <c r="F80" s="151">
        <v>0</v>
      </c>
      <c r="G80" s="151">
        <f t="shared" si="21"/>
        <v>0</v>
      </c>
    </row>
    <row r="81" spans="1:7" x14ac:dyDescent="0.25">
      <c r="A81" s="87" t="s">
        <v>382</v>
      </c>
      <c r="B81" s="151">
        <v>0</v>
      </c>
      <c r="C81" s="151">
        <v>0</v>
      </c>
      <c r="D81" s="151">
        <f t="shared" si="8"/>
        <v>0</v>
      </c>
      <c r="E81" s="151">
        <v>0</v>
      </c>
      <c r="F81" s="151">
        <v>0</v>
      </c>
      <c r="G81" s="151">
        <f t="shared" si="21"/>
        <v>0</v>
      </c>
    </row>
    <row r="82" spans="1:7" x14ac:dyDescent="0.25">
      <c r="A82" s="87" t="s">
        <v>383</v>
      </c>
      <c r="B82" s="151">
        <v>0</v>
      </c>
      <c r="C82" s="151">
        <v>0</v>
      </c>
      <c r="D82" s="151">
        <f t="shared" si="8"/>
        <v>0</v>
      </c>
      <c r="E82" s="151">
        <v>0</v>
      </c>
      <c r="F82" s="151">
        <v>0</v>
      </c>
      <c r="G82" s="151">
        <f t="shared" si="21"/>
        <v>0</v>
      </c>
    </row>
    <row r="83" spans="1:7" x14ac:dyDescent="0.25">
      <c r="A83" s="88"/>
      <c r="B83" s="154"/>
      <c r="C83" s="154"/>
      <c r="D83" s="154"/>
      <c r="E83" s="154"/>
      <c r="F83" s="154"/>
      <c r="G83" s="154"/>
    </row>
    <row r="84" spans="1:7" x14ac:dyDescent="0.25">
      <c r="A84" s="29" t="s">
        <v>384</v>
      </c>
      <c r="B84" s="153">
        <f>B85+B93+B103+B113+B123+B133+B137+B146+B150</f>
        <v>0</v>
      </c>
      <c r="C84" s="153">
        <f t="shared" ref="C84:G84" si="22">C85+C93+C103+C113+C123+C133+C137+C146+C150</f>
        <v>0</v>
      </c>
      <c r="D84" s="153">
        <f t="shared" si="22"/>
        <v>0</v>
      </c>
      <c r="E84" s="153">
        <f t="shared" si="22"/>
        <v>0</v>
      </c>
      <c r="F84" s="153">
        <f t="shared" si="22"/>
        <v>0</v>
      </c>
      <c r="G84" s="153">
        <f t="shared" si="22"/>
        <v>0</v>
      </c>
    </row>
    <row r="85" spans="1:7" x14ac:dyDescent="0.25">
      <c r="A85" s="86" t="s">
        <v>311</v>
      </c>
      <c r="B85" s="151">
        <f>SUM(B86:B92)</f>
        <v>0</v>
      </c>
      <c r="C85" s="151">
        <f t="shared" ref="C85:G85" si="23">SUM(C86:C92)</f>
        <v>0</v>
      </c>
      <c r="D85" s="151">
        <f t="shared" si="23"/>
        <v>0</v>
      </c>
      <c r="E85" s="151">
        <f t="shared" si="23"/>
        <v>0</v>
      </c>
      <c r="F85" s="151">
        <f t="shared" si="23"/>
        <v>0</v>
      </c>
      <c r="G85" s="151">
        <f t="shared" si="23"/>
        <v>0</v>
      </c>
    </row>
    <row r="86" spans="1:7" x14ac:dyDescent="0.25">
      <c r="A86" s="87" t="s">
        <v>312</v>
      </c>
      <c r="B86" s="151">
        <v>0</v>
      </c>
      <c r="C86" s="151">
        <v>0</v>
      </c>
      <c r="D86" s="151">
        <f t="shared" ref="D86:D92" si="24">B86+C86</f>
        <v>0</v>
      </c>
      <c r="E86" s="151">
        <v>0</v>
      </c>
      <c r="F86" s="151">
        <v>0</v>
      </c>
      <c r="G86" s="151">
        <f t="shared" ref="G86:G92" si="25">D86-E86</f>
        <v>0</v>
      </c>
    </row>
    <row r="87" spans="1:7" x14ac:dyDescent="0.25">
      <c r="A87" s="87" t="s">
        <v>313</v>
      </c>
      <c r="B87" s="151">
        <v>0</v>
      </c>
      <c r="C87" s="151">
        <v>0</v>
      </c>
      <c r="D87" s="151">
        <f t="shared" si="24"/>
        <v>0</v>
      </c>
      <c r="E87" s="151">
        <v>0</v>
      </c>
      <c r="F87" s="151">
        <v>0</v>
      </c>
      <c r="G87" s="151">
        <f t="shared" si="25"/>
        <v>0</v>
      </c>
    </row>
    <row r="88" spans="1:7" x14ac:dyDescent="0.25">
      <c r="A88" s="87" t="s">
        <v>314</v>
      </c>
      <c r="B88" s="151">
        <v>0</v>
      </c>
      <c r="C88" s="151">
        <v>0</v>
      </c>
      <c r="D88" s="151">
        <f t="shared" si="24"/>
        <v>0</v>
      </c>
      <c r="E88" s="151">
        <v>0</v>
      </c>
      <c r="F88" s="151">
        <v>0</v>
      </c>
      <c r="G88" s="151">
        <f t="shared" si="25"/>
        <v>0</v>
      </c>
    </row>
    <row r="89" spans="1:7" x14ac:dyDescent="0.25">
      <c r="A89" s="87" t="s">
        <v>315</v>
      </c>
      <c r="B89" s="151">
        <v>0</v>
      </c>
      <c r="C89" s="151">
        <v>0</v>
      </c>
      <c r="D89" s="151">
        <f t="shared" si="24"/>
        <v>0</v>
      </c>
      <c r="E89" s="151">
        <v>0</v>
      </c>
      <c r="F89" s="151">
        <v>0</v>
      </c>
      <c r="G89" s="151">
        <f t="shared" si="25"/>
        <v>0</v>
      </c>
    </row>
    <row r="90" spans="1:7" x14ac:dyDescent="0.25">
      <c r="A90" s="87" t="s">
        <v>316</v>
      </c>
      <c r="B90" s="151">
        <v>0</v>
      </c>
      <c r="C90" s="151">
        <v>0</v>
      </c>
      <c r="D90" s="151">
        <f t="shared" si="24"/>
        <v>0</v>
      </c>
      <c r="E90" s="151">
        <v>0</v>
      </c>
      <c r="F90" s="151">
        <v>0</v>
      </c>
      <c r="G90" s="151">
        <f t="shared" si="25"/>
        <v>0</v>
      </c>
    </row>
    <row r="91" spans="1:7" x14ac:dyDescent="0.25">
      <c r="A91" s="87" t="s">
        <v>317</v>
      </c>
      <c r="B91" s="151">
        <v>0</v>
      </c>
      <c r="C91" s="151">
        <v>0</v>
      </c>
      <c r="D91" s="151">
        <f t="shared" si="24"/>
        <v>0</v>
      </c>
      <c r="E91" s="151">
        <v>0</v>
      </c>
      <c r="F91" s="151">
        <v>0</v>
      </c>
      <c r="G91" s="151">
        <f t="shared" si="25"/>
        <v>0</v>
      </c>
    </row>
    <row r="92" spans="1:7" x14ac:dyDescent="0.25">
      <c r="A92" s="87" t="s">
        <v>318</v>
      </c>
      <c r="B92" s="151">
        <v>0</v>
      </c>
      <c r="C92" s="151">
        <v>0</v>
      </c>
      <c r="D92" s="151">
        <f t="shared" si="24"/>
        <v>0</v>
      </c>
      <c r="E92" s="151">
        <v>0</v>
      </c>
      <c r="F92" s="151">
        <v>0</v>
      </c>
      <c r="G92" s="151">
        <f t="shared" si="25"/>
        <v>0</v>
      </c>
    </row>
    <row r="93" spans="1:7" x14ac:dyDescent="0.25">
      <c r="A93" s="86" t="s">
        <v>319</v>
      </c>
      <c r="B93" s="151">
        <f>SUM(B94:B102)</f>
        <v>0</v>
      </c>
      <c r="C93" s="151">
        <f t="shared" ref="C93:G93" si="26">SUM(C94:C102)</f>
        <v>0</v>
      </c>
      <c r="D93" s="151">
        <f t="shared" si="26"/>
        <v>0</v>
      </c>
      <c r="E93" s="151">
        <f t="shared" si="26"/>
        <v>0</v>
      </c>
      <c r="F93" s="151">
        <f t="shared" si="26"/>
        <v>0</v>
      </c>
      <c r="G93" s="151">
        <f t="shared" si="26"/>
        <v>0</v>
      </c>
    </row>
    <row r="94" spans="1:7" x14ac:dyDescent="0.25">
      <c r="A94" s="87" t="s">
        <v>320</v>
      </c>
      <c r="B94" s="151">
        <v>0</v>
      </c>
      <c r="C94" s="151">
        <v>0</v>
      </c>
      <c r="D94" s="151">
        <f t="shared" ref="D94:D102" si="27">B94+C94</f>
        <v>0</v>
      </c>
      <c r="E94" s="151">
        <v>0</v>
      </c>
      <c r="F94" s="151">
        <v>0</v>
      </c>
      <c r="G94" s="151">
        <f t="shared" ref="G94:G102" si="28">D94-E94</f>
        <v>0</v>
      </c>
    </row>
    <row r="95" spans="1:7" x14ac:dyDescent="0.25">
      <c r="A95" s="87" t="s">
        <v>321</v>
      </c>
      <c r="B95" s="151">
        <v>0</v>
      </c>
      <c r="C95" s="151">
        <v>0</v>
      </c>
      <c r="D95" s="151">
        <f t="shared" si="27"/>
        <v>0</v>
      </c>
      <c r="E95" s="151">
        <v>0</v>
      </c>
      <c r="F95" s="151">
        <v>0</v>
      </c>
      <c r="G95" s="151">
        <f t="shared" si="28"/>
        <v>0</v>
      </c>
    </row>
    <row r="96" spans="1:7" x14ac:dyDescent="0.25">
      <c r="A96" s="87" t="s">
        <v>322</v>
      </c>
      <c r="B96" s="151">
        <v>0</v>
      </c>
      <c r="C96" s="151">
        <v>0</v>
      </c>
      <c r="D96" s="151">
        <f t="shared" si="27"/>
        <v>0</v>
      </c>
      <c r="E96" s="151">
        <v>0</v>
      </c>
      <c r="F96" s="151">
        <v>0</v>
      </c>
      <c r="G96" s="151">
        <f t="shared" si="28"/>
        <v>0</v>
      </c>
    </row>
    <row r="97" spans="1:7" x14ac:dyDescent="0.25">
      <c r="A97" s="87" t="s">
        <v>323</v>
      </c>
      <c r="B97" s="151">
        <v>0</v>
      </c>
      <c r="C97" s="151">
        <v>0</v>
      </c>
      <c r="D97" s="151">
        <f t="shared" si="27"/>
        <v>0</v>
      </c>
      <c r="E97" s="151">
        <v>0</v>
      </c>
      <c r="F97" s="151">
        <v>0</v>
      </c>
      <c r="G97" s="151">
        <f t="shared" si="28"/>
        <v>0</v>
      </c>
    </row>
    <row r="98" spans="1:7" x14ac:dyDescent="0.25">
      <c r="A98" s="89" t="s">
        <v>324</v>
      </c>
      <c r="B98" s="151">
        <v>0</v>
      </c>
      <c r="C98" s="151">
        <v>0</v>
      </c>
      <c r="D98" s="151">
        <f t="shared" si="27"/>
        <v>0</v>
      </c>
      <c r="E98" s="151">
        <v>0</v>
      </c>
      <c r="F98" s="151">
        <v>0</v>
      </c>
      <c r="G98" s="151">
        <f t="shared" si="28"/>
        <v>0</v>
      </c>
    </row>
    <row r="99" spans="1:7" x14ac:dyDescent="0.25">
      <c r="A99" s="87" t="s">
        <v>325</v>
      </c>
      <c r="B99" s="151">
        <v>0</v>
      </c>
      <c r="C99" s="151">
        <v>0</v>
      </c>
      <c r="D99" s="151">
        <f t="shared" si="27"/>
        <v>0</v>
      </c>
      <c r="E99" s="151">
        <v>0</v>
      </c>
      <c r="F99" s="151">
        <v>0</v>
      </c>
      <c r="G99" s="151">
        <f t="shared" si="28"/>
        <v>0</v>
      </c>
    </row>
    <row r="100" spans="1:7" x14ac:dyDescent="0.25">
      <c r="A100" s="87" t="s">
        <v>326</v>
      </c>
      <c r="B100" s="151">
        <v>0</v>
      </c>
      <c r="C100" s="151">
        <v>0</v>
      </c>
      <c r="D100" s="151">
        <f t="shared" si="27"/>
        <v>0</v>
      </c>
      <c r="E100" s="151">
        <v>0</v>
      </c>
      <c r="F100" s="151">
        <v>0</v>
      </c>
      <c r="G100" s="151">
        <f t="shared" si="28"/>
        <v>0</v>
      </c>
    </row>
    <row r="101" spans="1:7" x14ac:dyDescent="0.25">
      <c r="A101" s="87" t="s">
        <v>327</v>
      </c>
      <c r="B101" s="151">
        <v>0</v>
      </c>
      <c r="C101" s="151">
        <v>0</v>
      </c>
      <c r="D101" s="151">
        <f t="shared" si="27"/>
        <v>0</v>
      </c>
      <c r="E101" s="151">
        <v>0</v>
      </c>
      <c r="F101" s="151">
        <v>0</v>
      </c>
      <c r="G101" s="151">
        <f t="shared" si="28"/>
        <v>0</v>
      </c>
    </row>
    <row r="102" spans="1:7" x14ac:dyDescent="0.25">
      <c r="A102" s="87" t="s">
        <v>328</v>
      </c>
      <c r="B102" s="151">
        <v>0</v>
      </c>
      <c r="C102" s="151">
        <v>0</v>
      </c>
      <c r="D102" s="151">
        <f t="shared" si="27"/>
        <v>0</v>
      </c>
      <c r="E102" s="151">
        <v>0</v>
      </c>
      <c r="F102" s="151">
        <v>0</v>
      </c>
      <c r="G102" s="151">
        <f t="shared" si="28"/>
        <v>0</v>
      </c>
    </row>
    <row r="103" spans="1:7" x14ac:dyDescent="0.25">
      <c r="A103" s="86" t="s">
        <v>329</v>
      </c>
      <c r="B103" s="151">
        <f>SUM(B104:B112)</f>
        <v>0</v>
      </c>
      <c r="C103" s="151">
        <f t="shared" ref="C103:G103" si="29">SUM(C104:C112)</f>
        <v>0</v>
      </c>
      <c r="D103" s="151">
        <f t="shared" si="29"/>
        <v>0</v>
      </c>
      <c r="E103" s="151">
        <f t="shared" si="29"/>
        <v>0</v>
      </c>
      <c r="F103" s="151">
        <f t="shared" si="29"/>
        <v>0</v>
      </c>
      <c r="G103" s="151">
        <f t="shared" si="29"/>
        <v>0</v>
      </c>
    </row>
    <row r="104" spans="1:7" x14ac:dyDescent="0.25">
      <c r="A104" s="87" t="s">
        <v>330</v>
      </c>
      <c r="B104" s="151">
        <v>0</v>
      </c>
      <c r="C104" s="151">
        <v>0</v>
      </c>
      <c r="D104" s="151">
        <f t="shared" ref="D104:D112" si="30">B104+C104</f>
        <v>0</v>
      </c>
      <c r="E104" s="151">
        <v>0</v>
      </c>
      <c r="F104" s="151">
        <v>0</v>
      </c>
      <c r="G104" s="151">
        <f t="shared" ref="G104:G112" si="31">D104-E104</f>
        <v>0</v>
      </c>
    </row>
    <row r="105" spans="1:7" x14ac:dyDescent="0.25">
      <c r="A105" s="87" t="s">
        <v>331</v>
      </c>
      <c r="B105" s="151">
        <v>0</v>
      </c>
      <c r="C105" s="151">
        <v>0</v>
      </c>
      <c r="D105" s="151">
        <f t="shared" si="30"/>
        <v>0</v>
      </c>
      <c r="E105" s="151">
        <v>0</v>
      </c>
      <c r="F105" s="151">
        <v>0</v>
      </c>
      <c r="G105" s="151">
        <f t="shared" si="31"/>
        <v>0</v>
      </c>
    </row>
    <row r="106" spans="1:7" x14ac:dyDescent="0.25">
      <c r="A106" s="87" t="s">
        <v>332</v>
      </c>
      <c r="B106" s="151">
        <v>0</v>
      </c>
      <c r="C106" s="151">
        <v>0</v>
      </c>
      <c r="D106" s="151">
        <f t="shared" si="30"/>
        <v>0</v>
      </c>
      <c r="E106" s="151">
        <v>0</v>
      </c>
      <c r="F106" s="151">
        <v>0</v>
      </c>
      <c r="G106" s="151">
        <f t="shared" si="31"/>
        <v>0</v>
      </c>
    </row>
    <row r="107" spans="1:7" x14ac:dyDescent="0.25">
      <c r="A107" s="87" t="s">
        <v>333</v>
      </c>
      <c r="B107" s="151">
        <v>0</v>
      </c>
      <c r="C107" s="151">
        <v>0</v>
      </c>
      <c r="D107" s="151">
        <f t="shared" si="30"/>
        <v>0</v>
      </c>
      <c r="E107" s="151">
        <v>0</v>
      </c>
      <c r="F107" s="151">
        <v>0</v>
      </c>
      <c r="G107" s="151">
        <f t="shared" si="31"/>
        <v>0</v>
      </c>
    </row>
    <row r="108" spans="1:7" x14ac:dyDescent="0.25">
      <c r="A108" s="87" t="s">
        <v>334</v>
      </c>
      <c r="B108" s="151">
        <v>0</v>
      </c>
      <c r="C108" s="151">
        <v>0</v>
      </c>
      <c r="D108" s="151">
        <f t="shared" si="30"/>
        <v>0</v>
      </c>
      <c r="E108" s="151">
        <v>0</v>
      </c>
      <c r="F108" s="151">
        <v>0</v>
      </c>
      <c r="G108" s="151">
        <f t="shared" si="31"/>
        <v>0</v>
      </c>
    </row>
    <row r="109" spans="1:7" x14ac:dyDescent="0.25">
      <c r="A109" s="87" t="s">
        <v>335</v>
      </c>
      <c r="B109" s="151">
        <v>0</v>
      </c>
      <c r="C109" s="151">
        <v>0</v>
      </c>
      <c r="D109" s="151">
        <f t="shared" si="30"/>
        <v>0</v>
      </c>
      <c r="E109" s="151">
        <v>0</v>
      </c>
      <c r="F109" s="151">
        <v>0</v>
      </c>
      <c r="G109" s="151">
        <f t="shared" si="31"/>
        <v>0</v>
      </c>
    </row>
    <row r="110" spans="1:7" x14ac:dyDescent="0.25">
      <c r="A110" s="87" t="s">
        <v>336</v>
      </c>
      <c r="B110" s="151">
        <v>0</v>
      </c>
      <c r="C110" s="151">
        <v>0</v>
      </c>
      <c r="D110" s="151">
        <f t="shared" si="30"/>
        <v>0</v>
      </c>
      <c r="E110" s="151">
        <v>0</v>
      </c>
      <c r="F110" s="151">
        <v>0</v>
      </c>
      <c r="G110" s="151">
        <f t="shared" si="31"/>
        <v>0</v>
      </c>
    </row>
    <row r="111" spans="1:7" x14ac:dyDescent="0.25">
      <c r="A111" s="87" t="s">
        <v>337</v>
      </c>
      <c r="B111" s="151">
        <v>0</v>
      </c>
      <c r="C111" s="151">
        <v>0</v>
      </c>
      <c r="D111" s="151">
        <f t="shared" si="30"/>
        <v>0</v>
      </c>
      <c r="E111" s="151">
        <v>0</v>
      </c>
      <c r="F111" s="151">
        <v>0</v>
      </c>
      <c r="G111" s="151">
        <f t="shared" si="31"/>
        <v>0</v>
      </c>
    </row>
    <row r="112" spans="1:7" x14ac:dyDescent="0.25">
      <c r="A112" s="87" t="s">
        <v>338</v>
      </c>
      <c r="B112" s="151">
        <v>0</v>
      </c>
      <c r="C112" s="151">
        <v>0</v>
      </c>
      <c r="D112" s="151">
        <f t="shared" si="30"/>
        <v>0</v>
      </c>
      <c r="E112" s="151">
        <v>0</v>
      </c>
      <c r="F112" s="151">
        <v>0</v>
      </c>
      <c r="G112" s="151">
        <f t="shared" si="31"/>
        <v>0</v>
      </c>
    </row>
    <row r="113" spans="1:7" x14ac:dyDescent="0.25">
      <c r="A113" s="86" t="s">
        <v>339</v>
      </c>
      <c r="B113" s="151">
        <f>SUM(B114:B122)</f>
        <v>0</v>
      </c>
      <c r="C113" s="151">
        <f t="shared" ref="C113:G113" si="32">SUM(C114:C122)</f>
        <v>0</v>
      </c>
      <c r="D113" s="151">
        <f t="shared" si="32"/>
        <v>0</v>
      </c>
      <c r="E113" s="151">
        <f t="shared" si="32"/>
        <v>0</v>
      </c>
      <c r="F113" s="151">
        <f t="shared" si="32"/>
        <v>0</v>
      </c>
      <c r="G113" s="151">
        <f t="shared" si="32"/>
        <v>0</v>
      </c>
    </row>
    <row r="114" spans="1:7" x14ac:dyDescent="0.25">
      <c r="A114" s="87" t="s">
        <v>340</v>
      </c>
      <c r="B114" s="151">
        <v>0</v>
      </c>
      <c r="C114" s="151">
        <v>0</v>
      </c>
      <c r="D114" s="151">
        <f t="shared" ref="D114:D122" si="33">B114+C114</f>
        <v>0</v>
      </c>
      <c r="E114" s="151">
        <v>0</v>
      </c>
      <c r="F114" s="151">
        <v>0</v>
      </c>
      <c r="G114" s="151">
        <f t="shared" ref="G114:G122" si="34">D114-E114</f>
        <v>0</v>
      </c>
    </row>
    <row r="115" spans="1:7" x14ac:dyDescent="0.25">
      <c r="A115" s="87" t="s">
        <v>341</v>
      </c>
      <c r="B115" s="151">
        <v>0</v>
      </c>
      <c r="C115" s="151">
        <v>0</v>
      </c>
      <c r="D115" s="151">
        <f t="shared" si="33"/>
        <v>0</v>
      </c>
      <c r="E115" s="151">
        <v>0</v>
      </c>
      <c r="F115" s="151">
        <v>0</v>
      </c>
      <c r="G115" s="151">
        <f t="shared" si="34"/>
        <v>0</v>
      </c>
    </row>
    <row r="116" spans="1:7" x14ac:dyDescent="0.25">
      <c r="A116" s="87" t="s">
        <v>342</v>
      </c>
      <c r="B116" s="151">
        <v>0</v>
      </c>
      <c r="C116" s="151">
        <v>0</v>
      </c>
      <c r="D116" s="151">
        <f t="shared" si="33"/>
        <v>0</v>
      </c>
      <c r="E116" s="151">
        <v>0</v>
      </c>
      <c r="F116" s="151">
        <v>0</v>
      </c>
      <c r="G116" s="151">
        <f t="shared" si="34"/>
        <v>0</v>
      </c>
    </row>
    <row r="117" spans="1:7" x14ac:dyDescent="0.25">
      <c r="A117" s="87" t="s">
        <v>343</v>
      </c>
      <c r="B117" s="151">
        <v>0</v>
      </c>
      <c r="C117" s="151">
        <v>0</v>
      </c>
      <c r="D117" s="151">
        <f t="shared" si="33"/>
        <v>0</v>
      </c>
      <c r="E117" s="151">
        <v>0</v>
      </c>
      <c r="F117" s="151">
        <v>0</v>
      </c>
      <c r="G117" s="151">
        <f t="shared" si="34"/>
        <v>0</v>
      </c>
    </row>
    <row r="118" spans="1:7" x14ac:dyDescent="0.25">
      <c r="A118" s="87" t="s">
        <v>344</v>
      </c>
      <c r="B118" s="151">
        <v>0</v>
      </c>
      <c r="C118" s="151">
        <v>0</v>
      </c>
      <c r="D118" s="151">
        <f t="shared" si="33"/>
        <v>0</v>
      </c>
      <c r="E118" s="151">
        <v>0</v>
      </c>
      <c r="F118" s="151">
        <v>0</v>
      </c>
      <c r="G118" s="151">
        <f t="shared" si="34"/>
        <v>0</v>
      </c>
    </row>
    <row r="119" spans="1:7" x14ac:dyDescent="0.25">
      <c r="A119" s="87" t="s">
        <v>345</v>
      </c>
      <c r="B119" s="151">
        <v>0</v>
      </c>
      <c r="C119" s="151">
        <v>0</v>
      </c>
      <c r="D119" s="151">
        <f t="shared" si="33"/>
        <v>0</v>
      </c>
      <c r="E119" s="151">
        <v>0</v>
      </c>
      <c r="F119" s="151">
        <v>0</v>
      </c>
      <c r="G119" s="151">
        <f t="shared" si="34"/>
        <v>0</v>
      </c>
    </row>
    <row r="120" spans="1:7" x14ac:dyDescent="0.25">
      <c r="A120" s="87" t="s">
        <v>346</v>
      </c>
      <c r="B120" s="151">
        <v>0</v>
      </c>
      <c r="C120" s="151">
        <v>0</v>
      </c>
      <c r="D120" s="151">
        <f t="shared" si="33"/>
        <v>0</v>
      </c>
      <c r="E120" s="151">
        <v>0</v>
      </c>
      <c r="F120" s="151">
        <v>0</v>
      </c>
      <c r="G120" s="151">
        <f t="shared" si="34"/>
        <v>0</v>
      </c>
    </row>
    <row r="121" spans="1:7" x14ac:dyDescent="0.25">
      <c r="A121" s="87" t="s">
        <v>347</v>
      </c>
      <c r="B121" s="151">
        <v>0</v>
      </c>
      <c r="C121" s="151">
        <v>0</v>
      </c>
      <c r="D121" s="151">
        <f t="shared" si="33"/>
        <v>0</v>
      </c>
      <c r="E121" s="151">
        <v>0</v>
      </c>
      <c r="F121" s="151">
        <v>0</v>
      </c>
      <c r="G121" s="151">
        <f t="shared" si="34"/>
        <v>0</v>
      </c>
    </row>
    <row r="122" spans="1:7" x14ac:dyDescent="0.25">
      <c r="A122" s="87" t="s">
        <v>348</v>
      </c>
      <c r="B122" s="151">
        <v>0</v>
      </c>
      <c r="C122" s="151">
        <v>0</v>
      </c>
      <c r="D122" s="151">
        <f t="shared" si="33"/>
        <v>0</v>
      </c>
      <c r="E122" s="151">
        <v>0</v>
      </c>
      <c r="F122" s="151">
        <v>0</v>
      </c>
      <c r="G122" s="151">
        <f t="shared" si="34"/>
        <v>0</v>
      </c>
    </row>
    <row r="123" spans="1:7" x14ac:dyDescent="0.25">
      <c r="A123" s="86" t="s">
        <v>349</v>
      </c>
      <c r="B123" s="151">
        <f>SUM(B124:B132)</f>
        <v>0</v>
      </c>
      <c r="C123" s="151">
        <f t="shared" ref="C123:G123" si="35">SUM(C124:C132)</f>
        <v>0</v>
      </c>
      <c r="D123" s="151">
        <f t="shared" si="35"/>
        <v>0</v>
      </c>
      <c r="E123" s="151">
        <f t="shared" si="35"/>
        <v>0</v>
      </c>
      <c r="F123" s="151">
        <f t="shared" si="35"/>
        <v>0</v>
      </c>
      <c r="G123" s="151">
        <f t="shared" si="35"/>
        <v>0</v>
      </c>
    </row>
    <row r="124" spans="1:7" x14ac:dyDescent="0.25">
      <c r="A124" s="87" t="s">
        <v>350</v>
      </c>
      <c r="B124" s="151">
        <v>0</v>
      </c>
      <c r="C124" s="151">
        <v>0</v>
      </c>
      <c r="D124" s="151">
        <f t="shared" ref="D124:D132" si="36">B124+C124</f>
        <v>0</v>
      </c>
      <c r="E124" s="151">
        <v>0</v>
      </c>
      <c r="F124" s="151">
        <v>0</v>
      </c>
      <c r="G124" s="151">
        <f t="shared" ref="G124:G132" si="37">D124-E124</f>
        <v>0</v>
      </c>
    </row>
    <row r="125" spans="1:7" x14ac:dyDescent="0.25">
      <c r="A125" s="87" t="s">
        <v>351</v>
      </c>
      <c r="B125" s="151">
        <v>0</v>
      </c>
      <c r="C125" s="151">
        <v>0</v>
      </c>
      <c r="D125" s="151">
        <f t="shared" si="36"/>
        <v>0</v>
      </c>
      <c r="E125" s="151">
        <v>0</v>
      </c>
      <c r="F125" s="151">
        <v>0</v>
      </c>
      <c r="G125" s="151">
        <f t="shared" si="37"/>
        <v>0</v>
      </c>
    </row>
    <row r="126" spans="1:7" x14ac:dyDescent="0.25">
      <c r="A126" s="87" t="s">
        <v>352</v>
      </c>
      <c r="B126" s="151">
        <v>0</v>
      </c>
      <c r="C126" s="151">
        <v>0</v>
      </c>
      <c r="D126" s="151">
        <f t="shared" si="36"/>
        <v>0</v>
      </c>
      <c r="E126" s="151">
        <v>0</v>
      </c>
      <c r="F126" s="151">
        <v>0</v>
      </c>
      <c r="G126" s="151">
        <f t="shared" si="37"/>
        <v>0</v>
      </c>
    </row>
    <row r="127" spans="1:7" x14ac:dyDescent="0.25">
      <c r="A127" s="87" t="s">
        <v>353</v>
      </c>
      <c r="B127" s="151">
        <v>0</v>
      </c>
      <c r="C127" s="151">
        <v>0</v>
      </c>
      <c r="D127" s="151">
        <f t="shared" si="36"/>
        <v>0</v>
      </c>
      <c r="E127" s="151">
        <v>0</v>
      </c>
      <c r="F127" s="151">
        <v>0</v>
      </c>
      <c r="G127" s="151">
        <f t="shared" si="37"/>
        <v>0</v>
      </c>
    </row>
    <row r="128" spans="1:7" x14ac:dyDescent="0.25">
      <c r="A128" s="87" t="s">
        <v>354</v>
      </c>
      <c r="B128" s="151">
        <v>0</v>
      </c>
      <c r="C128" s="151">
        <v>0</v>
      </c>
      <c r="D128" s="151">
        <f t="shared" si="36"/>
        <v>0</v>
      </c>
      <c r="E128" s="151">
        <v>0</v>
      </c>
      <c r="F128" s="151">
        <v>0</v>
      </c>
      <c r="G128" s="151">
        <f t="shared" si="37"/>
        <v>0</v>
      </c>
    </row>
    <row r="129" spans="1:7" x14ac:dyDescent="0.25">
      <c r="A129" s="87" t="s">
        <v>355</v>
      </c>
      <c r="B129" s="151">
        <v>0</v>
      </c>
      <c r="C129" s="151">
        <v>0</v>
      </c>
      <c r="D129" s="151">
        <f t="shared" si="36"/>
        <v>0</v>
      </c>
      <c r="E129" s="151">
        <v>0</v>
      </c>
      <c r="F129" s="151">
        <v>0</v>
      </c>
      <c r="G129" s="151">
        <f t="shared" si="37"/>
        <v>0</v>
      </c>
    </row>
    <row r="130" spans="1:7" x14ac:dyDescent="0.25">
      <c r="A130" s="87" t="s">
        <v>356</v>
      </c>
      <c r="B130" s="151">
        <v>0</v>
      </c>
      <c r="C130" s="151">
        <v>0</v>
      </c>
      <c r="D130" s="151">
        <f t="shared" si="36"/>
        <v>0</v>
      </c>
      <c r="E130" s="151">
        <v>0</v>
      </c>
      <c r="F130" s="151">
        <v>0</v>
      </c>
      <c r="G130" s="151">
        <f t="shared" si="37"/>
        <v>0</v>
      </c>
    </row>
    <row r="131" spans="1:7" x14ac:dyDescent="0.25">
      <c r="A131" s="87" t="s">
        <v>357</v>
      </c>
      <c r="B131" s="151">
        <v>0</v>
      </c>
      <c r="C131" s="151">
        <v>0</v>
      </c>
      <c r="D131" s="151">
        <f t="shared" si="36"/>
        <v>0</v>
      </c>
      <c r="E131" s="151">
        <v>0</v>
      </c>
      <c r="F131" s="151">
        <v>0</v>
      </c>
      <c r="G131" s="151">
        <f t="shared" si="37"/>
        <v>0</v>
      </c>
    </row>
    <row r="132" spans="1:7" x14ac:dyDescent="0.25">
      <c r="A132" s="87" t="s">
        <v>358</v>
      </c>
      <c r="B132" s="151">
        <v>0</v>
      </c>
      <c r="C132" s="151">
        <v>0</v>
      </c>
      <c r="D132" s="151">
        <f t="shared" si="36"/>
        <v>0</v>
      </c>
      <c r="E132" s="151">
        <v>0</v>
      </c>
      <c r="F132" s="151">
        <v>0</v>
      </c>
      <c r="G132" s="151">
        <f t="shared" si="37"/>
        <v>0</v>
      </c>
    </row>
    <row r="133" spans="1:7" x14ac:dyDescent="0.25">
      <c r="A133" s="86" t="s">
        <v>359</v>
      </c>
      <c r="B133" s="151">
        <f>SUM(B134:B136)</f>
        <v>0</v>
      </c>
      <c r="C133" s="151">
        <f t="shared" ref="C133:G133" si="38">SUM(C134:C136)</f>
        <v>0</v>
      </c>
      <c r="D133" s="151">
        <f t="shared" si="38"/>
        <v>0</v>
      </c>
      <c r="E133" s="151">
        <f t="shared" si="38"/>
        <v>0</v>
      </c>
      <c r="F133" s="151">
        <f t="shared" si="38"/>
        <v>0</v>
      </c>
      <c r="G133" s="151">
        <f t="shared" si="38"/>
        <v>0</v>
      </c>
    </row>
    <row r="134" spans="1:7" x14ac:dyDescent="0.25">
      <c r="A134" s="87" t="s">
        <v>360</v>
      </c>
      <c r="B134" s="151">
        <v>0</v>
      </c>
      <c r="C134" s="151">
        <v>0</v>
      </c>
      <c r="D134" s="151">
        <f t="shared" ref="D134:D157" si="39">B134+C134</f>
        <v>0</v>
      </c>
      <c r="E134" s="151">
        <v>0</v>
      </c>
      <c r="F134" s="151">
        <v>0</v>
      </c>
      <c r="G134" s="151">
        <f t="shared" ref="G134:G136" si="40">D134-E134</f>
        <v>0</v>
      </c>
    </row>
    <row r="135" spans="1:7" x14ac:dyDescent="0.25">
      <c r="A135" s="87" t="s">
        <v>361</v>
      </c>
      <c r="B135" s="151">
        <v>0</v>
      </c>
      <c r="C135" s="151">
        <v>0</v>
      </c>
      <c r="D135" s="151">
        <f t="shared" si="39"/>
        <v>0</v>
      </c>
      <c r="E135" s="151">
        <v>0</v>
      </c>
      <c r="F135" s="151">
        <v>0</v>
      </c>
      <c r="G135" s="151">
        <f t="shared" si="40"/>
        <v>0</v>
      </c>
    </row>
    <row r="136" spans="1:7" x14ac:dyDescent="0.25">
      <c r="A136" s="87" t="s">
        <v>362</v>
      </c>
      <c r="B136" s="151">
        <v>0</v>
      </c>
      <c r="C136" s="151">
        <v>0</v>
      </c>
      <c r="D136" s="151">
        <f t="shared" si="39"/>
        <v>0</v>
      </c>
      <c r="E136" s="151">
        <v>0</v>
      </c>
      <c r="F136" s="151">
        <v>0</v>
      </c>
      <c r="G136" s="151">
        <f t="shared" si="40"/>
        <v>0</v>
      </c>
    </row>
    <row r="137" spans="1:7" x14ac:dyDescent="0.25">
      <c r="A137" s="86" t="s">
        <v>363</v>
      </c>
      <c r="B137" s="151">
        <f>SUM(B138:B142,B144:B145)</f>
        <v>0</v>
      </c>
      <c r="C137" s="151">
        <f t="shared" ref="C137:G137" si="41">SUM(C138:C142,C144:C145)</f>
        <v>0</v>
      </c>
      <c r="D137" s="151">
        <f t="shared" si="41"/>
        <v>0</v>
      </c>
      <c r="E137" s="151">
        <f t="shared" si="41"/>
        <v>0</v>
      </c>
      <c r="F137" s="151">
        <f t="shared" si="41"/>
        <v>0</v>
      </c>
      <c r="G137" s="151">
        <f t="shared" si="41"/>
        <v>0</v>
      </c>
    </row>
    <row r="138" spans="1:7" x14ac:dyDescent="0.25">
      <c r="A138" s="87" t="s">
        <v>364</v>
      </c>
      <c r="B138" s="151">
        <v>0</v>
      </c>
      <c r="C138" s="151">
        <v>0</v>
      </c>
      <c r="D138" s="151">
        <f t="shared" si="39"/>
        <v>0</v>
      </c>
      <c r="E138" s="151">
        <v>0</v>
      </c>
      <c r="F138" s="151">
        <v>0</v>
      </c>
      <c r="G138" s="151">
        <f t="shared" ref="G138:G145" si="42">D138-E138</f>
        <v>0</v>
      </c>
    </row>
    <row r="139" spans="1:7" x14ac:dyDescent="0.25">
      <c r="A139" s="87" t="s">
        <v>365</v>
      </c>
      <c r="B139" s="151">
        <v>0</v>
      </c>
      <c r="C139" s="151">
        <v>0</v>
      </c>
      <c r="D139" s="151">
        <f t="shared" si="39"/>
        <v>0</v>
      </c>
      <c r="E139" s="151">
        <v>0</v>
      </c>
      <c r="F139" s="151">
        <v>0</v>
      </c>
      <c r="G139" s="151">
        <f t="shared" si="42"/>
        <v>0</v>
      </c>
    </row>
    <row r="140" spans="1:7" x14ac:dyDescent="0.25">
      <c r="A140" s="87" t="s">
        <v>366</v>
      </c>
      <c r="B140" s="151">
        <v>0</v>
      </c>
      <c r="C140" s="151">
        <v>0</v>
      </c>
      <c r="D140" s="151">
        <f t="shared" si="39"/>
        <v>0</v>
      </c>
      <c r="E140" s="151">
        <v>0</v>
      </c>
      <c r="F140" s="151">
        <v>0</v>
      </c>
      <c r="G140" s="151">
        <f t="shared" si="42"/>
        <v>0</v>
      </c>
    </row>
    <row r="141" spans="1:7" x14ac:dyDescent="0.25">
      <c r="A141" s="87" t="s">
        <v>367</v>
      </c>
      <c r="B141" s="151">
        <v>0</v>
      </c>
      <c r="C141" s="151">
        <v>0</v>
      </c>
      <c r="D141" s="151">
        <f t="shared" si="39"/>
        <v>0</v>
      </c>
      <c r="E141" s="151">
        <v>0</v>
      </c>
      <c r="F141" s="151">
        <v>0</v>
      </c>
      <c r="G141" s="151">
        <f t="shared" si="42"/>
        <v>0</v>
      </c>
    </row>
    <row r="142" spans="1:7" x14ac:dyDescent="0.25">
      <c r="A142" s="87" t="s">
        <v>368</v>
      </c>
      <c r="B142" s="151">
        <v>0</v>
      </c>
      <c r="C142" s="151">
        <v>0</v>
      </c>
      <c r="D142" s="151">
        <f t="shared" si="39"/>
        <v>0</v>
      </c>
      <c r="E142" s="151">
        <v>0</v>
      </c>
      <c r="F142" s="151">
        <v>0</v>
      </c>
      <c r="G142" s="151">
        <f t="shared" si="42"/>
        <v>0</v>
      </c>
    </row>
    <row r="143" spans="1:7" x14ac:dyDescent="0.25">
      <c r="A143" s="87" t="s">
        <v>369</v>
      </c>
      <c r="B143" s="151">
        <v>0</v>
      </c>
      <c r="C143" s="151">
        <v>0</v>
      </c>
      <c r="D143" s="151">
        <f t="shared" si="39"/>
        <v>0</v>
      </c>
      <c r="E143" s="151">
        <v>0</v>
      </c>
      <c r="F143" s="151">
        <v>0</v>
      </c>
      <c r="G143" s="151">
        <f t="shared" si="42"/>
        <v>0</v>
      </c>
    </row>
    <row r="144" spans="1:7" x14ac:dyDescent="0.25">
      <c r="A144" s="87" t="s">
        <v>370</v>
      </c>
      <c r="B144" s="151">
        <v>0</v>
      </c>
      <c r="C144" s="151">
        <v>0</v>
      </c>
      <c r="D144" s="151">
        <f t="shared" si="39"/>
        <v>0</v>
      </c>
      <c r="E144" s="151">
        <v>0</v>
      </c>
      <c r="F144" s="151">
        <v>0</v>
      </c>
      <c r="G144" s="151">
        <f t="shared" si="42"/>
        <v>0</v>
      </c>
    </row>
    <row r="145" spans="1:7" x14ac:dyDescent="0.25">
      <c r="A145" s="87" t="s">
        <v>371</v>
      </c>
      <c r="B145" s="151">
        <v>0</v>
      </c>
      <c r="C145" s="151">
        <v>0</v>
      </c>
      <c r="D145" s="151">
        <f t="shared" si="39"/>
        <v>0</v>
      </c>
      <c r="E145" s="151">
        <v>0</v>
      </c>
      <c r="F145" s="151">
        <v>0</v>
      </c>
      <c r="G145" s="151">
        <f t="shared" si="42"/>
        <v>0</v>
      </c>
    </row>
    <row r="146" spans="1:7" x14ac:dyDescent="0.25">
      <c r="A146" s="86" t="s">
        <v>372</v>
      </c>
      <c r="B146" s="151">
        <f>SUM(B147:B149)</f>
        <v>0</v>
      </c>
      <c r="C146" s="151">
        <f t="shared" ref="C146:G146" si="43">SUM(C147:C149)</f>
        <v>0</v>
      </c>
      <c r="D146" s="151">
        <f t="shared" si="43"/>
        <v>0</v>
      </c>
      <c r="E146" s="151">
        <f t="shared" si="43"/>
        <v>0</v>
      </c>
      <c r="F146" s="151">
        <f t="shared" si="43"/>
        <v>0</v>
      </c>
      <c r="G146" s="151">
        <f t="shared" si="43"/>
        <v>0</v>
      </c>
    </row>
    <row r="147" spans="1:7" x14ac:dyDescent="0.25">
      <c r="A147" s="87" t="s">
        <v>373</v>
      </c>
      <c r="B147" s="151">
        <v>0</v>
      </c>
      <c r="C147" s="151">
        <v>0</v>
      </c>
      <c r="D147" s="151">
        <f t="shared" si="39"/>
        <v>0</v>
      </c>
      <c r="E147" s="151">
        <v>0</v>
      </c>
      <c r="F147" s="151">
        <v>0</v>
      </c>
      <c r="G147" s="151">
        <f t="shared" ref="G147:G149" si="44">D147-E147</f>
        <v>0</v>
      </c>
    </row>
    <row r="148" spans="1:7" x14ac:dyDescent="0.25">
      <c r="A148" s="87" t="s">
        <v>374</v>
      </c>
      <c r="B148" s="151">
        <v>0</v>
      </c>
      <c r="C148" s="151">
        <v>0</v>
      </c>
      <c r="D148" s="151">
        <f t="shared" si="39"/>
        <v>0</v>
      </c>
      <c r="E148" s="151">
        <v>0</v>
      </c>
      <c r="F148" s="151">
        <v>0</v>
      </c>
      <c r="G148" s="151">
        <f t="shared" si="44"/>
        <v>0</v>
      </c>
    </row>
    <row r="149" spans="1:7" x14ac:dyDescent="0.25">
      <c r="A149" s="87" t="s">
        <v>375</v>
      </c>
      <c r="B149" s="151">
        <v>0</v>
      </c>
      <c r="C149" s="151">
        <v>0</v>
      </c>
      <c r="D149" s="151">
        <f t="shared" si="39"/>
        <v>0</v>
      </c>
      <c r="E149" s="151">
        <v>0</v>
      </c>
      <c r="F149" s="151">
        <v>0</v>
      </c>
      <c r="G149" s="151">
        <f t="shared" si="44"/>
        <v>0</v>
      </c>
    </row>
    <row r="150" spans="1:7" x14ac:dyDescent="0.25">
      <c r="A150" s="86" t="s">
        <v>376</v>
      </c>
      <c r="B150" s="151">
        <f>SUM(B151:B157)</f>
        <v>0</v>
      </c>
      <c r="C150" s="151">
        <f t="shared" ref="C150:G150" si="45">SUM(C151:C157)</f>
        <v>0</v>
      </c>
      <c r="D150" s="151">
        <f t="shared" si="45"/>
        <v>0</v>
      </c>
      <c r="E150" s="151">
        <f t="shared" si="45"/>
        <v>0</v>
      </c>
      <c r="F150" s="151">
        <f t="shared" si="45"/>
        <v>0</v>
      </c>
      <c r="G150" s="151">
        <f t="shared" si="45"/>
        <v>0</v>
      </c>
    </row>
    <row r="151" spans="1:7" x14ac:dyDescent="0.25">
      <c r="A151" s="87" t="s">
        <v>377</v>
      </c>
      <c r="B151" s="151">
        <v>0</v>
      </c>
      <c r="C151" s="151">
        <v>0</v>
      </c>
      <c r="D151" s="151">
        <f t="shared" si="39"/>
        <v>0</v>
      </c>
      <c r="E151" s="151">
        <v>0</v>
      </c>
      <c r="F151" s="151">
        <v>0</v>
      </c>
      <c r="G151" s="151">
        <f t="shared" ref="G151:G157" si="46">D151-E151</f>
        <v>0</v>
      </c>
    </row>
    <row r="152" spans="1:7" x14ac:dyDescent="0.25">
      <c r="A152" s="87" t="s">
        <v>378</v>
      </c>
      <c r="B152" s="151">
        <v>0</v>
      </c>
      <c r="C152" s="151">
        <v>0</v>
      </c>
      <c r="D152" s="151">
        <f t="shared" si="39"/>
        <v>0</v>
      </c>
      <c r="E152" s="151">
        <v>0</v>
      </c>
      <c r="F152" s="151">
        <v>0</v>
      </c>
      <c r="G152" s="151">
        <f t="shared" si="46"/>
        <v>0</v>
      </c>
    </row>
    <row r="153" spans="1:7" x14ac:dyDescent="0.25">
      <c r="A153" s="87" t="s">
        <v>379</v>
      </c>
      <c r="B153" s="151">
        <v>0</v>
      </c>
      <c r="C153" s="151">
        <v>0</v>
      </c>
      <c r="D153" s="151">
        <f t="shared" si="39"/>
        <v>0</v>
      </c>
      <c r="E153" s="151">
        <v>0</v>
      </c>
      <c r="F153" s="151">
        <v>0</v>
      </c>
      <c r="G153" s="151">
        <f t="shared" si="46"/>
        <v>0</v>
      </c>
    </row>
    <row r="154" spans="1:7" x14ac:dyDescent="0.25">
      <c r="A154" s="89" t="s">
        <v>380</v>
      </c>
      <c r="B154" s="151">
        <v>0</v>
      </c>
      <c r="C154" s="151">
        <v>0</v>
      </c>
      <c r="D154" s="151">
        <f t="shared" si="39"/>
        <v>0</v>
      </c>
      <c r="E154" s="151">
        <v>0</v>
      </c>
      <c r="F154" s="151">
        <v>0</v>
      </c>
      <c r="G154" s="151">
        <f t="shared" si="46"/>
        <v>0</v>
      </c>
    </row>
    <row r="155" spans="1:7" x14ac:dyDescent="0.25">
      <c r="A155" s="87" t="s">
        <v>381</v>
      </c>
      <c r="B155" s="151">
        <v>0</v>
      </c>
      <c r="C155" s="151">
        <v>0</v>
      </c>
      <c r="D155" s="151">
        <f t="shared" si="39"/>
        <v>0</v>
      </c>
      <c r="E155" s="151">
        <v>0</v>
      </c>
      <c r="F155" s="151">
        <v>0</v>
      </c>
      <c r="G155" s="151">
        <f t="shared" si="46"/>
        <v>0</v>
      </c>
    </row>
    <row r="156" spans="1:7" x14ac:dyDescent="0.25">
      <c r="A156" s="87" t="s">
        <v>382</v>
      </c>
      <c r="B156" s="151">
        <v>0</v>
      </c>
      <c r="C156" s="151">
        <v>0</v>
      </c>
      <c r="D156" s="151">
        <f t="shared" si="39"/>
        <v>0</v>
      </c>
      <c r="E156" s="151">
        <v>0</v>
      </c>
      <c r="F156" s="151">
        <v>0</v>
      </c>
      <c r="G156" s="151">
        <f t="shared" si="46"/>
        <v>0</v>
      </c>
    </row>
    <row r="157" spans="1:7" x14ac:dyDescent="0.25">
      <c r="A157" s="87" t="s">
        <v>383</v>
      </c>
      <c r="B157" s="151">
        <v>0</v>
      </c>
      <c r="C157" s="151">
        <v>0</v>
      </c>
      <c r="D157" s="151">
        <f t="shared" si="39"/>
        <v>0</v>
      </c>
      <c r="E157" s="151">
        <v>0</v>
      </c>
      <c r="F157" s="151">
        <v>0</v>
      </c>
      <c r="G157" s="151">
        <f t="shared" si="46"/>
        <v>0</v>
      </c>
    </row>
    <row r="158" spans="1:7" x14ac:dyDescent="0.25">
      <c r="A158" s="90"/>
      <c r="B158" s="91"/>
      <c r="C158" s="91"/>
      <c r="D158" s="91"/>
      <c r="E158" s="91"/>
      <c r="F158" s="91"/>
      <c r="G158" s="91"/>
    </row>
    <row r="159" spans="1:7" x14ac:dyDescent="0.25">
      <c r="A159" s="30" t="s">
        <v>385</v>
      </c>
      <c r="B159" s="92">
        <f t="shared" ref="B159:G159" si="47">B9+B84</f>
        <v>8593960.9400000013</v>
      </c>
      <c r="C159" s="92">
        <f t="shared" si="47"/>
        <v>1872134.88</v>
      </c>
      <c r="D159" s="92">
        <f t="shared" si="47"/>
        <v>10466095.819999998</v>
      </c>
      <c r="E159" s="92">
        <f t="shared" si="47"/>
        <v>9777602.5899999999</v>
      </c>
      <c r="F159" s="92">
        <f t="shared" si="47"/>
        <v>9777602.5899999999</v>
      </c>
      <c r="G159" s="92">
        <f t="shared" si="47"/>
        <v>688493.22999999952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_1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9" unlockedFormula="1"/>
    <ignoredError sqref="G158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8" zoomScaleNormal="78" workbookViewId="0">
      <selection activeCell="A10" sqref="A1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4" t="s">
        <v>386</v>
      </c>
      <c r="B1" s="175"/>
      <c r="C1" s="175"/>
      <c r="D1" s="175"/>
      <c r="E1" s="175"/>
      <c r="F1" s="175"/>
      <c r="G1" s="176"/>
    </row>
    <row r="2" spans="1:7" ht="15" customHeight="1" x14ac:dyDescent="0.25">
      <c r="A2" s="113" t="str">
        <f>'Formato 1'!A2</f>
        <v>Sistema para el Desarrollo Integral de la Familia del Municipio de Uriangato, Gto.</v>
      </c>
      <c r="B2" s="114"/>
      <c r="C2" s="114"/>
      <c r="D2" s="114"/>
      <c r="E2" s="114"/>
      <c r="F2" s="114"/>
      <c r="G2" s="115"/>
    </row>
    <row r="3" spans="1:7" ht="15" customHeight="1" x14ac:dyDescent="0.25">
      <c r="A3" s="116" t="s">
        <v>302</v>
      </c>
      <c r="B3" s="117"/>
      <c r="C3" s="117"/>
      <c r="D3" s="117"/>
      <c r="E3" s="117"/>
      <c r="F3" s="117"/>
      <c r="G3" s="118"/>
    </row>
    <row r="4" spans="1:7" ht="15" customHeight="1" x14ac:dyDescent="0.25">
      <c r="A4" s="116" t="s">
        <v>387</v>
      </c>
      <c r="B4" s="117"/>
      <c r="C4" s="117"/>
      <c r="D4" s="117"/>
      <c r="E4" s="117"/>
      <c r="F4" s="117"/>
      <c r="G4" s="118"/>
    </row>
    <row r="5" spans="1:7" ht="15" customHeight="1" x14ac:dyDescent="0.25">
      <c r="A5" s="116" t="str">
        <f>'Formato 3'!A4</f>
        <v>al 31 de Diciembre de 2023 y al 31 de Diciembre de 2022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ht="15" customHeight="1" x14ac:dyDescent="0.25">
      <c r="A7" s="169" t="s">
        <v>6</v>
      </c>
      <c r="B7" s="171" t="s">
        <v>304</v>
      </c>
      <c r="C7" s="171"/>
      <c r="D7" s="171"/>
      <c r="E7" s="171"/>
      <c r="F7" s="171"/>
      <c r="G7" s="173" t="s">
        <v>305</v>
      </c>
    </row>
    <row r="8" spans="1:7" ht="30" x14ac:dyDescent="0.25">
      <c r="A8" s="170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72"/>
    </row>
    <row r="9" spans="1:7" ht="15.75" customHeight="1" x14ac:dyDescent="0.25">
      <c r="A9" s="27" t="s">
        <v>388</v>
      </c>
      <c r="B9" s="155">
        <f>SUM(B10:B18)</f>
        <v>8593960.9399999995</v>
      </c>
      <c r="C9" s="155">
        <f t="shared" ref="C9:G9" si="0">SUM(C10:C18)</f>
        <v>1872134.88</v>
      </c>
      <c r="D9" s="155">
        <f t="shared" si="0"/>
        <v>10466095.82</v>
      </c>
      <c r="E9" s="155">
        <f t="shared" si="0"/>
        <v>9777602.5899999999</v>
      </c>
      <c r="F9" s="155">
        <f t="shared" si="0"/>
        <v>9777602.5899999999</v>
      </c>
      <c r="G9" s="155">
        <f t="shared" si="0"/>
        <v>688493.23000000045</v>
      </c>
    </row>
    <row r="10" spans="1:7" x14ac:dyDescent="0.25">
      <c r="A10" s="65" t="s">
        <v>389</v>
      </c>
      <c r="B10" s="156">
        <v>8593960.9399999995</v>
      </c>
      <c r="C10" s="156">
        <v>1872134.88</v>
      </c>
      <c r="D10" s="157">
        <f>B10+C10</f>
        <v>10466095.82</v>
      </c>
      <c r="E10" s="156">
        <v>9777602.5899999999</v>
      </c>
      <c r="F10" s="156">
        <v>9777602.5899999999</v>
      </c>
      <c r="G10" s="157">
        <f>D10-E10</f>
        <v>688493.23000000045</v>
      </c>
    </row>
    <row r="11" spans="1:7" x14ac:dyDescent="0.25">
      <c r="A11" s="65" t="s">
        <v>390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</row>
    <row r="12" spans="1:7" x14ac:dyDescent="0.25">
      <c r="A12" s="65" t="s">
        <v>391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7" x14ac:dyDescent="0.25">
      <c r="A13" s="65" t="s">
        <v>392</v>
      </c>
      <c r="B13" s="77">
        <v>0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</row>
    <row r="14" spans="1:7" x14ac:dyDescent="0.25">
      <c r="A14" s="65" t="s">
        <v>393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7" x14ac:dyDescent="0.25">
      <c r="A15" s="65" t="s">
        <v>394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7" x14ac:dyDescent="0.25">
      <c r="A16" s="65" t="s">
        <v>395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65" t="s">
        <v>396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32" t="s">
        <v>153</v>
      </c>
      <c r="B18" s="51"/>
      <c r="C18" s="51"/>
      <c r="D18" s="51"/>
      <c r="E18" s="51"/>
      <c r="F18" s="51"/>
      <c r="G18" s="51"/>
    </row>
    <row r="19" spans="1:7" x14ac:dyDescent="0.25">
      <c r="A19" s="3" t="s">
        <v>397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5" t="s">
        <v>389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</row>
    <row r="21" spans="1:7" x14ac:dyDescent="0.25">
      <c r="A21" s="65" t="s">
        <v>390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65" t="s">
        <v>391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65" t="s">
        <v>392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65" t="s">
        <v>393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65" t="s">
        <v>394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65" t="s">
        <v>395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65" t="s">
        <v>396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5">
      <c r="A28" s="32" t="s">
        <v>153</v>
      </c>
      <c r="B28" s="51"/>
      <c r="C28" s="51"/>
      <c r="D28" s="51"/>
      <c r="E28" s="51"/>
      <c r="F28" s="51"/>
      <c r="G28" s="51"/>
    </row>
    <row r="29" spans="1:7" x14ac:dyDescent="0.25">
      <c r="A29" s="3" t="s">
        <v>385</v>
      </c>
      <c r="B29" s="4">
        <f>SUM(B19,B9)</f>
        <v>8593960.9399999995</v>
      </c>
      <c r="C29" s="4">
        <f t="shared" ref="C29:G29" si="2">SUM(C19,C9)</f>
        <v>1872134.88</v>
      </c>
      <c r="D29" s="4">
        <f t="shared" si="2"/>
        <v>10466095.82</v>
      </c>
      <c r="E29" s="4">
        <f t="shared" si="2"/>
        <v>9777602.5899999999</v>
      </c>
      <c r="F29" s="4">
        <f t="shared" si="2"/>
        <v>9777602.5899999999</v>
      </c>
      <c r="G29" s="4">
        <f t="shared" si="2"/>
        <v>688493.23000000045</v>
      </c>
    </row>
    <row r="30" spans="1:7" x14ac:dyDescent="0.25">
      <c r="A30" s="57"/>
      <c r="B30" s="57"/>
      <c r="C30" s="57"/>
      <c r="D30" s="57"/>
      <c r="E30" s="57"/>
      <c r="F30" s="57"/>
      <c r="G30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28:G29 B9:G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1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62" zoomScaleNormal="62" workbookViewId="0">
      <selection activeCell="B9" sqref="B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0" t="s">
        <v>398</v>
      </c>
      <c r="B1" s="181"/>
      <c r="C1" s="181"/>
      <c r="D1" s="181"/>
      <c r="E1" s="181"/>
      <c r="F1" s="181"/>
      <c r="G1" s="181"/>
    </row>
    <row r="2" spans="1:7" x14ac:dyDescent="0.25">
      <c r="A2" s="113" t="str">
        <f>'Formato 1'!A2</f>
        <v>Sistema para el Desarrollo Integral de la Familia del Municipio de Uriangato,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399</v>
      </c>
      <c r="B3" s="117"/>
      <c r="C3" s="117"/>
      <c r="D3" s="117"/>
      <c r="E3" s="117"/>
      <c r="F3" s="117"/>
      <c r="G3" s="118"/>
    </row>
    <row r="4" spans="1:7" x14ac:dyDescent="0.25">
      <c r="A4" s="116" t="s">
        <v>400</v>
      </c>
      <c r="B4" s="117"/>
      <c r="C4" s="117"/>
      <c r="D4" s="117"/>
      <c r="E4" s="117"/>
      <c r="F4" s="117"/>
      <c r="G4" s="118"/>
    </row>
    <row r="5" spans="1:7" x14ac:dyDescent="0.25">
      <c r="A5" s="116" t="str">
        <f>'Formato 3'!A4</f>
        <v>al 31 de Diciembre de 2023 y al 31 de Diciembre de 2022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ht="15.75" customHeight="1" x14ac:dyDescent="0.25">
      <c r="A7" s="169" t="s">
        <v>6</v>
      </c>
      <c r="B7" s="177" t="s">
        <v>304</v>
      </c>
      <c r="C7" s="178"/>
      <c r="D7" s="178"/>
      <c r="E7" s="178"/>
      <c r="F7" s="179"/>
      <c r="G7" s="173" t="s">
        <v>401</v>
      </c>
    </row>
    <row r="8" spans="1:7" ht="30" x14ac:dyDescent="0.25">
      <c r="A8" s="170"/>
      <c r="B8" s="26" t="s">
        <v>306</v>
      </c>
      <c r="C8" s="7" t="s">
        <v>402</v>
      </c>
      <c r="D8" s="26" t="s">
        <v>308</v>
      </c>
      <c r="E8" s="26" t="s">
        <v>192</v>
      </c>
      <c r="F8" s="33" t="s">
        <v>209</v>
      </c>
      <c r="G8" s="172"/>
    </row>
    <row r="9" spans="1:7" ht="16.5" customHeight="1" x14ac:dyDescent="0.25">
      <c r="A9" s="27" t="s">
        <v>403</v>
      </c>
      <c r="B9" s="31">
        <f>SUM(B10,B19,B27,B37)</f>
        <v>8593960.9399999995</v>
      </c>
      <c r="C9" s="31">
        <f t="shared" ref="C9:G9" si="0">SUM(C10,C19,C27,C37)</f>
        <v>1872134.8800000001</v>
      </c>
      <c r="D9" s="31">
        <f t="shared" si="0"/>
        <v>10466095.819999998</v>
      </c>
      <c r="E9" s="31">
        <f t="shared" si="0"/>
        <v>9777602.5899999999</v>
      </c>
      <c r="F9" s="31">
        <f t="shared" si="0"/>
        <v>9777602.5899999999</v>
      </c>
      <c r="G9" s="31">
        <f t="shared" si="0"/>
        <v>688493.2299999987</v>
      </c>
    </row>
    <row r="10" spans="1:7" ht="15" customHeight="1" x14ac:dyDescent="0.25">
      <c r="A10" s="60" t="s">
        <v>404</v>
      </c>
      <c r="B10" s="158">
        <f>SUM(B11:B18)</f>
        <v>675354.84</v>
      </c>
      <c r="C10" s="158">
        <f t="shared" ref="C10:G10" si="1">SUM(C11:C18)</f>
        <v>68019.03</v>
      </c>
      <c r="D10" s="158">
        <f t="shared" si="1"/>
        <v>743373.87</v>
      </c>
      <c r="E10" s="158">
        <f t="shared" si="1"/>
        <v>719270.03</v>
      </c>
      <c r="F10" s="158">
        <f t="shared" si="1"/>
        <v>719270.03</v>
      </c>
      <c r="G10" s="158">
        <f t="shared" si="1"/>
        <v>24103.839999999967</v>
      </c>
    </row>
    <row r="11" spans="1:7" x14ac:dyDescent="0.25">
      <c r="A11" s="80" t="s">
        <v>405</v>
      </c>
      <c r="B11" s="158">
        <v>0</v>
      </c>
      <c r="C11" s="158">
        <v>0</v>
      </c>
      <c r="D11" s="158">
        <f>B11+C11</f>
        <v>0</v>
      </c>
      <c r="E11" s="158">
        <v>0</v>
      </c>
      <c r="F11" s="158">
        <v>0</v>
      </c>
      <c r="G11" s="158">
        <f>D11-E11</f>
        <v>0</v>
      </c>
    </row>
    <row r="12" spans="1:7" x14ac:dyDescent="0.25">
      <c r="A12" s="80" t="s">
        <v>406</v>
      </c>
      <c r="B12" s="158">
        <v>0</v>
      </c>
      <c r="C12" s="158">
        <v>0</v>
      </c>
      <c r="D12" s="158">
        <f t="shared" ref="D12:D18" si="2">B12+C12</f>
        <v>0</v>
      </c>
      <c r="E12" s="158">
        <v>0</v>
      </c>
      <c r="F12" s="158">
        <v>0</v>
      </c>
      <c r="G12" s="158">
        <f t="shared" ref="G12:G18" si="3">D12-E12</f>
        <v>0</v>
      </c>
    </row>
    <row r="13" spans="1:7" x14ac:dyDescent="0.25">
      <c r="A13" s="80" t="s">
        <v>407</v>
      </c>
      <c r="B13" s="158">
        <v>0</v>
      </c>
      <c r="C13" s="158">
        <v>0</v>
      </c>
      <c r="D13" s="158">
        <f t="shared" si="2"/>
        <v>0</v>
      </c>
      <c r="E13" s="158">
        <v>0</v>
      </c>
      <c r="F13" s="158">
        <v>0</v>
      </c>
      <c r="G13" s="158">
        <f t="shared" si="3"/>
        <v>0</v>
      </c>
    </row>
    <row r="14" spans="1:7" x14ac:dyDescent="0.25">
      <c r="A14" s="80" t="s">
        <v>408</v>
      </c>
      <c r="B14" s="158">
        <v>0</v>
      </c>
      <c r="C14" s="158">
        <v>0</v>
      </c>
      <c r="D14" s="158">
        <f t="shared" si="2"/>
        <v>0</v>
      </c>
      <c r="E14" s="158">
        <v>0</v>
      </c>
      <c r="F14" s="158">
        <v>0</v>
      </c>
      <c r="G14" s="158">
        <f t="shared" si="3"/>
        <v>0</v>
      </c>
    </row>
    <row r="15" spans="1:7" x14ac:dyDescent="0.25">
      <c r="A15" s="80" t="s">
        <v>409</v>
      </c>
      <c r="B15" s="159">
        <v>675354.84</v>
      </c>
      <c r="C15" s="159">
        <v>68019.03</v>
      </c>
      <c r="D15" s="158">
        <f t="shared" si="2"/>
        <v>743373.87</v>
      </c>
      <c r="E15" s="159">
        <v>719270.03</v>
      </c>
      <c r="F15" s="159">
        <v>719270.03</v>
      </c>
      <c r="G15" s="158">
        <f t="shared" si="3"/>
        <v>24103.839999999967</v>
      </c>
    </row>
    <row r="16" spans="1:7" x14ac:dyDescent="0.25">
      <c r="A16" s="80" t="s">
        <v>410</v>
      </c>
      <c r="B16" s="158">
        <v>0</v>
      </c>
      <c r="C16" s="158">
        <v>0</v>
      </c>
      <c r="D16" s="158">
        <f t="shared" si="2"/>
        <v>0</v>
      </c>
      <c r="E16" s="158">
        <v>0</v>
      </c>
      <c r="F16" s="158">
        <v>0</v>
      </c>
      <c r="G16" s="158">
        <f t="shared" si="3"/>
        <v>0</v>
      </c>
    </row>
    <row r="17" spans="1:7" x14ac:dyDescent="0.25">
      <c r="A17" s="80" t="s">
        <v>411</v>
      </c>
      <c r="B17" s="158">
        <v>0</v>
      </c>
      <c r="C17" s="158">
        <v>0</v>
      </c>
      <c r="D17" s="158">
        <f t="shared" si="2"/>
        <v>0</v>
      </c>
      <c r="E17" s="158">
        <v>0</v>
      </c>
      <c r="F17" s="158">
        <v>0</v>
      </c>
      <c r="G17" s="158">
        <f t="shared" si="3"/>
        <v>0</v>
      </c>
    </row>
    <row r="18" spans="1:7" x14ac:dyDescent="0.25">
      <c r="A18" s="80" t="s">
        <v>412</v>
      </c>
      <c r="B18" s="158">
        <v>0</v>
      </c>
      <c r="C18" s="158">
        <v>0</v>
      </c>
      <c r="D18" s="158">
        <f t="shared" si="2"/>
        <v>0</v>
      </c>
      <c r="E18" s="158">
        <v>0</v>
      </c>
      <c r="F18" s="158">
        <v>0</v>
      </c>
      <c r="G18" s="158">
        <f t="shared" si="3"/>
        <v>0</v>
      </c>
    </row>
    <row r="19" spans="1:7" x14ac:dyDescent="0.25">
      <c r="A19" s="60" t="s">
        <v>413</v>
      </c>
      <c r="B19" s="158">
        <f>SUM(B20:B26)</f>
        <v>7918606.0999999996</v>
      </c>
      <c r="C19" s="158">
        <f t="shared" ref="C19:G19" si="4">SUM(C20:C26)</f>
        <v>1804115.85</v>
      </c>
      <c r="D19" s="158">
        <f t="shared" si="4"/>
        <v>9722721.9499999993</v>
      </c>
      <c r="E19" s="158">
        <f t="shared" si="4"/>
        <v>9058332.5600000005</v>
      </c>
      <c r="F19" s="158">
        <f t="shared" si="4"/>
        <v>9058332.5600000005</v>
      </c>
      <c r="G19" s="158">
        <f t="shared" si="4"/>
        <v>664389.38999999873</v>
      </c>
    </row>
    <row r="20" spans="1:7" x14ac:dyDescent="0.25">
      <c r="A20" s="80" t="s">
        <v>414</v>
      </c>
      <c r="B20" s="158">
        <v>0</v>
      </c>
      <c r="C20" s="158">
        <v>0</v>
      </c>
      <c r="D20" s="158">
        <f t="shared" ref="D20:D26" si="5">B20+C20</f>
        <v>0</v>
      </c>
      <c r="E20" s="158">
        <v>0</v>
      </c>
      <c r="F20" s="158">
        <v>0</v>
      </c>
      <c r="G20" s="158">
        <f t="shared" ref="G20:G26" si="6">D20-E20</f>
        <v>0</v>
      </c>
    </row>
    <row r="21" spans="1:7" x14ac:dyDescent="0.25">
      <c r="A21" s="80" t="s">
        <v>415</v>
      </c>
      <c r="B21" s="158">
        <v>0</v>
      </c>
      <c r="C21" s="158">
        <v>0</v>
      </c>
      <c r="D21" s="158">
        <f t="shared" si="5"/>
        <v>0</v>
      </c>
      <c r="E21" s="158">
        <v>0</v>
      </c>
      <c r="F21" s="158">
        <v>0</v>
      </c>
      <c r="G21" s="158">
        <f t="shared" si="6"/>
        <v>0</v>
      </c>
    </row>
    <row r="22" spans="1:7" x14ac:dyDescent="0.25">
      <c r="A22" s="80" t="s">
        <v>416</v>
      </c>
      <c r="B22" s="158">
        <v>0</v>
      </c>
      <c r="C22" s="158">
        <v>0</v>
      </c>
      <c r="D22" s="158">
        <f t="shared" si="5"/>
        <v>0</v>
      </c>
      <c r="E22" s="158">
        <v>0</v>
      </c>
      <c r="F22" s="158">
        <v>0</v>
      </c>
      <c r="G22" s="158">
        <f t="shared" si="6"/>
        <v>0</v>
      </c>
    </row>
    <row r="23" spans="1:7" x14ac:dyDescent="0.25">
      <c r="A23" s="80" t="s">
        <v>417</v>
      </c>
      <c r="B23" s="158">
        <v>0</v>
      </c>
      <c r="C23" s="158">
        <v>0</v>
      </c>
      <c r="D23" s="158">
        <f t="shared" si="5"/>
        <v>0</v>
      </c>
      <c r="E23" s="158">
        <v>0</v>
      </c>
      <c r="F23" s="158">
        <v>0</v>
      </c>
      <c r="G23" s="158">
        <f t="shared" si="6"/>
        <v>0</v>
      </c>
    </row>
    <row r="24" spans="1:7" x14ac:dyDescent="0.25">
      <c r="A24" s="80" t="s">
        <v>418</v>
      </c>
      <c r="B24" s="158">
        <v>0</v>
      </c>
      <c r="C24" s="158">
        <v>0</v>
      </c>
      <c r="D24" s="158">
        <f t="shared" si="5"/>
        <v>0</v>
      </c>
      <c r="E24" s="158">
        <v>0</v>
      </c>
      <c r="F24" s="158">
        <v>0</v>
      </c>
      <c r="G24" s="158">
        <f t="shared" si="6"/>
        <v>0</v>
      </c>
    </row>
    <row r="25" spans="1:7" x14ac:dyDescent="0.25">
      <c r="A25" s="80" t="s">
        <v>419</v>
      </c>
      <c r="B25" s="159">
        <v>7918606.0999999996</v>
      </c>
      <c r="C25" s="159">
        <v>1804115.85</v>
      </c>
      <c r="D25" s="158">
        <f t="shared" si="5"/>
        <v>9722721.9499999993</v>
      </c>
      <c r="E25" s="159">
        <v>9058332.5600000005</v>
      </c>
      <c r="F25" s="159">
        <v>9058332.5600000005</v>
      </c>
      <c r="G25" s="158">
        <f t="shared" si="6"/>
        <v>664389.38999999873</v>
      </c>
    </row>
    <row r="26" spans="1:7" x14ac:dyDescent="0.25">
      <c r="A26" s="80" t="s">
        <v>420</v>
      </c>
      <c r="B26" s="158">
        <v>0</v>
      </c>
      <c r="C26" s="158">
        <v>0</v>
      </c>
      <c r="D26" s="158">
        <f t="shared" si="5"/>
        <v>0</v>
      </c>
      <c r="E26" s="158">
        <v>0</v>
      </c>
      <c r="F26" s="158">
        <v>0</v>
      </c>
      <c r="G26" s="158">
        <f t="shared" si="6"/>
        <v>0</v>
      </c>
    </row>
    <row r="27" spans="1:7" x14ac:dyDescent="0.25">
      <c r="A27" s="60" t="s">
        <v>421</v>
      </c>
      <c r="B27" s="158">
        <f>SUM(B28:B36)</f>
        <v>0</v>
      </c>
      <c r="C27" s="158">
        <f t="shared" ref="C27:G27" si="7">SUM(C28:C36)</f>
        <v>0</v>
      </c>
      <c r="D27" s="158">
        <f t="shared" si="7"/>
        <v>0</v>
      </c>
      <c r="E27" s="158">
        <f t="shared" si="7"/>
        <v>0</v>
      </c>
      <c r="F27" s="158">
        <f t="shared" si="7"/>
        <v>0</v>
      </c>
      <c r="G27" s="158">
        <f t="shared" si="7"/>
        <v>0</v>
      </c>
    </row>
    <row r="28" spans="1:7" x14ac:dyDescent="0.25">
      <c r="A28" s="83" t="s">
        <v>422</v>
      </c>
      <c r="B28" s="158">
        <v>0</v>
      </c>
      <c r="C28" s="158">
        <v>0</v>
      </c>
      <c r="D28" s="158">
        <f t="shared" ref="D28:D36" si="8">B28+C28</f>
        <v>0</v>
      </c>
      <c r="E28" s="158">
        <v>0</v>
      </c>
      <c r="F28" s="158">
        <v>0</v>
      </c>
      <c r="G28" s="158">
        <f t="shared" ref="G28:G36" si="9">D28-E28</f>
        <v>0</v>
      </c>
    </row>
    <row r="29" spans="1:7" x14ac:dyDescent="0.25">
      <c r="A29" s="80" t="s">
        <v>423</v>
      </c>
      <c r="B29" s="158">
        <v>0</v>
      </c>
      <c r="C29" s="158">
        <v>0</v>
      </c>
      <c r="D29" s="158">
        <f t="shared" si="8"/>
        <v>0</v>
      </c>
      <c r="E29" s="158">
        <v>0</v>
      </c>
      <c r="F29" s="158">
        <v>0</v>
      </c>
      <c r="G29" s="158">
        <f t="shared" si="9"/>
        <v>0</v>
      </c>
    </row>
    <row r="30" spans="1:7" x14ac:dyDescent="0.25">
      <c r="A30" s="80" t="s">
        <v>424</v>
      </c>
      <c r="B30" s="158">
        <v>0</v>
      </c>
      <c r="C30" s="158">
        <v>0</v>
      </c>
      <c r="D30" s="158">
        <f t="shared" si="8"/>
        <v>0</v>
      </c>
      <c r="E30" s="158">
        <v>0</v>
      </c>
      <c r="F30" s="158">
        <v>0</v>
      </c>
      <c r="G30" s="158">
        <f t="shared" si="9"/>
        <v>0</v>
      </c>
    </row>
    <row r="31" spans="1:7" x14ac:dyDescent="0.25">
      <c r="A31" s="80" t="s">
        <v>425</v>
      </c>
      <c r="B31" s="158">
        <v>0</v>
      </c>
      <c r="C31" s="158">
        <v>0</v>
      </c>
      <c r="D31" s="158">
        <f t="shared" si="8"/>
        <v>0</v>
      </c>
      <c r="E31" s="158">
        <v>0</v>
      </c>
      <c r="F31" s="158">
        <v>0</v>
      </c>
      <c r="G31" s="158">
        <f t="shared" si="9"/>
        <v>0</v>
      </c>
    </row>
    <row r="32" spans="1:7" x14ac:dyDescent="0.25">
      <c r="A32" s="80" t="s">
        <v>426</v>
      </c>
      <c r="B32" s="158">
        <v>0</v>
      </c>
      <c r="C32" s="158">
        <v>0</v>
      </c>
      <c r="D32" s="158">
        <f t="shared" si="8"/>
        <v>0</v>
      </c>
      <c r="E32" s="158">
        <v>0</v>
      </c>
      <c r="F32" s="158">
        <v>0</v>
      </c>
      <c r="G32" s="158">
        <f t="shared" si="9"/>
        <v>0</v>
      </c>
    </row>
    <row r="33" spans="1:7" ht="14.45" customHeight="1" x14ac:dyDescent="0.25">
      <c r="A33" s="80" t="s">
        <v>427</v>
      </c>
      <c r="B33" s="158">
        <v>0</v>
      </c>
      <c r="C33" s="158">
        <v>0</v>
      </c>
      <c r="D33" s="158">
        <f t="shared" si="8"/>
        <v>0</v>
      </c>
      <c r="E33" s="158">
        <v>0</v>
      </c>
      <c r="F33" s="158">
        <v>0</v>
      </c>
      <c r="G33" s="158">
        <f t="shared" si="9"/>
        <v>0</v>
      </c>
    </row>
    <row r="34" spans="1:7" ht="14.45" customHeight="1" x14ac:dyDescent="0.25">
      <c r="A34" s="80" t="s">
        <v>428</v>
      </c>
      <c r="B34" s="158">
        <v>0</v>
      </c>
      <c r="C34" s="158">
        <v>0</v>
      </c>
      <c r="D34" s="158">
        <f t="shared" si="8"/>
        <v>0</v>
      </c>
      <c r="E34" s="158">
        <v>0</v>
      </c>
      <c r="F34" s="158">
        <v>0</v>
      </c>
      <c r="G34" s="158">
        <f t="shared" si="9"/>
        <v>0</v>
      </c>
    </row>
    <row r="35" spans="1:7" ht="14.45" customHeight="1" x14ac:dyDescent="0.25">
      <c r="A35" s="80" t="s">
        <v>429</v>
      </c>
      <c r="B35" s="158">
        <v>0</v>
      </c>
      <c r="C35" s="158">
        <v>0</v>
      </c>
      <c r="D35" s="158">
        <f t="shared" si="8"/>
        <v>0</v>
      </c>
      <c r="E35" s="158">
        <v>0</v>
      </c>
      <c r="F35" s="158">
        <v>0</v>
      </c>
      <c r="G35" s="158">
        <f t="shared" si="9"/>
        <v>0</v>
      </c>
    </row>
    <row r="36" spans="1:7" ht="14.45" customHeight="1" x14ac:dyDescent="0.25">
      <c r="A36" s="80" t="s">
        <v>430</v>
      </c>
      <c r="B36" s="158">
        <v>0</v>
      </c>
      <c r="C36" s="158">
        <v>0</v>
      </c>
      <c r="D36" s="158">
        <f t="shared" si="8"/>
        <v>0</v>
      </c>
      <c r="E36" s="158">
        <v>0</v>
      </c>
      <c r="F36" s="158">
        <v>0</v>
      </c>
      <c r="G36" s="158">
        <f t="shared" si="9"/>
        <v>0</v>
      </c>
    </row>
    <row r="37" spans="1:7" ht="14.45" customHeight="1" x14ac:dyDescent="0.25">
      <c r="A37" s="61" t="s">
        <v>431</v>
      </c>
      <c r="B37" s="158">
        <f>SUM(B38:B41)</f>
        <v>0</v>
      </c>
      <c r="C37" s="158">
        <f t="shared" ref="C37:G37" si="10">SUM(C38:C41)</f>
        <v>0</v>
      </c>
      <c r="D37" s="158">
        <f t="shared" si="10"/>
        <v>0</v>
      </c>
      <c r="E37" s="158">
        <f t="shared" si="10"/>
        <v>0</v>
      </c>
      <c r="F37" s="158">
        <f t="shared" si="10"/>
        <v>0</v>
      </c>
      <c r="G37" s="158">
        <f t="shared" si="10"/>
        <v>0</v>
      </c>
    </row>
    <row r="38" spans="1:7" x14ac:dyDescent="0.25">
      <c r="A38" s="83" t="s">
        <v>432</v>
      </c>
      <c r="B38" s="158">
        <v>0</v>
      </c>
      <c r="C38" s="158">
        <v>0</v>
      </c>
      <c r="D38" s="158">
        <f t="shared" ref="D38:D41" si="11">B38+C38</f>
        <v>0</v>
      </c>
      <c r="E38" s="158">
        <v>0</v>
      </c>
      <c r="F38" s="158">
        <v>0</v>
      </c>
      <c r="G38" s="158">
        <f t="shared" ref="G38:G41" si="12">D38-E38</f>
        <v>0</v>
      </c>
    </row>
    <row r="39" spans="1:7" ht="30" x14ac:dyDescent="0.25">
      <c r="A39" s="83" t="s">
        <v>433</v>
      </c>
      <c r="B39" s="158">
        <v>0</v>
      </c>
      <c r="C39" s="158">
        <v>0</v>
      </c>
      <c r="D39" s="158">
        <f t="shared" si="11"/>
        <v>0</v>
      </c>
      <c r="E39" s="158">
        <v>0</v>
      </c>
      <c r="F39" s="158">
        <v>0</v>
      </c>
      <c r="G39" s="158">
        <f t="shared" si="12"/>
        <v>0</v>
      </c>
    </row>
    <row r="40" spans="1:7" x14ac:dyDescent="0.25">
      <c r="A40" s="83" t="s">
        <v>434</v>
      </c>
      <c r="B40" s="158">
        <v>0</v>
      </c>
      <c r="C40" s="158">
        <v>0</v>
      </c>
      <c r="D40" s="158">
        <f t="shared" si="11"/>
        <v>0</v>
      </c>
      <c r="E40" s="158">
        <v>0</v>
      </c>
      <c r="F40" s="158">
        <v>0</v>
      </c>
      <c r="G40" s="158">
        <f t="shared" si="12"/>
        <v>0</v>
      </c>
    </row>
    <row r="41" spans="1:7" x14ac:dyDescent="0.25">
      <c r="A41" s="83" t="s">
        <v>435</v>
      </c>
      <c r="B41" s="158">
        <v>0</v>
      </c>
      <c r="C41" s="158">
        <v>0</v>
      </c>
      <c r="D41" s="158">
        <f t="shared" si="11"/>
        <v>0</v>
      </c>
      <c r="E41" s="158">
        <v>0</v>
      </c>
      <c r="F41" s="158">
        <v>0</v>
      </c>
      <c r="G41" s="158">
        <f t="shared" si="12"/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436</v>
      </c>
      <c r="B43" s="4">
        <f>SUM(B44,B53,B61,B71)</f>
        <v>0</v>
      </c>
      <c r="C43" s="4">
        <f t="shared" ref="C43:G43" si="13">SUM(C44,C53,C61,C71)</f>
        <v>0</v>
      </c>
      <c r="D43" s="4">
        <f t="shared" si="13"/>
        <v>0</v>
      </c>
      <c r="E43" s="4">
        <f t="shared" si="13"/>
        <v>0</v>
      </c>
      <c r="F43" s="4">
        <f t="shared" si="13"/>
        <v>0</v>
      </c>
      <c r="G43" s="4">
        <f t="shared" si="13"/>
        <v>0</v>
      </c>
    </row>
    <row r="44" spans="1:7" x14ac:dyDescent="0.25">
      <c r="A44" s="60" t="s">
        <v>404</v>
      </c>
      <c r="B44" s="49">
        <f>SUM(B45:B52)</f>
        <v>0</v>
      </c>
      <c r="C44" s="49">
        <f t="shared" ref="C44:G44" si="14">SUM(C45:C52)</f>
        <v>0</v>
      </c>
      <c r="D44" s="49">
        <f t="shared" si="14"/>
        <v>0</v>
      </c>
      <c r="E44" s="49">
        <f t="shared" si="14"/>
        <v>0</v>
      </c>
      <c r="F44" s="49">
        <f t="shared" si="14"/>
        <v>0</v>
      </c>
      <c r="G44" s="49">
        <f t="shared" si="14"/>
        <v>0</v>
      </c>
    </row>
    <row r="45" spans="1:7" x14ac:dyDescent="0.25">
      <c r="A45" s="83" t="s">
        <v>405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406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407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408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409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410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411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25">
      <c r="A52" s="83" t="s">
        <v>412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413</v>
      </c>
      <c r="B53" s="49">
        <f>SUM(B54:B60)</f>
        <v>0</v>
      </c>
      <c r="C53" s="49">
        <f t="shared" ref="C53:G53" si="15">SUM(C54:C60)</f>
        <v>0</v>
      </c>
      <c r="D53" s="49">
        <f t="shared" si="15"/>
        <v>0</v>
      </c>
      <c r="E53" s="49">
        <f t="shared" si="15"/>
        <v>0</v>
      </c>
      <c r="F53" s="49">
        <f t="shared" si="15"/>
        <v>0</v>
      </c>
      <c r="G53" s="49">
        <f t="shared" si="15"/>
        <v>0</v>
      </c>
    </row>
    <row r="54" spans="1:7" x14ac:dyDescent="0.25">
      <c r="A54" s="83" t="s">
        <v>414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83" t="s">
        <v>415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416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417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418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419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420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421</v>
      </c>
      <c r="B61" s="49">
        <f>SUM(B62:B70)</f>
        <v>0</v>
      </c>
      <c r="C61" s="49">
        <f t="shared" ref="C61:G61" si="16">SUM(C62:C70)</f>
        <v>0</v>
      </c>
      <c r="D61" s="49">
        <f t="shared" si="16"/>
        <v>0</v>
      </c>
      <c r="E61" s="49">
        <f t="shared" si="16"/>
        <v>0</v>
      </c>
      <c r="F61" s="49">
        <f t="shared" si="16"/>
        <v>0</v>
      </c>
      <c r="G61" s="49">
        <f t="shared" si="16"/>
        <v>0</v>
      </c>
    </row>
    <row r="62" spans="1:7" x14ac:dyDescent="0.25">
      <c r="A62" s="83" t="s">
        <v>422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423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424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425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426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427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428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429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430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431</v>
      </c>
      <c r="B71" s="49">
        <f>SUM(B72:B75)</f>
        <v>0</v>
      </c>
      <c r="C71" s="49">
        <f t="shared" ref="C71:G71" si="17">SUM(C72:C75)</f>
        <v>0</v>
      </c>
      <c r="D71" s="49">
        <f t="shared" si="17"/>
        <v>0</v>
      </c>
      <c r="E71" s="49">
        <f t="shared" si="17"/>
        <v>0</v>
      </c>
      <c r="F71" s="49">
        <f t="shared" si="17"/>
        <v>0</v>
      </c>
      <c r="G71" s="49">
        <f t="shared" si="17"/>
        <v>0</v>
      </c>
    </row>
    <row r="72" spans="1:7" x14ac:dyDescent="0.25">
      <c r="A72" s="83" t="s">
        <v>432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3" t="s">
        <v>433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434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435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385</v>
      </c>
      <c r="B77" s="4">
        <f>B43+B9</f>
        <v>8593960.9399999995</v>
      </c>
      <c r="C77" s="4">
        <f t="shared" ref="C77:G77" si="18">C43+C9</f>
        <v>1872134.8800000001</v>
      </c>
      <c r="D77" s="4">
        <f t="shared" si="18"/>
        <v>10466095.819999998</v>
      </c>
      <c r="E77" s="4">
        <f t="shared" si="18"/>
        <v>9777602.5899999999</v>
      </c>
      <c r="F77" s="4">
        <f t="shared" si="18"/>
        <v>9777602.5899999999</v>
      </c>
      <c r="G77" s="4">
        <f t="shared" si="18"/>
        <v>688493.2299999987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B10 B61:G61 C62:G70 B76:G77 C43:G52 C9:G18 B53:G53 C72:G75 B43:B44 B71:G71 C54:G60 C38:G41 B37:G37 B19:G19 B27:G27 C20:G26 C28:G3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42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3" zoomScale="64" zoomScaleNormal="64" workbookViewId="0">
      <selection activeCell="B10" sqref="B10: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4" t="s">
        <v>437</v>
      </c>
      <c r="B1" s="167"/>
      <c r="C1" s="167"/>
      <c r="D1" s="167"/>
      <c r="E1" s="167"/>
      <c r="F1" s="167"/>
      <c r="G1" s="168"/>
    </row>
    <row r="2" spans="1:7" x14ac:dyDescent="0.25">
      <c r="A2" s="113" t="str">
        <f>'Formato 1'!A2</f>
        <v>Sistema para el Desarrollo Integral de la Familia del Municipio de Uriangato, Gto.</v>
      </c>
      <c r="B2" s="114"/>
      <c r="C2" s="114"/>
      <c r="D2" s="114"/>
      <c r="E2" s="114"/>
      <c r="F2" s="114"/>
      <c r="G2" s="115"/>
    </row>
    <row r="3" spans="1:7" x14ac:dyDescent="0.25">
      <c r="A3" s="116" t="s">
        <v>302</v>
      </c>
      <c r="B3" s="117"/>
      <c r="C3" s="117"/>
      <c r="D3" s="117"/>
      <c r="E3" s="117"/>
      <c r="F3" s="117"/>
      <c r="G3" s="118"/>
    </row>
    <row r="4" spans="1:7" x14ac:dyDescent="0.25">
      <c r="A4" s="116" t="s">
        <v>438</v>
      </c>
      <c r="B4" s="117"/>
      <c r="C4" s="117"/>
      <c r="D4" s="117"/>
      <c r="E4" s="117"/>
      <c r="F4" s="117"/>
      <c r="G4" s="118"/>
    </row>
    <row r="5" spans="1:7" x14ac:dyDescent="0.25">
      <c r="A5" s="116" t="str">
        <f>'Formato 3'!A4</f>
        <v>al 31 de Diciembre de 2023 y al 31 de Diciembre de 2022</v>
      </c>
      <c r="B5" s="117"/>
      <c r="C5" s="117"/>
      <c r="D5" s="117"/>
      <c r="E5" s="117"/>
      <c r="F5" s="117"/>
      <c r="G5" s="118"/>
    </row>
    <row r="6" spans="1:7" ht="41.45" customHeight="1" x14ac:dyDescent="0.25">
      <c r="A6" s="119" t="s">
        <v>2</v>
      </c>
      <c r="B6" s="120"/>
      <c r="C6" s="120"/>
      <c r="D6" s="120"/>
      <c r="E6" s="120"/>
      <c r="F6" s="120"/>
      <c r="G6" s="121"/>
    </row>
    <row r="7" spans="1:7" x14ac:dyDescent="0.25">
      <c r="A7" s="169" t="s">
        <v>439</v>
      </c>
      <c r="B7" s="172" t="s">
        <v>304</v>
      </c>
      <c r="C7" s="172"/>
      <c r="D7" s="172"/>
      <c r="E7" s="172"/>
      <c r="F7" s="172"/>
      <c r="G7" s="172" t="s">
        <v>305</v>
      </c>
    </row>
    <row r="8" spans="1:7" ht="30" x14ac:dyDescent="0.25">
      <c r="A8" s="170"/>
      <c r="B8" s="7" t="s">
        <v>306</v>
      </c>
      <c r="C8" s="34" t="s">
        <v>402</v>
      </c>
      <c r="D8" s="34" t="s">
        <v>237</v>
      </c>
      <c r="E8" s="34" t="s">
        <v>192</v>
      </c>
      <c r="F8" s="34" t="s">
        <v>209</v>
      </c>
      <c r="G8" s="182"/>
    </row>
    <row r="9" spans="1:7" ht="15.75" customHeight="1" x14ac:dyDescent="0.25">
      <c r="A9" s="27" t="s">
        <v>440</v>
      </c>
      <c r="B9" s="122">
        <f>SUM(B10,B11,B12,B15,B16,B19)</f>
        <v>6699125.5800000001</v>
      </c>
      <c r="C9" s="122">
        <f t="shared" ref="C9:G9" si="0">SUM(C10,C11,C12,C15,C16,C19)</f>
        <v>337601.93</v>
      </c>
      <c r="D9" s="122">
        <f t="shared" si="0"/>
        <v>7036727.5099999998</v>
      </c>
      <c r="E9" s="122">
        <f t="shared" si="0"/>
        <v>6829869.2599999998</v>
      </c>
      <c r="F9" s="122">
        <f t="shared" si="0"/>
        <v>6829869.2599999998</v>
      </c>
      <c r="G9" s="122">
        <f t="shared" si="0"/>
        <v>206858.25</v>
      </c>
    </row>
    <row r="10" spans="1:7" x14ac:dyDescent="0.25">
      <c r="A10" s="60" t="s">
        <v>441</v>
      </c>
      <c r="B10" s="160">
        <v>6699125.5800000001</v>
      </c>
      <c r="C10" s="160">
        <v>337601.93</v>
      </c>
      <c r="D10" s="161">
        <f>B10+C10</f>
        <v>7036727.5099999998</v>
      </c>
      <c r="E10" s="160">
        <v>6829869.2599999998</v>
      </c>
      <c r="F10" s="160">
        <v>6829869.2599999998</v>
      </c>
      <c r="G10" s="161">
        <f>D10-E10</f>
        <v>206858.25</v>
      </c>
    </row>
    <row r="11" spans="1:7" ht="15.75" customHeight="1" x14ac:dyDescent="0.25">
      <c r="A11" s="60" t="s">
        <v>442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25">
      <c r="A12" s="60" t="s">
        <v>443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25">
      <c r="A13" s="80" t="s">
        <v>444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25">
      <c r="A14" s="80" t="s">
        <v>445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25">
      <c r="A15" s="60" t="s">
        <v>446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447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25">
      <c r="A17" s="80" t="s">
        <v>448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449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450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451</v>
      </c>
      <c r="B21" s="37">
        <f>SUM(B22,B23,B24,B27,B28,B31)</f>
        <v>0</v>
      </c>
      <c r="C21" s="37">
        <f t="shared" ref="C21:F21" si="4">SUM(C22,C23,C24,C27,C28,C31)</f>
        <v>0</v>
      </c>
      <c r="D21" s="37">
        <f t="shared" si="4"/>
        <v>0</v>
      </c>
      <c r="E21" s="37">
        <f t="shared" si="4"/>
        <v>0</v>
      </c>
      <c r="F21" s="37">
        <f t="shared" si="4"/>
        <v>0</v>
      </c>
      <c r="G21" s="37">
        <f>SUM(G22,G23,G24,G27,G28,G31)</f>
        <v>0</v>
      </c>
    </row>
    <row r="22" spans="1:7" x14ac:dyDescent="0.25">
      <c r="A22" s="60" t="s">
        <v>441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5">D22-E22</f>
        <v>0</v>
      </c>
    </row>
    <row r="23" spans="1:7" x14ac:dyDescent="0.25">
      <c r="A23" s="60" t="s">
        <v>442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25">
      <c r="A24" s="60" t="s">
        <v>443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25">
      <c r="A25" s="80" t="s">
        <v>444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25">
      <c r="A26" s="80" t="s">
        <v>445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25">
      <c r="A27" s="60" t="s">
        <v>446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30" x14ac:dyDescent="0.25">
      <c r="A28" s="61" t="s">
        <v>447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25">
      <c r="A29" s="80" t="s">
        <v>448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25">
      <c r="A30" s="80" t="s">
        <v>449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25">
      <c r="A31" s="60" t="s">
        <v>450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452</v>
      </c>
      <c r="B33" s="37">
        <f>B21+B9</f>
        <v>6699125.5800000001</v>
      </c>
      <c r="C33" s="37">
        <f t="shared" ref="C33:G33" si="8">C21+C9</f>
        <v>337601.93</v>
      </c>
      <c r="D33" s="37">
        <f t="shared" si="8"/>
        <v>7036727.5099999998</v>
      </c>
      <c r="E33" s="37">
        <f t="shared" si="8"/>
        <v>6829869.2599999998</v>
      </c>
      <c r="F33" s="37">
        <f t="shared" si="8"/>
        <v>6829869.2599999998</v>
      </c>
      <c r="G33" s="37">
        <f t="shared" si="8"/>
        <v>206858.25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B11:F21 G9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openxmlformats.org/package/2006/metadata/core-properties"/>
    <ds:schemaRef ds:uri="0c865bf4-0f22-4e4d-b041-7b0c1657e5a8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6aa8a68a-ab09-4ac8-a697-fdce915bc56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Contador-Dif</cp:lastModifiedBy>
  <cp:revision/>
  <dcterms:created xsi:type="dcterms:W3CDTF">2023-03-16T22:14:51Z</dcterms:created>
  <dcterms:modified xsi:type="dcterms:W3CDTF">2024-05-21T19:35:52Z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