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uenta Publica 2023\"/>
    </mc:Choice>
  </mc:AlternateContent>
  <xr:revisionPtr revIDLastSave="0" documentId="8_{E70C0161-B195-4314-A3A6-E51CC6295718}" xr6:coauthVersionLast="47" xr6:coauthVersionMax="47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D63" i="62" s="1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C98" i="60"/>
  <c r="D48" i="62"/>
  <c r="D122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s="1"/>
  <c r="C37" i="64" l="1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<sst xmlns="http://schemas.openxmlformats.org/spreadsheetml/2006/main" count="935" uniqueCount="664">
  <si>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</si>
  <si>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</si>
  <si>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</si>
  <si>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</si>
  <si>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</si>
  <si>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</si>
  <si>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</si>
  <si>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</si>
  <si>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</si>
  <si>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</si>
  <si>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</si>
  <si>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</si>
  <si>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</si>
  <si>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</si>
  <si>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</si>
  <si>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</si>
  <si>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</si>
  <si>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</si>
  <si>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</si>
  <si>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</si>
  <si>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</si>
  <si>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</si>
  <si>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</si>
  <si>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</si>
  <si>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</si>
  <si>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</si>
  <si>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</si>
  <si>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</si>
  <si>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</si>
  <si>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</si>
  <si>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</si>
  <si>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</si>
  <si>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</si>
  <si>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</si>
  <si>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</si>
  <si>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</si>
  <si>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</si>
  <si>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</si>
  <si>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</si>
  <si>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</si>
  <si>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</si>
  <si>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</si>
  <si>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</si>
  <si>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</si>
  <si>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</si>
  <si>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</si>
  <si>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</si>
  <si>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</si>
  <si>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</si>
  <si>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</si>
  <si>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</si>
  <si>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</si>
  <si>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</si>
  <si>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</si>
  <si>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</si>
  <si>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</si>
  <si>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</si>
  <si>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</si>
  <si>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</si>
  <si>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</si>
  <si>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</si>
  <si>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</si>
  <si>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</si>
  <si>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</si>
  <si>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</si>
  <si>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</si>
  <si>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</si>
  <si>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</si>
  <si>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</si>
  <si>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</si>
  <si>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</si>
  <si>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</si>
  <si>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</si>
  <si>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</si>
  <si>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</si>
  <si>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</si>
  <si>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</si>
  <si>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</si>
  <si>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</si>
  <si>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</si>
  <si>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</si>
  <si>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</si>
  <si>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</si>
  <si>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</si>
  <si>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</si>
  <si>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</si>
  <si>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</si>
  <si>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</si>
  <si>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</si>
  <si>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</si>
  <si>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</si>
  <si>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</si>
  <si>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</si>
  <si>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</si>
  <si>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</si>
  <si>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</si>
  <si>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</si>
  <si>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</si>
  <si>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</si>
  <si>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</si>
  <si>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</si>
  <si>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</si>
  <si>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</si>
  <si>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</si>
  <si>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</si>
  <si>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</si>
  <si>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</si>
  <si>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</si>
  <si>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</si>
  <si>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</si>
  <si>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</si>
  <si>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</si>
  <si>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</si>
  <si>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</si>
  <si>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</si>
  <si>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</si>
  <si>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</si>
  <si>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</si>
  <si>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</si>
  <si>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</si>
  <si>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</si>
  <si>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</si>
  <si>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</si>
  <si>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</si>
  <si>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</si>
  <si>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</si>
  <si>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</si>
  <si>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</si>
  <si>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</si>
  <si>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</si>
  <si>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</si>
  <si>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</si>
  <si>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</si>
  <si>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</si>
  <si>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</si>
  <si>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</si>
  <si>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</si>
  <si>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</si>
  <si>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</si>
  <si>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</si>
  <si>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</si>
  <si>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</si>
  <si>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</si>
  <si>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</si>
  <si>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</si>
  <si>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</si>
  <si>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</si>
  <si>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</si>
  <si>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</si>
  <si>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</si>
  <si>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</si>
  <si>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</si>
  <si>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</si>
  <si>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</si>
  <si>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</si>
  <si>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</si>
  <si>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</si>
  <si>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</si>
  <si>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</si>
  <si>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</si>
  <si>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</si>
  <si>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</si>
  <si>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</si>
  <si>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</si>
  <si>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</si>
  <si>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</si>
  <si>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</si>
  <si>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</si>
  <si>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</si>
  <si>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</si>
  <si>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</si>
  <si>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</si>
  <si>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</si>
  <si>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</si>
  <si>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</si>
  <si>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</si>
  <si>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</si>
  <si>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</si>
  <si>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</si>
  <si>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</si>
  <si>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</si>
  <si>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</si>
  <si>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</si>
  <si>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</si>
  <si>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</si>
  <si>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</si>
  <si>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</si>
  <si>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</si>
  <si>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</si>
  <si>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</si>
  <si>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</si>
  <si>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</si>
  <si>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</si>
  <si>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</si>
  <si>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</si>
  <si>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</si>
  <si>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</si>
  <si>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</si>
  <si>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</si>
  <si>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</si>
  <si>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</si>
  <si>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</si>
  <si>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</si>
  <si>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</si>
  <si>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</si>
  <si>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</si>
  <si>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</si>
  <si>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</si>
  <si>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</si>
  <si>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</si>
  <si>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</si>
  <si>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</si>
  <si>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</si>
  <si>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</si>
  <si>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</si>
  <si>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</si>
  <si>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</si>
  <si>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</si>
  <si>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</si>
  <si>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</si>
  <si>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</si>
  <si>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</si>
  <si>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</si>
  <si>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</si>
  <si>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</si>
  <si>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</si>
  <si>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</si>
  <si>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</si>
  <si>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</si>
  <si>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</si>
  <si>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</si>
  <si>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</si>
  <si>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</si>
  <si>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</si>
  <si>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</si>
  <si>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</si>
  <si>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</si>
  <si>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</si>
  <si>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</si>
  <si>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</si>
  <si>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</si>
  <si>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</si>
  <si>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</si>
  <si>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</si>
  <si>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</si>
  <si>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</si>
  <si>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</si>
  <si>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</si>
  <si>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</si>
  <si>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</si>
  <si>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</si>
  <si>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</si>
  <si>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</si>
  <si>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</si>
  <si>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</si>
  <si>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</si>
  <si>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</si>
  <si>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</si>
  <si>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</si>
  <si>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</si>
  <si>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</si>
  <si>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</si>
  <si>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</si>
  <si>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</si>
  <si>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</si>
  <si>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</si>
  <si>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</si>
  <si>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</si>
  <si>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</si>
  <si>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</si>
  <si>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</si>
  <si>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</si>
  <si>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</si>
  <si>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</si>
  <si>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</si>
  <si>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</si>
  <si>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</si>
  <si>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</si>
  <si>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</si>
  <si>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</si>
  <si>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</si>
  <si>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</si>
  <si>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</si>
  <si>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</si>
  <si>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</si>
  <si>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</si>
  <si>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</si>
  <si>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</si>
  <si>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</si>
  <si>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</si>
  <si>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</si>
  <si>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</si>
  <si>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</si>
  <si>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</si>
  <si>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</si>
  <si>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</si>
  <si>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</si>
  <si>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</si>
  <si>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</si>
  <si>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</si>
  <si>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</si>
  <si>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</si>
  <si>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</si>
  <si>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</si>
  <si>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</si>
  <si>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</si>
  <si>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</si>
  <si>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</si>
  <si>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</si>
  <si>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</si>
  <si>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</si>
  <si>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</si>
  <si>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</si>
  <si>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</si>
  <si>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</si>
  <si>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</si>
  <si>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</si>
  <si>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</si>
  <si>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</si>
  <si>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</si>
  <si>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</si>
  <si>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</si>
  <si>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</si>
  <si>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</si>
  <si>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</si>
  <si>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</si>
  <si>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</si>
  <si>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</si>
  <si>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</si>
  <si>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</si>
  <si>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</si>
  <si>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</si>
  <si>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</si>
  <si>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</si>
  <si>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</si>
  <si>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</si>
  <si>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</si>
  <si>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</si>
  <si>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</si>
  <si>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</si>
  <si>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</si>
  <si>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</si>
  <si>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</si>
  <si>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</si>
  <si>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</si>
  <si>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</si>
  <si>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</si>
  <si>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</si>
  <si>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</si>
  <si>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</si>
  <si>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</si>
  <si>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</si>
  <si>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</si>
  <si>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</si>
  <si>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</si>
  <si>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</si>
  <si>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</si>
  <si>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</si>
  <si>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</si>
  <si>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</si>
  <si>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</si>
  <si>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</si>
  <si>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</si>
  <si>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</si>
  <si>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</si>
  <si>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</si>
  <si>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</si>
  <si>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</si>
  <si>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</si>
  <si>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</si>
  <si>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</si>
  <si>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</si>
  <si>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</si>
  <si>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</si>
  <si>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</si>
  <si>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</si>
  <si>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</si>
  <si>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</si>
  <si>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</si>
  <si>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</si>
  <si>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</si>
  <si>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</si>
  <si>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</si>
  <si>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</si>
  <si>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</si>
  <si>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</si>
  <si>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</si>
  <si>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</si>
  <si>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</si>
  <si>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</si>
  <si>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</si>
  <si>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</si>
  <si>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</si>
  <si>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</si>
  <si>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</si>
  <si>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</si>
  <si>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</si>
  <si>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</si>
  <si>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</si>
  <si>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</si>
  <si>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</si>
  <si>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</si>
  <si>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</si>
  <si>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</si>
  <si>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</si>
  <si>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</si>
  <si>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</si>
  <si>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</si>
  <si>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</si>
  <si>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</si>
  <si>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</si>
  <si>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</si>
  <si>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</si>
  <si>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</si>
  <si>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</si>
  <si>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</si>
  <si>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</si>
  <si>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</si>
  <si>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</si>
  <si>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</si>
  <si>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</si>
  <si>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</si>
  <si>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</si>
  <si>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</si>
  <si>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</si>
  <si>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</si>
  <si>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</si>
  <si>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</si>
  <si>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</si>
  <si>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</si>
  <si>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</si>
  <si>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</si>
  <si>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</si>
  <si>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</si>
  <si>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</si>
  <si>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</si>
  <si>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</si>
  <si>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</si>
  <si>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</si>
  <si>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</si>
  <si>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</si>
  <si>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</si>
  <si>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</si>
  <si>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</si>
  <si>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</si>
  <si>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</si>
  <si>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</si>
  <si>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</si>
  <si>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</si>
  <si>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</si>
  <si>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</si>
  <si>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</si>
  <si>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</si>
  <si>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</si>
  <si>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</si>
  <si>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</si>
  <si>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</si>
  <si>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</si>
  <si>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</si>
  <si>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</si>
  <si>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</si>
  <si>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</si>
  <si>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</si>
  <si>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</si>
  <si>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</si>
  <si>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</si>
  <si>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</si>
  <si>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</si>
  <si>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</si>
  <si>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</si>
  <si>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</si>
  <si>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</si>
  <si>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</si>
  <si>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</si>
  <si>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</si>
  <si>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</si>
  <si>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</si>
  <si>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</si>
  <si>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</si>
  <si>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</si>
  <si>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</si>
  <si>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</si>
  <si>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</si>
  <si>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</si>
  <si>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</si>
  <si>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</si>
  <si>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</si>
  <si>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</si>
  <si>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</si>
  <si>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</si>
  <si>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</si>
  <si>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</si>
  <si>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</si>
  <si>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</si>
  <si>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</si>
  <si>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</si>
  <si>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</si>
  <si>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</si>
  <si>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</si>
  <si>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</si>
  <si>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</si>
  <si>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</si>
  <si>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</si>
  <si>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</si>
  <si>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</si>
  <si>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</si>
  <si>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</si>
  <si>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</si>
  <si>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</si>
  <si>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</si>
  <si>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</si>
  <si>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</si>
  <si>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</si>
  <si>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</si>
  <si>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</si>
  <si>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</si>
  <si>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</si>
  <si>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</si>
  <si>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</si>
  <si>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</si>
  <si>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</si>
  <si>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</si>
  <si>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</si>
  <si>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</si>
  <si>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</si>
  <si>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</si>
  <si>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</si>
  <si>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</si>
  <si>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</si>
  <si>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</si>
  <si>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</si>
  <si>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</si>
  <si>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</si>
  <si>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</si>
  <si>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</si>
  <si>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</si>
  <si>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</si>
  <si>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</si>
  <si>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</si>
  <si>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</si>
  <si>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</si>
  <si>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</si>
  <si>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</si>
  <si>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</si>
  <si>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</si>
  <si>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</si>
  <si>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</si>
  <si>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</si>
  <si>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</si>
  <si>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</si>
  <si>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</si>
  <si>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</si>
  <si>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</si>
  <si>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</si>
  <si>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</si>
  <si>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</si>
  <si>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</si>
  <si>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</si>
  <si>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</si>
  <si>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</si>
  <si>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</si>
  <si>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</si>
  <si>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</si>
  <si>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</si>
  <si>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</si>
  <si>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</si>
  <si>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</si>
  <si>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</si>
  <si>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</si>
  <si>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</si>
  <si>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</si>
  <si>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</si>
  <si>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</si>
  <si>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</si>
  <si>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</si>
  <si>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</si>
  <si>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</si>
  <si>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</si>
  <si>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</si>
  <si>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</si>
  <si>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</si>
  <si>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</si>
  <si>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</si>
  <si>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</si>
  <si>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</si>
  <si>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</si>
  <si>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</si>
  <si>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</si>
  <si>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</si>
  <si>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</si>
  <si>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</si>
  <si>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</si>
  <si>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</si>
  <si>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</si>
  <si>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</si>
  <si>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</si>
  <si>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</si>
  <si>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</si>
  <si>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</si>
  <si>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</si>
  <si>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</si>
  <si>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</si>
  <si>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</si>
  <si>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</si>
  <si>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</si>
  <si>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</si>
  <si>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</si>
  <si>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</si>
  <si>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</si>
  <si>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</si>
  <si>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</si>
  <si>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</si>
  <si>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</si>
  <si>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</si>
  <si>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</si>
  <si>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</si>
  <si>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</si>
  <si>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</si>
  <si>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</si>
  <si>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</si>
  <si>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</si>
  <si>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</si>
  <si>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</si>
  <si>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</si>
  <si>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</si>
  <si>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</si>
  <si>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</si>
  <si>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</si>
  <si>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</si>
  <si>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</si>
  <si>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</si>
  <si>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</si>
  <si>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</si>
  <si>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</si>
  <si>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</si>
  <si>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</si>
  <si>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</si>
  <si>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</si>
  <si>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</si>
  <si>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</si>
  <si>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</si>
  <si>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</si>
  <si>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</si>
  <si>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</si>
  <si>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</si>
  <si>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</si>
  <si>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</si>
  <si>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</si>
  <si>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</si>
  <si>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</si>
  <si>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</si>
  <si>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</si>
  <si>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</si>
  <si>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</si>
  <si>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</si>
  <si>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</si>
  <si>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</si>
  <si>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</si>
  <si>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</si>
  <si>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</si>
  <si>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</si>
  <si>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</si>
  <si>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Casa de la Cultura de Uriangato</t>
  </si>
  <si>
    <t>Correspondiente 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</si>
</sst>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662</v>
      </c>
      <c r="B1" s="166"/>
      <c r="C1" s="17"/>
      <c r="D1" s="14" t="s">
        <v>602</v>
      </c>
      <c r="E1" s="15">
        <v>2023</v>
      </c>
    </row>
    <row r="2" spans="1:5" ht="18.95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95" customHeight="1" x14ac:dyDescent="0.2">
      <c r="A3" s="168" t="s">
        <v>663</v>
      </c>
      <c r="B3" s="168"/>
      <c r="C3" s="17"/>
      <c r="D3" s="14" t="s">
        <v>604</v>
      </c>
      <c r="E3" s="15">
        <v>4</v>
      </c>
    </row>
    <row r="4" spans="1:5" s="93" customFormat="1" ht="18.95" customHeight="1" x14ac:dyDescent="0.2">
      <c r="A4" s="168" t="s">
        <v>623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624</v>
      </c>
    </row>
    <row r="41" spans="1:2" ht="12" thickBot="1" x14ac:dyDescent="0.25">
      <c r="A41" s="11"/>
      <c r="B41" s="12"/>
    </row>
    <row r="44" spans="1:2" x14ac:dyDescent="0.2">
      <c r="B44" s="93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662</v>
      </c>
      <c r="B1" s="173"/>
      <c r="C1" s="174"/>
    </row>
    <row r="2" spans="1:3" s="37" customFormat="1" ht="18" customHeight="1" x14ac:dyDescent="0.25">
      <c r="A2" s="175" t="s">
        <v>613</v>
      </c>
      <c r="B2" s="176"/>
      <c r="C2" s="177"/>
    </row>
    <row r="3" spans="1:3" s="37" customFormat="1" ht="18" customHeight="1" x14ac:dyDescent="0.25">
      <c r="A3" s="175" t="s">
        <v>663</v>
      </c>
      <c r="B3" s="178"/>
      <c r="C3" s="177"/>
    </row>
    <row r="4" spans="1:3" s="40" customFormat="1" ht="18" customHeight="1" x14ac:dyDescent="0.2">
      <c r="A4" s="179" t="s">
        <v>614</v>
      </c>
      <c r="B4" s="180"/>
      <c r="C4" s="181"/>
    </row>
    <row r="5" spans="1:3" s="38" customFormat="1" x14ac:dyDescent="0.2">
      <c r="A5" s="58" t="s">
        <v>521</v>
      </c>
      <c r="B5" s="58"/>
      <c r="C5" s="145">
        <v>5074754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0</v>
      </c>
    </row>
    <row r="18" spans="1:3" x14ac:dyDescent="0.2">
      <c r="A18" s="70">
        <v>3.3</v>
      </c>
      <c r="B18" s="65" t="s">
        <v>531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660</v>
      </c>
      <c r="B20" s="73"/>
      <c r="C20" s="145">
        <f>C5+C7-C15</f>
        <v>5074754</v>
      </c>
    </row>
    <row r="22" spans="1:3" x14ac:dyDescent="0.2">
      <c r="B22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662</v>
      </c>
      <c r="B1" s="183"/>
      <c r="C1" s="184"/>
    </row>
    <row r="2" spans="1:3" s="41" customFormat="1" ht="18.95" customHeight="1" x14ac:dyDescent="0.25">
      <c r="A2" s="185" t="s">
        <v>615</v>
      </c>
      <c r="B2" s="186"/>
      <c r="C2" s="187"/>
    </row>
    <row r="3" spans="1:3" s="41" customFormat="1" ht="18.95" customHeight="1" x14ac:dyDescent="0.25">
      <c r="A3" s="185" t="s">
        <v>663</v>
      </c>
      <c r="B3" s="188"/>
      <c r="C3" s="187"/>
    </row>
    <row r="4" spans="1:3" s="42" customFormat="1" x14ac:dyDescent="0.2">
      <c r="A4" s="179" t="s">
        <v>614</v>
      </c>
      <c r="B4" s="180"/>
      <c r="C4" s="181"/>
    </row>
    <row r="5" spans="1:3" x14ac:dyDescent="0.2">
      <c r="A5" s="84" t="s">
        <v>534</v>
      </c>
      <c r="B5" s="58"/>
      <c r="C5" s="149">
        <v>4926816.71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217736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0</v>
      </c>
    </row>
    <row r="11" spans="1:3" x14ac:dyDescent="0.2">
      <c r="A11" s="90">
        <v>2.4</v>
      </c>
      <c r="B11" s="77" t="s">
        <v>238</v>
      </c>
      <c r="C11" s="150">
        <v>57736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160000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0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0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180825.04</v>
      </c>
    </row>
    <row r="31" spans="1:3" x14ac:dyDescent="0.2">
      <c r="A31" s="90" t="s">
        <v>556</v>
      </c>
      <c r="B31" s="77" t="s">
        <v>439</v>
      </c>
      <c r="C31" s="150">
        <v>180825.04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3" x14ac:dyDescent="0.2">
      <c r="A33" s="90" t="s">
        <v>558</v>
      </c>
      <c r="B33" s="77" t="s">
        <v>449</v>
      </c>
      <c r="C33" s="150">
        <v>0</v>
      </c>
    </row>
    <row r="34" spans="1:3" x14ac:dyDescent="0.2">
      <c r="A34" s="90" t="s">
        <v>559</v>
      </c>
      <c r="B34" s="77" t="s">
        <v>455</v>
      </c>
      <c r="C34" s="150">
        <v>0</v>
      </c>
    </row>
    <row r="35" spans="1:3" x14ac:dyDescent="0.2">
      <c r="A35" s="90" t="s">
        <v>560</v>
      </c>
      <c r="B35" s="85" t="s">
        <v>561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661</v>
      </c>
      <c r="B37" s="58"/>
      <c r="C37" s="145">
        <f>C5-C7+C30</f>
        <v>4889905.75</v>
      </c>
    </row>
    <row r="39" spans="1:3" x14ac:dyDescent="0.2">
      <c r="B39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95" customHeight="1" x14ac:dyDescent="0.2">
      <c r="A2" s="171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95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>
        <v>4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5074754</v>
      </c>
      <c r="E36" s="34">
        <v>-5074754</v>
      </c>
      <c r="F36" s="34">
        <f t="shared" si="0"/>
        <v>0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7546495.6600000001</v>
      </c>
      <c r="E37" s="34">
        <v>-7546495.6600000001</v>
      </c>
      <c r="F37" s="34">
        <f t="shared" si="0"/>
        <v>0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2283582.2599999998</v>
      </c>
      <c r="E38" s="34">
        <v>-2283582.2599999998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376318.8</v>
      </c>
      <c r="E39" s="34">
        <v>-376318.8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2041471.49</v>
      </c>
      <c r="E40" s="34">
        <v>-2041471.49</v>
      </c>
      <c r="F40" s="34">
        <f t="shared" si="0"/>
        <v>0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4926816.71</v>
      </c>
      <c r="E41" s="34">
        <v>-4926816.71</v>
      </c>
      <c r="F41" s="34">
        <f t="shared" si="0"/>
        <v>0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12777207.279999999</v>
      </c>
      <c r="E42" s="34">
        <v>-12777207.279999999</v>
      </c>
      <c r="F42" s="34">
        <f t="shared" si="0"/>
        <v>0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2683327.92</v>
      </c>
      <c r="E43" s="34">
        <v>-2683327.92</v>
      </c>
      <c r="F43" s="34">
        <f t="shared" si="0"/>
        <v>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9858757.8399999999</v>
      </c>
      <c r="E44" s="34">
        <v>-9858757.8399999999</v>
      </c>
      <c r="F44" s="34">
        <f t="shared" si="0"/>
        <v>0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8311613.5499999998</v>
      </c>
      <c r="E45" s="34">
        <v>-8311613.5499999998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1504441.22</v>
      </c>
      <c r="E46" s="34">
        <v>-1504441.22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1504441.22</v>
      </c>
      <c r="E47" s="34">
        <v>-1504441.22</v>
      </c>
      <c r="F47" s="34">
        <f t="shared" si="0"/>
        <v>0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595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5" customHeight="1" x14ac:dyDescent="0.2">
      <c r="A16" s="123" t="s">
        <v>597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598</v>
      </c>
    </row>
    <row r="20" spans="1:4" s="119" customFormat="1" ht="12.95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662</v>
      </c>
      <c r="B1" s="170"/>
      <c r="C1" s="170"/>
      <c r="D1" s="170"/>
      <c r="E1" s="170"/>
      <c r="F1" s="170"/>
      <c r="G1" s="14" t="s">
        <v>605</v>
      </c>
      <c r="H1" s="25">
        <v>2023</v>
      </c>
    </row>
    <row r="2" spans="1:8" s="16" customFormat="1" ht="18.95" customHeight="1" x14ac:dyDescent="0.25">
      <c r="A2" s="169" t="s">
        <v>609</v>
      </c>
      <c r="B2" s="170"/>
      <c r="C2" s="170"/>
      <c r="D2" s="170"/>
      <c r="E2" s="170"/>
      <c r="F2" s="170"/>
      <c r="G2" s="14" t="s">
        <v>606</v>
      </c>
      <c r="H2" s="25" t="s">
        <v>608</v>
      </c>
    </row>
    <row r="3" spans="1:8" s="16" customFormat="1" ht="18.95" customHeight="1" x14ac:dyDescent="0.25">
      <c r="A3" s="169" t="s">
        <v>663</v>
      </c>
      <c r="B3" s="170"/>
      <c r="C3" s="170"/>
      <c r="D3" s="170"/>
      <c r="E3" s="170"/>
      <c r="F3" s="170"/>
      <c r="G3" s="14" t="s">
        <v>607</v>
      </c>
      <c r="H3" s="25">
        <v>4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10424.24</v>
      </c>
      <c r="D15" s="24">
        <v>10424.24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11449.52</v>
      </c>
      <c r="D21" s="24">
        <v>11449.52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-7955.32</v>
      </c>
      <c r="D23" s="24">
        <v>-7955.32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0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2472069.33</v>
      </c>
      <c r="D62" s="24">
        <f t="shared" ref="D62:E62" si="0">SUM(D63:D70)</f>
        <v>179125.64</v>
      </c>
      <c r="E62" s="24">
        <f t="shared" si="0"/>
        <v>2021724.46</v>
      </c>
    </row>
    <row r="63" spans="1:9" x14ac:dyDescent="0.2">
      <c r="A63" s="22">
        <v>1241</v>
      </c>
      <c r="B63" s="20" t="s">
        <v>237</v>
      </c>
      <c r="C63" s="24">
        <v>972754.94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616223.05000000005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808336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179125.64</v>
      </c>
      <c r="E67" s="24">
        <v>2021724.46</v>
      </c>
    </row>
    <row r="68" spans="1:9" x14ac:dyDescent="0.2">
      <c r="A68" s="22">
        <v>1246</v>
      </c>
      <c r="B68" s="20" t="s">
        <v>242</v>
      </c>
      <c r="C68" s="24">
        <v>74755.34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34636.050000000003</v>
      </c>
      <c r="D74" s="24">
        <f>SUM(D75:D79)</f>
        <v>1699.4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34636.050000000003</v>
      </c>
      <c r="D78" s="24">
        <v>1699.4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22955.58</v>
      </c>
      <c r="D110" s="24">
        <f>SUM(D111:D119)</f>
        <v>22955.58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8444</v>
      </c>
      <c r="D112" s="24">
        <f t="shared" ref="D112:D119" si="1">C112</f>
        <v>8444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14511.58</v>
      </c>
      <c r="D117" s="24">
        <f t="shared" si="1"/>
        <v>14511.58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0</v>
      </c>
      <c r="D119" s="24">
        <f t="shared" si="1"/>
        <v>0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topLeftCell="A176" zoomScaleNormal="100" workbookViewId="0">
      <selection activeCell="B205" sqref="B205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95" customHeight="1" x14ac:dyDescent="0.25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95" customHeight="1" x14ac:dyDescent="0.25">
      <c r="A3" s="167" t="s">
        <v>663</v>
      </c>
      <c r="B3" s="167"/>
      <c r="C3" s="167"/>
      <c r="D3" s="14" t="s">
        <v>607</v>
      </c>
      <c r="E3" s="25">
        <v>4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631431.38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0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0</v>
      </c>
      <c r="D35" s="92"/>
      <c r="E35" s="49"/>
    </row>
    <row r="36" spans="1:5" ht="22.5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631431.38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500</v>
      </c>
      <c r="C49" s="55">
        <v>631431.38</v>
      </c>
      <c r="D49" s="92"/>
      <c r="E49" s="49"/>
    </row>
    <row r="50" spans="1:5" ht="22.5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3.75" x14ac:dyDescent="0.2">
      <c r="A58" s="50">
        <v>4200</v>
      </c>
      <c r="B58" s="52" t="s">
        <v>506</v>
      </c>
      <c r="C58" s="55">
        <f>+C59+C65</f>
        <v>4443322.62</v>
      </c>
      <c r="D58" s="92"/>
      <c r="E58" s="49"/>
    </row>
    <row r="59" spans="1:5" ht="22.5" x14ac:dyDescent="0.2">
      <c r="A59" s="50">
        <v>4210</v>
      </c>
      <c r="B59" s="52" t="s">
        <v>507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4443322.62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4443322.62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4889905.75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4646830.71</v>
      </c>
      <c r="D99" s="57">
        <f>C99/$C$98</f>
        <v>0.95029044475959479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2517484.86</v>
      </c>
      <c r="D100" s="57">
        <f t="shared" ref="D100:D163" si="0">C100/$C$98</f>
        <v>0.51483300266063403</v>
      </c>
      <c r="E100" s="56"/>
    </row>
    <row r="101" spans="1:5" x14ac:dyDescent="0.2">
      <c r="A101" s="54">
        <v>5111</v>
      </c>
      <c r="B101" s="51" t="s">
        <v>361</v>
      </c>
      <c r="C101" s="55">
        <v>2042157.3</v>
      </c>
      <c r="D101" s="57">
        <f t="shared" si="0"/>
        <v>0.41762712911184435</v>
      </c>
      <c r="E101" s="56"/>
    </row>
    <row r="102" spans="1:5" x14ac:dyDescent="0.2">
      <c r="A102" s="54">
        <v>5112</v>
      </c>
      <c r="B102" s="51" t="s">
        <v>362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363</v>
      </c>
      <c r="C103" s="55">
        <v>312381.2</v>
      </c>
      <c r="D103" s="57">
        <f t="shared" si="0"/>
        <v>6.3882867272032795E-2</v>
      </c>
      <c r="E103" s="56"/>
    </row>
    <row r="104" spans="1:5" x14ac:dyDescent="0.2">
      <c r="A104" s="54">
        <v>5114</v>
      </c>
      <c r="B104" s="51" t="s">
        <v>364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365</v>
      </c>
      <c r="C105" s="55">
        <v>162946.35999999999</v>
      </c>
      <c r="D105" s="57">
        <f t="shared" si="0"/>
        <v>3.3323006276756967E-2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465887.13</v>
      </c>
      <c r="D107" s="57">
        <f t="shared" si="0"/>
        <v>9.5275278056228388E-2</v>
      </c>
      <c r="E107" s="56"/>
    </row>
    <row r="108" spans="1:5" x14ac:dyDescent="0.2">
      <c r="A108" s="54">
        <v>5121</v>
      </c>
      <c r="B108" s="51" t="s">
        <v>368</v>
      </c>
      <c r="C108" s="55">
        <v>128446.92</v>
      </c>
      <c r="D108" s="57">
        <f t="shared" si="0"/>
        <v>2.6267770089433727E-2</v>
      </c>
      <c r="E108" s="56"/>
    </row>
    <row r="109" spans="1:5" x14ac:dyDescent="0.2">
      <c r="A109" s="54">
        <v>5122</v>
      </c>
      <c r="B109" s="51" t="s">
        <v>369</v>
      </c>
      <c r="C109" s="55">
        <v>130605.4</v>
      </c>
      <c r="D109" s="57">
        <f t="shared" si="0"/>
        <v>2.670918555025319E-2</v>
      </c>
      <c r="E109" s="56"/>
    </row>
    <row r="110" spans="1:5" x14ac:dyDescent="0.2">
      <c r="A110" s="54">
        <v>5123</v>
      </c>
      <c r="B110" s="51" t="s">
        <v>370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371</v>
      </c>
      <c r="C111" s="55">
        <v>45000</v>
      </c>
      <c r="D111" s="57">
        <f t="shared" si="0"/>
        <v>9.2026313595103548E-3</v>
      </c>
      <c r="E111" s="56"/>
    </row>
    <row r="112" spans="1:5" x14ac:dyDescent="0.2">
      <c r="A112" s="54">
        <v>5125</v>
      </c>
      <c r="B112" s="51" t="s">
        <v>372</v>
      </c>
      <c r="C112" s="55">
        <v>39341.46</v>
      </c>
      <c r="D112" s="57">
        <f t="shared" si="0"/>
        <v>8.0454434116649376E-3</v>
      </c>
      <c r="E112" s="56"/>
    </row>
    <row r="113" spans="1:5" x14ac:dyDescent="0.2">
      <c r="A113" s="54">
        <v>5126</v>
      </c>
      <c r="B113" s="51" t="s">
        <v>373</v>
      </c>
      <c r="C113" s="55">
        <v>65743.42</v>
      </c>
      <c r="D113" s="57">
        <f t="shared" si="0"/>
        <v>1.344472130163245E-2</v>
      </c>
      <c r="E113" s="56"/>
    </row>
    <row r="114" spans="1:5" x14ac:dyDescent="0.2">
      <c r="A114" s="54">
        <v>5127</v>
      </c>
      <c r="B114" s="51" t="s">
        <v>374</v>
      </c>
      <c r="C114" s="55">
        <v>36284.86</v>
      </c>
      <c r="D114" s="57">
        <f t="shared" si="0"/>
        <v>7.4203597891431749E-3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20465.07</v>
      </c>
      <c r="D116" s="57">
        <f t="shared" si="0"/>
        <v>4.1851665545905459E-3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1663458.72</v>
      </c>
      <c r="D117" s="57">
        <f t="shared" si="0"/>
        <v>0.34018216404273233</v>
      </c>
      <c r="E117" s="56"/>
    </row>
    <row r="118" spans="1:5" x14ac:dyDescent="0.2">
      <c r="A118" s="54">
        <v>5131</v>
      </c>
      <c r="B118" s="51" t="s">
        <v>378</v>
      </c>
      <c r="C118" s="55">
        <v>57869.01</v>
      </c>
      <c r="D118" s="57">
        <f t="shared" si="0"/>
        <v>1.1834381470440407E-2</v>
      </c>
      <c r="E118" s="56"/>
    </row>
    <row r="119" spans="1:5" x14ac:dyDescent="0.2">
      <c r="A119" s="54">
        <v>5132</v>
      </c>
      <c r="B119" s="51" t="s">
        <v>379</v>
      </c>
      <c r="C119" s="55">
        <v>210837.78</v>
      </c>
      <c r="D119" s="57">
        <f t="shared" si="0"/>
        <v>4.3116941466612109E-2</v>
      </c>
      <c r="E119" s="56"/>
    </row>
    <row r="120" spans="1:5" x14ac:dyDescent="0.2">
      <c r="A120" s="54">
        <v>5133</v>
      </c>
      <c r="B120" s="51" t="s">
        <v>380</v>
      </c>
      <c r="C120" s="55">
        <v>822775.78</v>
      </c>
      <c r="D120" s="57">
        <f t="shared" si="0"/>
        <v>0.16826004877496872</v>
      </c>
      <c r="E120" s="56"/>
    </row>
    <row r="121" spans="1:5" x14ac:dyDescent="0.2">
      <c r="A121" s="54">
        <v>5134</v>
      </c>
      <c r="B121" s="51" t="s">
        <v>381</v>
      </c>
      <c r="C121" s="55">
        <v>15947.94</v>
      </c>
      <c r="D121" s="57">
        <f t="shared" si="0"/>
        <v>3.2614002836353238E-3</v>
      </c>
      <c r="E121" s="56"/>
    </row>
    <row r="122" spans="1:5" x14ac:dyDescent="0.2">
      <c r="A122" s="54">
        <v>5135</v>
      </c>
      <c r="B122" s="51" t="s">
        <v>382</v>
      </c>
      <c r="C122" s="55">
        <v>45456.23</v>
      </c>
      <c r="D122" s="57">
        <f t="shared" si="0"/>
        <v>9.2959317262914527E-3</v>
      </c>
      <c r="E122" s="56"/>
    </row>
    <row r="123" spans="1:5" x14ac:dyDescent="0.2">
      <c r="A123" s="54">
        <v>5136</v>
      </c>
      <c r="B123" s="51" t="s">
        <v>383</v>
      </c>
      <c r="C123" s="55">
        <v>58255.44</v>
      </c>
      <c r="D123" s="57">
        <f t="shared" si="0"/>
        <v>1.1913407533468309E-2</v>
      </c>
      <c r="E123" s="56"/>
    </row>
    <row r="124" spans="1:5" x14ac:dyDescent="0.2">
      <c r="A124" s="54">
        <v>5137</v>
      </c>
      <c r="B124" s="51" t="s">
        <v>384</v>
      </c>
      <c r="C124" s="55">
        <v>118499.53</v>
      </c>
      <c r="D124" s="57">
        <f t="shared" si="0"/>
        <v>2.423349979700529E-2</v>
      </c>
      <c r="E124" s="56"/>
    </row>
    <row r="125" spans="1:5" x14ac:dyDescent="0.2">
      <c r="A125" s="54">
        <v>5138</v>
      </c>
      <c r="B125" s="51" t="s">
        <v>385</v>
      </c>
      <c r="C125" s="55">
        <v>259430.01</v>
      </c>
      <c r="D125" s="57">
        <f t="shared" si="0"/>
        <v>5.3054194347201891E-2</v>
      </c>
      <c r="E125" s="56"/>
    </row>
    <row r="126" spans="1:5" x14ac:dyDescent="0.2">
      <c r="A126" s="54">
        <v>5139</v>
      </c>
      <c r="B126" s="51" t="s">
        <v>386</v>
      </c>
      <c r="C126" s="55">
        <v>74387</v>
      </c>
      <c r="D126" s="57">
        <f t="shared" si="0"/>
        <v>1.5212358643108817E-2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62250</v>
      </c>
      <c r="D127" s="57">
        <f t="shared" si="0"/>
        <v>1.2730306713989325E-2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62250</v>
      </c>
      <c r="D137" s="57">
        <f t="shared" si="0"/>
        <v>1.2730306713989325E-2</v>
      </c>
      <c r="E137" s="56"/>
    </row>
    <row r="138" spans="1:5" x14ac:dyDescent="0.2">
      <c r="A138" s="54">
        <v>5241</v>
      </c>
      <c r="B138" s="51" t="s">
        <v>396</v>
      </c>
      <c r="C138" s="55">
        <v>62250</v>
      </c>
      <c r="D138" s="57">
        <f t="shared" si="0"/>
        <v>1.2730306713989325E-2</v>
      </c>
      <c r="E138" s="56"/>
    </row>
    <row r="139" spans="1:5" x14ac:dyDescent="0.2">
      <c r="A139" s="54">
        <v>5242</v>
      </c>
      <c r="B139" s="51" t="s">
        <v>397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398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180825.04</v>
      </c>
      <c r="D185" s="57">
        <f t="shared" si="1"/>
        <v>3.6979248526415875E-2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180825.04</v>
      </c>
      <c r="D186" s="57">
        <f t="shared" si="1"/>
        <v>3.6979248526415875E-2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179125.64</v>
      </c>
      <c r="D191" s="57">
        <f t="shared" si="1"/>
        <v>3.6631716265696945E-2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1699.4</v>
      </c>
      <c r="D193" s="57">
        <f t="shared" si="1"/>
        <v>3.4753226071893104E-4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662</v>
      </c>
      <c r="B1" s="171"/>
      <c r="C1" s="171"/>
      <c r="D1" s="27" t="s">
        <v>605</v>
      </c>
      <c r="E1" s="28">
        <v>2023</v>
      </c>
    </row>
    <row r="2" spans="1:5" ht="18.95" customHeight="1" x14ac:dyDescent="0.2">
      <c r="A2" s="171" t="s">
        <v>611</v>
      </c>
      <c r="B2" s="171"/>
      <c r="C2" s="171"/>
      <c r="D2" s="27" t="s">
        <v>606</v>
      </c>
      <c r="E2" s="28" t="s">
        <v>608</v>
      </c>
    </row>
    <row r="3" spans="1:5" ht="18.95" customHeight="1" x14ac:dyDescent="0.2">
      <c r="A3" s="171" t="s">
        <v>663</v>
      </c>
      <c r="B3" s="171"/>
      <c r="C3" s="171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334851.05</v>
      </c>
    </row>
    <row r="9" spans="1:5" x14ac:dyDescent="0.2">
      <c r="A9" s="33">
        <v>3120</v>
      </c>
      <c r="B9" s="29" t="s">
        <v>465</v>
      </c>
      <c r="C9" s="34">
        <v>0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184848.25</v>
      </c>
    </row>
    <row r="15" spans="1:5" x14ac:dyDescent="0.2">
      <c r="A15" s="33">
        <v>3220</v>
      </c>
      <c r="B15" s="29" t="s">
        <v>469</v>
      </c>
      <c r="C15" s="34">
        <v>194729.57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topLeftCell="A46" workbookViewId="0">
      <selection activeCell="A81" sqref="A8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662</v>
      </c>
      <c r="B1" s="171"/>
      <c r="C1" s="171"/>
      <c r="D1" s="27" t="s">
        <v>605</v>
      </c>
      <c r="E1" s="28">
        <v>2023</v>
      </c>
    </row>
    <row r="2" spans="1:5" s="35" customFormat="1" ht="18.95" customHeight="1" x14ac:dyDescent="0.25">
      <c r="A2" s="171" t="s">
        <v>612</v>
      </c>
      <c r="B2" s="171"/>
      <c r="C2" s="171"/>
      <c r="D2" s="27" t="s">
        <v>606</v>
      </c>
      <c r="E2" s="28" t="s">
        <v>608</v>
      </c>
    </row>
    <row r="3" spans="1:5" s="35" customFormat="1" ht="18.95" customHeight="1" x14ac:dyDescent="0.25">
      <c r="A3" s="171" t="s">
        <v>663</v>
      </c>
      <c r="B3" s="171"/>
      <c r="C3" s="171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270199.09999999998</v>
      </c>
      <c r="D9" s="34">
        <v>0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120501.21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270199.09999999998</v>
      </c>
      <c r="D15" s="135">
        <f>SUM(D8:D14)</f>
        <v>120501.21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217736</v>
      </c>
      <c r="D28" s="135">
        <f>SUM(D29:D36)</f>
        <v>217736</v>
      </c>
      <c r="E28" s="130"/>
    </row>
    <row r="29" spans="1:5" x14ac:dyDescent="0.2">
      <c r="A29" s="33">
        <v>1241</v>
      </c>
      <c r="B29" s="29" t="s">
        <v>237</v>
      </c>
      <c r="C29" s="34">
        <v>0</v>
      </c>
      <c r="D29" s="132">
        <v>0</v>
      </c>
      <c r="E29" s="130"/>
    </row>
    <row r="30" spans="1:5" x14ac:dyDescent="0.2">
      <c r="A30" s="33">
        <v>1242</v>
      </c>
      <c r="B30" s="29" t="s">
        <v>238</v>
      </c>
      <c r="C30" s="34">
        <v>57736</v>
      </c>
      <c r="D30" s="132">
        <v>57736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160000</v>
      </c>
      <c r="D32" s="132">
        <v>160000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217736</v>
      </c>
      <c r="D43" s="135">
        <f>D20+D28+D37</f>
        <v>217736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184848.25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180825.04</v>
      </c>
      <c r="D48" s="135">
        <f>D51+D63+D91+D94+D49</f>
        <v>224276.97999999998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180825.04</v>
      </c>
      <c r="D63" s="135">
        <f>D64+D73+D76+D82</f>
        <v>224276.97999999998</v>
      </c>
    </row>
    <row r="64" spans="1:4" x14ac:dyDescent="0.2">
      <c r="A64" s="33">
        <v>5510</v>
      </c>
      <c r="B64" s="29" t="s">
        <v>439</v>
      </c>
      <c r="C64" s="34">
        <f>SUM(C65:C72)</f>
        <v>180825.04</v>
      </c>
      <c r="D64" s="34">
        <f>SUM(D65:D72)</f>
        <v>224276.97999999998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179125.64</v>
      </c>
      <c r="D69" s="34">
        <v>173894.25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1699.4</v>
      </c>
      <c r="D71" s="34">
        <v>2093.46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48289.27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0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0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0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0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365673.29000000004</v>
      </c>
      <c r="D122" s="135">
        <f>D47+D48+D100-D106-D109</f>
        <v>224276.97999999998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2019-02-13T21:19:08Z</cp:lastPrinted>
  <dcterms:created xsi:type="dcterms:W3CDTF">2012-12-11T20:36:24Z</dcterms:created>
  <dcterms:modified xsi:type="dcterms:W3CDTF">2024-02-13T19:44:58Z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