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2024\3ER TRIMESTRE ESTADOS FINANCIEROS\"/>
    </mc:Choice>
  </mc:AlternateContent>
  <bookViews>
    <workbookView xWindow="28680" yWindow="-120" windowWidth="29040" windowHeight="15720" firstSheet="6" activeTab="8"/>
  </bookViews>
  <sheets>
    <sheet name="Formato 1" sheetId="1" r:id="rId1"/>
    <sheet name="Formato 2" sheetId="2" r:id="rId2"/>
    <sheet name="Formato 3" sheetId="3" r:id="rId3"/>
    <sheet name="Formato 4" sheetId="4" r:id="rId4"/>
    <sheet name="Formato 5" sheetId="5" r:id="rId5"/>
    <sheet name="Formato 6 a)" sheetId="6" r:id="rId6"/>
    <sheet name="Formato 6 b)" sheetId="7" r:id="rId7"/>
    <sheet name="Formato 6 c)" sheetId="8" r:id="rId8"/>
    <sheet name="Formato 6 d)" sheetId="9" r:id="rId9"/>
  </sheets>
  <externalReferences>
    <externalReference r:id="rId10"/>
  </externalReferences>
  <definedNames>
    <definedName name="ANIO">'[1]Info General'!$D$20</definedName>
    <definedName name="_xlnm.Print_Area" localSheetId="3">'Formato 4'!$A$1:$E$75</definedName>
    <definedName name="_xlnm.Print_Area" localSheetId="5">'Formato 6 a)'!$A$1:$G$160</definedName>
    <definedName name="_xlnm.Print_Area" localSheetId="7">'Formato 6 c)'!$A$1:$G$78</definedName>
    <definedName name="ENTE_PUBLICO_A">'[1]Info General'!$C$7</definedName>
    <definedName name="PERIODO_INFORME">'[1]Info General'!$C$14</definedName>
    <definedName name="ULTIMO">'[1]Info General'!$E$20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" i="9" l="1"/>
  <c r="G31" i="9" s="1"/>
  <c r="G30" i="9"/>
  <c r="D30" i="9"/>
  <c r="D29" i="9"/>
  <c r="D28" i="9" s="1"/>
  <c r="F28" i="9"/>
  <c r="E28" i="9"/>
  <c r="C28" i="9"/>
  <c r="B28" i="9"/>
  <c r="D27" i="9"/>
  <c r="G27" i="9" s="1"/>
  <c r="G26" i="9"/>
  <c r="D26" i="9"/>
  <c r="D25" i="9"/>
  <c r="G25" i="9" s="1"/>
  <c r="G24" i="9" s="1"/>
  <c r="F24" i="9"/>
  <c r="E24" i="9"/>
  <c r="D24" i="9"/>
  <c r="C24" i="9"/>
  <c r="C21" i="9" s="1"/>
  <c r="B24" i="9"/>
  <c r="D23" i="9"/>
  <c r="G22" i="9"/>
  <c r="D22" i="9"/>
  <c r="F21" i="9"/>
  <c r="E21" i="9"/>
  <c r="B21" i="9"/>
  <c r="G19" i="9"/>
  <c r="D19" i="9"/>
  <c r="D18" i="9"/>
  <c r="D16" i="9" s="1"/>
  <c r="G17" i="9"/>
  <c r="D17" i="9"/>
  <c r="F16" i="9"/>
  <c r="E16" i="9"/>
  <c r="C16" i="9"/>
  <c r="B16" i="9"/>
  <c r="G15" i="9"/>
  <c r="D15" i="9"/>
  <c r="D14" i="9"/>
  <c r="D12" i="9" s="1"/>
  <c r="G13" i="9"/>
  <c r="D13" i="9"/>
  <c r="F12" i="9"/>
  <c r="F9" i="9" s="1"/>
  <c r="F33" i="9" s="1"/>
  <c r="E12" i="9"/>
  <c r="E9" i="9" s="1"/>
  <c r="E33" i="9" s="1"/>
  <c r="C12" i="9"/>
  <c r="B12" i="9"/>
  <c r="B9" i="9" s="1"/>
  <c r="B33" i="9" s="1"/>
  <c r="G11" i="9"/>
  <c r="D11" i="9"/>
  <c r="D10" i="9"/>
  <c r="G10" i="9" s="1"/>
  <c r="C9" i="9"/>
  <c r="D75" i="8"/>
  <c r="G75" i="8" s="1"/>
  <c r="D74" i="8"/>
  <c r="G74" i="8" s="1"/>
  <c r="D73" i="8"/>
  <c r="D71" i="8" s="1"/>
  <c r="D72" i="8"/>
  <c r="G72" i="8" s="1"/>
  <c r="F71" i="8"/>
  <c r="E71" i="8"/>
  <c r="C71" i="8"/>
  <c r="B71" i="8"/>
  <c r="D70" i="8"/>
  <c r="G70" i="8" s="1"/>
  <c r="D69" i="8"/>
  <c r="G69" i="8" s="1"/>
  <c r="D68" i="8"/>
  <c r="G68" i="8" s="1"/>
  <c r="D67" i="8"/>
  <c r="G67" i="8" s="1"/>
  <c r="D66" i="8"/>
  <c r="G66" i="8" s="1"/>
  <c r="D65" i="8"/>
  <c r="G65" i="8" s="1"/>
  <c r="D64" i="8"/>
  <c r="G64" i="8" s="1"/>
  <c r="D63" i="8"/>
  <c r="G63" i="8" s="1"/>
  <c r="D62" i="8"/>
  <c r="G62" i="8" s="1"/>
  <c r="F61" i="8"/>
  <c r="E61" i="8"/>
  <c r="C61" i="8"/>
  <c r="B61" i="8"/>
  <c r="D60" i="8"/>
  <c r="G60" i="8" s="1"/>
  <c r="D59" i="8"/>
  <c r="G59" i="8" s="1"/>
  <c r="D58" i="8"/>
  <c r="G58" i="8" s="1"/>
  <c r="D57" i="8"/>
  <c r="G57" i="8" s="1"/>
  <c r="D56" i="8"/>
  <c r="G56" i="8" s="1"/>
  <c r="D55" i="8"/>
  <c r="D53" i="8" s="1"/>
  <c r="D54" i="8"/>
  <c r="G54" i="8" s="1"/>
  <c r="F53" i="8"/>
  <c r="E53" i="8"/>
  <c r="C53" i="8"/>
  <c r="C42" i="8" s="1"/>
  <c r="B53" i="8"/>
  <c r="D52" i="8"/>
  <c r="G52" i="8" s="1"/>
  <c r="D51" i="8"/>
  <c r="G51" i="8" s="1"/>
  <c r="D50" i="8"/>
  <c r="G50" i="8" s="1"/>
  <c r="D49" i="8"/>
  <c r="G49" i="8" s="1"/>
  <c r="D48" i="8"/>
  <c r="G48" i="8" s="1"/>
  <c r="D47" i="8"/>
  <c r="G47" i="8" s="1"/>
  <c r="D46" i="8"/>
  <c r="G46" i="8" s="1"/>
  <c r="D45" i="8"/>
  <c r="G45" i="8" s="1"/>
  <c r="F44" i="8"/>
  <c r="F42" i="8" s="1"/>
  <c r="E44" i="8"/>
  <c r="C44" i="8"/>
  <c r="B44" i="8"/>
  <c r="E42" i="8"/>
  <c r="B42" i="8"/>
  <c r="D41" i="8"/>
  <c r="G41" i="8" s="1"/>
  <c r="D40" i="8"/>
  <c r="G40" i="8" s="1"/>
  <c r="D39" i="8"/>
  <c r="G39" i="8" s="1"/>
  <c r="D38" i="8"/>
  <c r="G38" i="8" s="1"/>
  <c r="F37" i="8"/>
  <c r="E37" i="8"/>
  <c r="C37" i="8"/>
  <c r="B37" i="8"/>
  <c r="D36" i="8"/>
  <c r="G36" i="8" s="1"/>
  <c r="D35" i="8"/>
  <c r="G35" i="8" s="1"/>
  <c r="D34" i="8"/>
  <c r="G34" i="8" s="1"/>
  <c r="D33" i="8"/>
  <c r="G33" i="8" s="1"/>
  <c r="D32" i="8"/>
  <c r="G32" i="8" s="1"/>
  <c r="D31" i="8"/>
  <c r="G31" i="8" s="1"/>
  <c r="D30" i="8"/>
  <c r="G30" i="8" s="1"/>
  <c r="D29" i="8"/>
  <c r="G29" i="8" s="1"/>
  <c r="D28" i="8"/>
  <c r="G28" i="8" s="1"/>
  <c r="F27" i="8"/>
  <c r="E27" i="8"/>
  <c r="C27" i="8"/>
  <c r="C9" i="8" s="1"/>
  <c r="B27" i="8"/>
  <c r="D26" i="8"/>
  <c r="G26" i="8" s="1"/>
  <c r="D25" i="8"/>
  <c r="G25" i="8" s="1"/>
  <c r="D24" i="8"/>
  <c r="G24" i="8" s="1"/>
  <c r="D23" i="8"/>
  <c r="G23" i="8" s="1"/>
  <c r="D22" i="8"/>
  <c r="G22" i="8" s="1"/>
  <c r="D21" i="8"/>
  <c r="G21" i="8" s="1"/>
  <c r="D20" i="8"/>
  <c r="G20" i="8" s="1"/>
  <c r="F19" i="8"/>
  <c r="E19" i="8"/>
  <c r="C19" i="8"/>
  <c r="B19" i="8"/>
  <c r="D18" i="8"/>
  <c r="G18" i="8" s="1"/>
  <c r="D17" i="8"/>
  <c r="G17" i="8" s="1"/>
  <c r="D16" i="8"/>
  <c r="G16" i="8" s="1"/>
  <c r="D15" i="8"/>
  <c r="G15" i="8" s="1"/>
  <c r="D14" i="8"/>
  <c r="G14" i="8" s="1"/>
  <c r="D13" i="8"/>
  <c r="G13" i="8" s="1"/>
  <c r="D12" i="8"/>
  <c r="G12" i="8" s="1"/>
  <c r="D11" i="8"/>
  <c r="G11" i="8" s="1"/>
  <c r="F10" i="8"/>
  <c r="F9" i="8" s="1"/>
  <c r="E10" i="8"/>
  <c r="E9" i="8" s="1"/>
  <c r="E77" i="8" s="1"/>
  <c r="C10" i="8"/>
  <c r="B10" i="8"/>
  <c r="B9" i="8" s="1"/>
  <c r="B77" i="8" s="1"/>
  <c r="D28" i="7"/>
  <c r="G28" i="7" s="1"/>
  <c r="D27" i="7"/>
  <c r="G27" i="7" s="1"/>
  <c r="D26" i="7"/>
  <c r="G26" i="7" s="1"/>
  <c r="D25" i="7"/>
  <c r="G25" i="7" s="1"/>
  <c r="D24" i="7"/>
  <c r="G24" i="7" s="1"/>
  <c r="D23" i="7"/>
  <c r="G23" i="7" s="1"/>
  <c r="D22" i="7"/>
  <c r="G22" i="7" s="1"/>
  <c r="D21" i="7"/>
  <c r="G21" i="7" s="1"/>
  <c r="D20" i="7"/>
  <c r="G20" i="7" s="1"/>
  <c r="F19" i="7"/>
  <c r="E19" i="7"/>
  <c r="D19" i="7"/>
  <c r="C19" i="7"/>
  <c r="B19" i="7"/>
  <c r="D17" i="7"/>
  <c r="G17" i="7" s="1"/>
  <c r="D16" i="7"/>
  <c r="G16" i="7" s="1"/>
  <c r="D15" i="7"/>
  <c r="G15" i="7" s="1"/>
  <c r="D14" i="7"/>
  <c r="G14" i="7" s="1"/>
  <c r="D13" i="7"/>
  <c r="G13" i="7" s="1"/>
  <c r="D12" i="7"/>
  <c r="G12" i="7" s="1"/>
  <c r="D11" i="7"/>
  <c r="G11" i="7" s="1"/>
  <c r="D10" i="7"/>
  <c r="G10" i="7" s="1"/>
  <c r="F9" i="7"/>
  <c r="F29" i="7" s="1"/>
  <c r="E9" i="7"/>
  <c r="E29" i="7" s="1"/>
  <c r="C9" i="7"/>
  <c r="C29" i="7" s="1"/>
  <c r="B9" i="7"/>
  <c r="B29" i="7" s="1"/>
  <c r="D29" i="7" s="1"/>
  <c r="G29" i="7" s="1"/>
  <c r="D157" i="6"/>
  <c r="G157" i="6" s="1"/>
  <c r="D156" i="6"/>
  <c r="G156" i="6" s="1"/>
  <c r="G155" i="6"/>
  <c r="D155" i="6"/>
  <c r="D154" i="6"/>
  <c r="G154" i="6" s="1"/>
  <c r="D153" i="6"/>
  <c r="G153" i="6" s="1"/>
  <c r="D152" i="6"/>
  <c r="G152" i="6" s="1"/>
  <c r="G151" i="6"/>
  <c r="D151" i="6"/>
  <c r="F150" i="6"/>
  <c r="E150" i="6"/>
  <c r="D150" i="6"/>
  <c r="C150" i="6"/>
  <c r="B150" i="6"/>
  <c r="D149" i="6"/>
  <c r="D146" i="6" s="1"/>
  <c r="D148" i="6"/>
  <c r="G148" i="6" s="1"/>
  <c r="G147" i="6"/>
  <c r="D147" i="6"/>
  <c r="F146" i="6"/>
  <c r="E146" i="6"/>
  <c r="C146" i="6"/>
  <c r="B146" i="6"/>
  <c r="D145" i="6"/>
  <c r="G145" i="6" s="1"/>
  <c r="D144" i="6"/>
  <c r="G144" i="6" s="1"/>
  <c r="G143" i="6"/>
  <c r="D143" i="6"/>
  <c r="D142" i="6"/>
  <c r="G142" i="6" s="1"/>
  <c r="D141" i="6"/>
  <c r="G141" i="6" s="1"/>
  <c r="D140" i="6"/>
  <c r="G140" i="6" s="1"/>
  <c r="G139" i="6"/>
  <c r="D139" i="6"/>
  <c r="D138" i="6"/>
  <c r="G138" i="6" s="1"/>
  <c r="G137" i="6" s="1"/>
  <c r="F137" i="6"/>
  <c r="E137" i="6"/>
  <c r="C137" i="6"/>
  <c r="B137" i="6"/>
  <c r="D136" i="6"/>
  <c r="G136" i="6" s="1"/>
  <c r="D135" i="6"/>
  <c r="D133" i="6" s="1"/>
  <c r="D134" i="6"/>
  <c r="G134" i="6" s="1"/>
  <c r="F133" i="6"/>
  <c r="E133" i="6"/>
  <c r="C133" i="6"/>
  <c r="B133" i="6"/>
  <c r="D132" i="6"/>
  <c r="G132" i="6" s="1"/>
  <c r="G131" i="6"/>
  <c r="D131" i="6"/>
  <c r="D130" i="6"/>
  <c r="G130" i="6" s="1"/>
  <c r="D129" i="6"/>
  <c r="G129" i="6" s="1"/>
  <c r="D128" i="6"/>
  <c r="G128" i="6" s="1"/>
  <c r="G127" i="6"/>
  <c r="D127" i="6"/>
  <c r="D126" i="6"/>
  <c r="G126" i="6" s="1"/>
  <c r="D125" i="6"/>
  <c r="D124" i="6"/>
  <c r="G124" i="6" s="1"/>
  <c r="F123" i="6"/>
  <c r="E123" i="6"/>
  <c r="C123" i="6"/>
  <c r="B123" i="6"/>
  <c r="G122" i="6"/>
  <c r="D122" i="6"/>
  <c r="D121" i="6"/>
  <c r="G121" i="6" s="1"/>
  <c r="G120" i="6"/>
  <c r="D120" i="6"/>
  <c r="D119" i="6"/>
  <c r="G119" i="6" s="1"/>
  <c r="G118" i="6"/>
  <c r="D118" i="6"/>
  <c r="D117" i="6"/>
  <c r="G117" i="6" s="1"/>
  <c r="G116" i="6"/>
  <c r="D116" i="6"/>
  <c r="D115" i="6"/>
  <c r="G114" i="6"/>
  <c r="D114" i="6"/>
  <c r="F113" i="6"/>
  <c r="E113" i="6"/>
  <c r="C113" i="6"/>
  <c r="B113" i="6"/>
  <c r="D112" i="6"/>
  <c r="G112" i="6" s="1"/>
  <c r="D111" i="6"/>
  <c r="G111" i="6" s="1"/>
  <c r="D110" i="6"/>
  <c r="G110" i="6" s="1"/>
  <c r="G109" i="6"/>
  <c r="D109" i="6"/>
  <c r="D108" i="6"/>
  <c r="G108" i="6" s="1"/>
  <c r="D107" i="6"/>
  <c r="G107" i="6" s="1"/>
  <c r="D106" i="6"/>
  <c r="G106" i="6" s="1"/>
  <c r="G105" i="6"/>
  <c r="D105" i="6"/>
  <c r="D104" i="6"/>
  <c r="G104" i="6" s="1"/>
  <c r="F103" i="6"/>
  <c r="E103" i="6"/>
  <c r="C103" i="6"/>
  <c r="B103" i="6"/>
  <c r="D102" i="6"/>
  <c r="G102" i="6" s="1"/>
  <c r="D101" i="6"/>
  <c r="G101" i="6" s="1"/>
  <c r="D100" i="6"/>
  <c r="G100" i="6" s="1"/>
  <c r="G99" i="6"/>
  <c r="D99" i="6"/>
  <c r="D98" i="6"/>
  <c r="G98" i="6" s="1"/>
  <c r="D97" i="6"/>
  <c r="G97" i="6" s="1"/>
  <c r="D96" i="6"/>
  <c r="G96" i="6" s="1"/>
  <c r="G95" i="6"/>
  <c r="D95" i="6"/>
  <c r="D94" i="6"/>
  <c r="G94" i="6" s="1"/>
  <c r="G93" i="6" s="1"/>
  <c r="F93" i="6"/>
  <c r="E93" i="6"/>
  <c r="C93" i="6"/>
  <c r="B93" i="6"/>
  <c r="D92" i="6"/>
  <c r="G92" i="6" s="1"/>
  <c r="D91" i="6"/>
  <c r="G91" i="6" s="1"/>
  <c r="D90" i="6"/>
  <c r="G90" i="6" s="1"/>
  <c r="G89" i="6"/>
  <c r="D89" i="6"/>
  <c r="D88" i="6"/>
  <c r="G88" i="6" s="1"/>
  <c r="D87" i="6"/>
  <c r="D85" i="6" s="1"/>
  <c r="D86" i="6"/>
  <c r="G86" i="6" s="1"/>
  <c r="F85" i="6"/>
  <c r="E85" i="6"/>
  <c r="C85" i="6"/>
  <c r="B85" i="6"/>
  <c r="E84" i="6"/>
  <c r="D82" i="6"/>
  <c r="G82" i="6" s="1"/>
  <c r="D81" i="6"/>
  <c r="G81" i="6" s="1"/>
  <c r="G80" i="6"/>
  <c r="D80" i="6"/>
  <c r="D79" i="6"/>
  <c r="G79" i="6" s="1"/>
  <c r="D78" i="6"/>
  <c r="D75" i="6" s="1"/>
  <c r="D77" i="6"/>
  <c r="G77" i="6" s="1"/>
  <c r="G76" i="6"/>
  <c r="D76" i="6"/>
  <c r="F75" i="6"/>
  <c r="E75" i="6"/>
  <c r="C75" i="6"/>
  <c r="B75" i="6"/>
  <c r="D74" i="6"/>
  <c r="G74" i="6" s="1"/>
  <c r="D73" i="6"/>
  <c r="G73" i="6" s="1"/>
  <c r="G72" i="6"/>
  <c r="D72" i="6"/>
  <c r="F71" i="6"/>
  <c r="E71" i="6"/>
  <c r="D71" i="6"/>
  <c r="C71" i="6"/>
  <c r="B71" i="6"/>
  <c r="D70" i="6"/>
  <c r="G70" i="6" s="1"/>
  <c r="D69" i="6"/>
  <c r="G69" i="6" s="1"/>
  <c r="G68" i="6"/>
  <c r="D68" i="6"/>
  <c r="D67" i="6"/>
  <c r="G67" i="6" s="1"/>
  <c r="D66" i="6"/>
  <c r="G66" i="6" s="1"/>
  <c r="D65" i="6"/>
  <c r="G65" i="6" s="1"/>
  <c r="G64" i="6"/>
  <c r="D64" i="6"/>
  <c r="D63" i="6"/>
  <c r="G63" i="6" s="1"/>
  <c r="F62" i="6"/>
  <c r="E62" i="6"/>
  <c r="C62" i="6"/>
  <c r="B62" i="6"/>
  <c r="D61" i="6"/>
  <c r="G61" i="6" s="1"/>
  <c r="D60" i="6"/>
  <c r="D58" i="6" s="1"/>
  <c r="D59" i="6"/>
  <c r="G59" i="6" s="1"/>
  <c r="F58" i="6"/>
  <c r="E58" i="6"/>
  <c r="C58" i="6"/>
  <c r="B58" i="6"/>
  <c r="D57" i="6"/>
  <c r="G57" i="6" s="1"/>
  <c r="G56" i="6"/>
  <c r="D56" i="6"/>
  <c r="D55" i="6"/>
  <c r="G55" i="6" s="1"/>
  <c r="D54" i="6"/>
  <c r="G54" i="6" s="1"/>
  <c r="D53" i="6"/>
  <c r="G53" i="6" s="1"/>
  <c r="G52" i="6"/>
  <c r="D52" i="6"/>
  <c r="D51" i="6"/>
  <c r="G51" i="6" s="1"/>
  <c r="D50" i="6"/>
  <c r="D48" i="6" s="1"/>
  <c r="D49" i="6"/>
  <c r="G49" i="6" s="1"/>
  <c r="F48" i="6"/>
  <c r="E48" i="6"/>
  <c r="C48" i="6"/>
  <c r="B48" i="6"/>
  <c r="D47" i="6"/>
  <c r="G47" i="6" s="1"/>
  <c r="G46" i="6"/>
  <c r="D46" i="6"/>
  <c r="D45" i="6"/>
  <c r="G45" i="6" s="1"/>
  <c r="D44" i="6"/>
  <c r="G44" i="6" s="1"/>
  <c r="D43" i="6"/>
  <c r="G43" i="6" s="1"/>
  <c r="G42" i="6"/>
  <c r="D42" i="6"/>
  <c r="D41" i="6"/>
  <c r="G41" i="6" s="1"/>
  <c r="D40" i="6"/>
  <c r="D39" i="6"/>
  <c r="G39" i="6" s="1"/>
  <c r="F38" i="6"/>
  <c r="E38" i="6"/>
  <c r="C38" i="6"/>
  <c r="B38" i="6"/>
  <c r="D37" i="6"/>
  <c r="G37" i="6" s="1"/>
  <c r="G36" i="6"/>
  <c r="D36" i="6"/>
  <c r="D35" i="6"/>
  <c r="G35" i="6" s="1"/>
  <c r="D34" i="6"/>
  <c r="G34" i="6" s="1"/>
  <c r="D33" i="6"/>
  <c r="G33" i="6" s="1"/>
  <c r="G32" i="6"/>
  <c r="D32" i="6"/>
  <c r="D31" i="6"/>
  <c r="G31" i="6" s="1"/>
  <c r="D30" i="6"/>
  <c r="D28" i="6" s="1"/>
  <c r="D29" i="6"/>
  <c r="G29" i="6" s="1"/>
  <c r="F28" i="6"/>
  <c r="E28" i="6"/>
  <c r="C28" i="6"/>
  <c r="B28" i="6"/>
  <c r="D27" i="6"/>
  <c r="G27" i="6" s="1"/>
  <c r="G26" i="6"/>
  <c r="D26" i="6"/>
  <c r="D25" i="6"/>
  <c r="G25" i="6" s="1"/>
  <c r="D24" i="6"/>
  <c r="G24" i="6" s="1"/>
  <c r="D23" i="6"/>
  <c r="G23" i="6" s="1"/>
  <c r="G22" i="6"/>
  <c r="D22" i="6"/>
  <c r="D21" i="6"/>
  <c r="G21" i="6" s="1"/>
  <c r="D20" i="6"/>
  <c r="D19" i="6"/>
  <c r="G19" i="6" s="1"/>
  <c r="F18" i="6"/>
  <c r="E18" i="6"/>
  <c r="C18" i="6"/>
  <c r="B18" i="6"/>
  <c r="B9" i="6" s="1"/>
  <c r="D17" i="6"/>
  <c r="G17" i="6" s="1"/>
  <c r="G16" i="6"/>
  <c r="D16" i="6"/>
  <c r="D15" i="6"/>
  <c r="G15" i="6" s="1"/>
  <c r="D14" i="6"/>
  <c r="G14" i="6" s="1"/>
  <c r="D13" i="6"/>
  <c r="G13" i="6" s="1"/>
  <c r="G12" i="6"/>
  <c r="D12" i="6"/>
  <c r="D11" i="6"/>
  <c r="G11" i="6" s="1"/>
  <c r="G10" i="6" s="1"/>
  <c r="F10" i="6"/>
  <c r="F9" i="6" s="1"/>
  <c r="E10" i="6"/>
  <c r="C10" i="6"/>
  <c r="C9" i="6" s="1"/>
  <c r="B10" i="6"/>
  <c r="E9" i="6"/>
  <c r="E159" i="6" s="1"/>
  <c r="C77" i="8" l="1"/>
  <c r="D44" i="8"/>
  <c r="D27" i="8"/>
  <c r="F77" i="8"/>
  <c r="D37" i="8"/>
  <c r="G44" i="8"/>
  <c r="G21" i="9"/>
  <c r="D21" i="9"/>
  <c r="C33" i="9"/>
  <c r="D9" i="9"/>
  <c r="G14" i="9"/>
  <c r="G12" i="9" s="1"/>
  <c r="G18" i="9"/>
  <c r="G16" i="9" s="1"/>
  <c r="G23" i="9"/>
  <c r="G29" i="9"/>
  <c r="G28" i="9" s="1"/>
  <c r="G10" i="8"/>
  <c r="G19" i="8"/>
  <c r="G27" i="8"/>
  <c r="G37" i="8"/>
  <c r="G61" i="8"/>
  <c r="D19" i="8"/>
  <c r="G55" i="8"/>
  <c r="G53" i="8" s="1"/>
  <c r="G73" i="8"/>
  <c r="G71" i="8" s="1"/>
  <c r="D10" i="8"/>
  <c r="D61" i="8"/>
  <c r="G9" i="7"/>
  <c r="G19" i="7"/>
  <c r="D9" i="7"/>
  <c r="G62" i="6"/>
  <c r="G103" i="6"/>
  <c r="F159" i="6"/>
  <c r="G71" i="6"/>
  <c r="D113" i="6"/>
  <c r="G150" i="6"/>
  <c r="G30" i="6"/>
  <c r="G28" i="6" s="1"/>
  <c r="G50" i="6"/>
  <c r="G48" i="6" s="1"/>
  <c r="G78" i="6"/>
  <c r="G75" i="6" s="1"/>
  <c r="F84" i="6"/>
  <c r="G87" i="6"/>
  <c r="G85" i="6" s="1"/>
  <c r="D103" i="6"/>
  <c r="G115" i="6"/>
  <c r="G113" i="6" s="1"/>
  <c r="G135" i="6"/>
  <c r="G133" i="6" s="1"/>
  <c r="D137" i="6"/>
  <c r="G149" i="6"/>
  <c r="D18" i="6"/>
  <c r="D38" i="6"/>
  <c r="B84" i="6"/>
  <c r="B159" i="6" s="1"/>
  <c r="D123" i="6"/>
  <c r="G146" i="6"/>
  <c r="D10" i="6"/>
  <c r="G20" i="6"/>
  <c r="G18" i="6" s="1"/>
  <c r="G9" i="6" s="1"/>
  <c r="G40" i="6"/>
  <c r="G38" i="6" s="1"/>
  <c r="G60" i="6"/>
  <c r="G58" i="6" s="1"/>
  <c r="D62" i="6"/>
  <c r="C84" i="6"/>
  <c r="C159" i="6" s="1"/>
  <c r="D93" i="6"/>
  <c r="D84" i="6" s="1"/>
  <c r="G125" i="6"/>
  <c r="G123" i="6" s="1"/>
  <c r="G78" i="5"/>
  <c r="D78" i="5"/>
  <c r="F75" i="5"/>
  <c r="E75" i="5"/>
  <c r="C75" i="5"/>
  <c r="B75" i="5"/>
  <c r="G74" i="5"/>
  <c r="D74" i="5"/>
  <c r="G73" i="5"/>
  <c r="G75" i="5" s="1"/>
  <c r="D73" i="5"/>
  <c r="D75" i="5" s="1"/>
  <c r="G68" i="5"/>
  <c r="D68" i="5"/>
  <c r="D67" i="5" s="1"/>
  <c r="G67" i="5"/>
  <c r="F67" i="5"/>
  <c r="E67" i="5"/>
  <c r="C67" i="5"/>
  <c r="B67" i="5"/>
  <c r="G63" i="5"/>
  <c r="D63" i="5"/>
  <c r="G62" i="5"/>
  <c r="D62" i="5"/>
  <c r="G61" i="5"/>
  <c r="D61" i="5"/>
  <c r="G60" i="5"/>
  <c r="D60" i="5"/>
  <c r="D59" i="5" s="1"/>
  <c r="G59" i="5"/>
  <c r="F59" i="5"/>
  <c r="E59" i="5"/>
  <c r="C59" i="5"/>
  <c r="B59" i="5"/>
  <c r="G58" i="5"/>
  <c r="D58" i="5"/>
  <c r="G57" i="5"/>
  <c r="D57" i="5"/>
  <c r="G56" i="5"/>
  <c r="D56" i="5"/>
  <c r="D54" i="5" s="1"/>
  <c r="G55" i="5"/>
  <c r="D55" i="5"/>
  <c r="F54" i="5"/>
  <c r="F65" i="5" s="1"/>
  <c r="E54" i="5"/>
  <c r="E65" i="5" s="1"/>
  <c r="C54" i="5"/>
  <c r="B54" i="5"/>
  <c r="B65" i="5" s="1"/>
  <c r="G53" i="5"/>
  <c r="D53" i="5"/>
  <c r="G52" i="5"/>
  <c r="D52" i="5"/>
  <c r="G51" i="5"/>
  <c r="D51" i="5"/>
  <c r="G50" i="5"/>
  <c r="D50" i="5"/>
  <c r="G49" i="5"/>
  <c r="D49" i="5"/>
  <c r="G48" i="5"/>
  <c r="D48" i="5"/>
  <c r="G47" i="5"/>
  <c r="D47" i="5"/>
  <c r="G46" i="5"/>
  <c r="D46" i="5"/>
  <c r="G45" i="5"/>
  <c r="F45" i="5"/>
  <c r="E45" i="5"/>
  <c r="D45" i="5"/>
  <c r="C45" i="5"/>
  <c r="C65" i="5" s="1"/>
  <c r="B45" i="5"/>
  <c r="G39" i="5"/>
  <c r="D39" i="5"/>
  <c r="G38" i="5"/>
  <c r="D38" i="5"/>
  <c r="D37" i="5" s="1"/>
  <c r="G37" i="5"/>
  <c r="F37" i="5"/>
  <c r="E37" i="5"/>
  <c r="C37" i="5"/>
  <c r="B37" i="5"/>
  <c r="G36" i="5"/>
  <c r="D36" i="5"/>
  <c r="G35" i="5"/>
  <c r="F35" i="5"/>
  <c r="E35" i="5"/>
  <c r="D35" i="5"/>
  <c r="C35" i="5"/>
  <c r="B35" i="5"/>
  <c r="G34" i="5"/>
  <c r="D34" i="5"/>
  <c r="G33" i="5"/>
  <c r="D33" i="5"/>
  <c r="G32" i="5"/>
  <c r="D32" i="5"/>
  <c r="G31" i="5"/>
  <c r="D31" i="5"/>
  <c r="G30" i="5"/>
  <c r="D30" i="5"/>
  <c r="D28" i="5" s="1"/>
  <c r="G29" i="5"/>
  <c r="D29" i="5"/>
  <c r="F28" i="5"/>
  <c r="G28" i="5" s="1"/>
  <c r="E28" i="5"/>
  <c r="C28" i="5"/>
  <c r="B28" i="5"/>
  <c r="G27" i="5"/>
  <c r="D27" i="5"/>
  <c r="G26" i="5"/>
  <c r="D26" i="5"/>
  <c r="G25" i="5"/>
  <c r="D25" i="5"/>
  <c r="G24" i="5"/>
  <c r="D24" i="5"/>
  <c r="G23" i="5"/>
  <c r="D23" i="5"/>
  <c r="G22" i="5"/>
  <c r="D22" i="5"/>
  <c r="G21" i="5"/>
  <c r="D21" i="5"/>
  <c r="G20" i="5"/>
  <c r="D20" i="5"/>
  <c r="G19" i="5"/>
  <c r="D19" i="5"/>
  <c r="G18" i="5"/>
  <c r="D18" i="5"/>
  <c r="D16" i="5" s="1"/>
  <c r="G17" i="5"/>
  <c r="D17" i="5"/>
  <c r="F16" i="5"/>
  <c r="F41" i="5" s="1"/>
  <c r="E16" i="5"/>
  <c r="E41" i="5" s="1"/>
  <c r="C16" i="5"/>
  <c r="C41" i="5" s="1"/>
  <c r="C70" i="5" s="1"/>
  <c r="B16" i="5"/>
  <c r="B41" i="5" s="1"/>
  <c r="G15" i="5"/>
  <c r="D15" i="5"/>
  <c r="G14" i="5"/>
  <c r="D14" i="5"/>
  <c r="G13" i="5"/>
  <c r="D13" i="5"/>
  <c r="G12" i="5"/>
  <c r="D12" i="5"/>
  <c r="G11" i="5"/>
  <c r="D11" i="5"/>
  <c r="G10" i="5"/>
  <c r="D10" i="5"/>
  <c r="G9" i="5"/>
  <c r="D9" i="5"/>
  <c r="D42" i="8" l="1"/>
  <c r="G9" i="9"/>
  <c r="G33" i="9" s="1"/>
  <c r="D33" i="9"/>
  <c r="G42" i="8"/>
  <c r="G9" i="8"/>
  <c r="G77" i="8" s="1"/>
  <c r="D9" i="8"/>
  <c r="D77" i="8" s="1"/>
  <c r="D9" i="6"/>
  <c r="D159" i="6" s="1"/>
  <c r="G84" i="6"/>
  <c r="G159" i="6" s="1"/>
  <c r="F70" i="5"/>
  <c r="G42" i="5"/>
  <c r="B70" i="5"/>
  <c r="G65" i="5"/>
  <c r="D65" i="5"/>
  <c r="G41" i="5"/>
  <c r="G70" i="5" s="1"/>
  <c r="D41" i="5"/>
  <c r="D70" i="5" s="1"/>
  <c r="E70" i="5"/>
  <c r="G16" i="5"/>
  <c r="G54" i="5"/>
  <c r="D74" i="4" l="1"/>
  <c r="D72" i="4"/>
  <c r="C72" i="4"/>
  <c r="C74" i="4" s="1"/>
  <c r="D64" i="4"/>
  <c r="C64" i="4"/>
  <c r="B64" i="4"/>
  <c r="B72" i="4" s="1"/>
  <c r="B74" i="4" s="1"/>
  <c r="B59" i="4"/>
  <c r="D57" i="4"/>
  <c r="D59" i="4" s="1"/>
  <c r="B57" i="4"/>
  <c r="D49" i="4"/>
  <c r="C49" i="4"/>
  <c r="C57" i="4" s="1"/>
  <c r="C59" i="4" s="1"/>
  <c r="B49" i="4"/>
  <c r="C44" i="4"/>
  <c r="B44" i="4"/>
  <c r="B11" i="4" s="1"/>
  <c r="B8" i="4" s="1"/>
  <c r="B21" i="4" s="1"/>
  <c r="B23" i="4" s="1"/>
  <c r="B25" i="4" s="1"/>
  <c r="B33" i="4" s="1"/>
  <c r="D40" i="4"/>
  <c r="C40" i="4"/>
  <c r="B40" i="4"/>
  <c r="D37" i="4"/>
  <c r="D44" i="4" s="1"/>
  <c r="D11" i="4" s="1"/>
  <c r="D8" i="4" s="1"/>
  <c r="D21" i="4" s="1"/>
  <c r="D23" i="4" s="1"/>
  <c r="D25" i="4" s="1"/>
  <c r="D33" i="4" s="1"/>
  <c r="C37" i="4"/>
  <c r="B37" i="4"/>
  <c r="D29" i="4"/>
  <c r="C29" i="4"/>
  <c r="B29" i="4"/>
  <c r="D17" i="4"/>
  <c r="C17" i="4"/>
  <c r="D13" i="4"/>
  <c r="C13" i="4"/>
  <c r="B13" i="4"/>
  <c r="C11" i="4"/>
  <c r="C8" i="4" s="1"/>
  <c r="C21" i="4" s="1"/>
  <c r="C23" i="4" s="1"/>
  <c r="C25" i="4" s="1"/>
  <c r="C33" i="4" s="1"/>
  <c r="J20" i="3" l="1"/>
  <c r="K14" i="3"/>
  <c r="J14" i="3"/>
  <c r="I14" i="3"/>
  <c r="H14" i="3"/>
  <c r="G14" i="3"/>
  <c r="E14" i="3"/>
  <c r="K8" i="3"/>
  <c r="K20" i="3" s="1"/>
  <c r="J8" i="3"/>
  <c r="I8" i="3"/>
  <c r="I20" i="3" s="1"/>
  <c r="H8" i="3"/>
  <c r="H20" i="3" s="1"/>
  <c r="G8" i="3"/>
  <c r="G20" i="3" s="1"/>
  <c r="E8" i="3"/>
  <c r="E20" i="3" s="1"/>
  <c r="F41" i="2" l="1"/>
  <c r="E41" i="2"/>
  <c r="D41" i="2"/>
  <c r="C41" i="2"/>
  <c r="B41" i="2"/>
  <c r="F30" i="2"/>
  <c r="F29" i="2"/>
  <c r="F28" i="2"/>
  <c r="F27" i="2" s="1"/>
  <c r="H27" i="2"/>
  <c r="G27" i="2"/>
  <c r="E27" i="2"/>
  <c r="D27" i="2"/>
  <c r="C27" i="2"/>
  <c r="B27" i="2"/>
  <c r="F25" i="2"/>
  <c r="F24" i="2"/>
  <c r="F23" i="2"/>
  <c r="F22" i="2" s="1"/>
  <c r="H22" i="2"/>
  <c r="G22" i="2"/>
  <c r="E22" i="2"/>
  <c r="D22" i="2"/>
  <c r="C22" i="2"/>
  <c r="B22" i="2"/>
  <c r="F16" i="2"/>
  <c r="F15" i="2"/>
  <c r="F14" i="2"/>
  <c r="H13" i="2"/>
  <c r="G13" i="2"/>
  <c r="E13" i="2"/>
  <c r="D13" i="2"/>
  <c r="C13" i="2"/>
  <c r="B13" i="2"/>
  <c r="F13" i="2" s="1"/>
  <c r="F12" i="2"/>
  <c r="F11" i="2"/>
  <c r="F10" i="2"/>
  <c r="H9" i="2"/>
  <c r="H8" i="2" s="1"/>
  <c r="H20" i="2" s="1"/>
  <c r="G9" i="2"/>
  <c r="E9" i="2"/>
  <c r="E8" i="2" s="1"/>
  <c r="E20" i="2" s="1"/>
  <c r="D9" i="2"/>
  <c r="D8" i="2" s="1"/>
  <c r="D20" i="2" s="1"/>
  <c r="C9" i="2"/>
  <c r="B9" i="2"/>
  <c r="B8" i="2" s="1"/>
  <c r="B20" i="2" s="1"/>
  <c r="G8" i="2"/>
  <c r="G20" i="2" s="1"/>
  <c r="C8" i="2"/>
  <c r="C20" i="2" s="1"/>
  <c r="F9" i="2" l="1"/>
  <c r="F8" i="2" s="1"/>
  <c r="F20" i="2" s="1"/>
  <c r="E38" i="1" l="1"/>
  <c r="E31" i="1"/>
  <c r="E27" i="1"/>
  <c r="E23" i="1"/>
  <c r="E19" i="1"/>
  <c r="E9" i="1"/>
  <c r="C41" i="1" l="1"/>
  <c r="C38" i="1"/>
  <c r="C31" i="1"/>
  <c r="C25" i="1"/>
  <c r="C17" i="1"/>
  <c r="F74" i="1"/>
  <c r="E74" i="1"/>
  <c r="F67" i="1"/>
  <c r="E67" i="1"/>
  <c r="F62" i="1"/>
  <c r="E62" i="1"/>
  <c r="C59" i="1"/>
  <c r="B59" i="1"/>
  <c r="F56" i="1"/>
  <c r="E56" i="1"/>
  <c r="F42" i="1"/>
  <c r="E42" i="1"/>
  <c r="E46" i="1" s="1"/>
  <c r="B41" i="1"/>
  <c r="F38" i="1"/>
  <c r="B38" i="1"/>
  <c r="F31" i="1"/>
  <c r="B31" i="1"/>
  <c r="F27" i="1"/>
  <c r="B25" i="1"/>
  <c r="F23" i="1"/>
  <c r="F19" i="1"/>
  <c r="B17" i="1"/>
  <c r="F9" i="1"/>
  <c r="C9" i="1"/>
  <c r="B9" i="1"/>
  <c r="C46" i="1" l="1"/>
  <c r="C61" i="1" s="1"/>
  <c r="B46" i="1"/>
  <c r="B61" i="1" s="1"/>
  <c r="F78" i="1"/>
  <c r="E78" i="1"/>
  <c r="F46" i="1"/>
  <c r="F58" i="1" s="1"/>
  <c r="E58" i="1"/>
  <c r="F80" i="1" l="1"/>
  <c r="E80" i="1"/>
</calcChain>
</file>

<file path=xl/sharedStrings.xml><?xml version="1.0" encoding="utf-8"?>
<sst xmlns="http://schemas.openxmlformats.org/spreadsheetml/2006/main" count="837" uniqueCount="638">
  <si>
    <t>Formato 1 Estado de Situación Financiera Detallado - LDF</t>
  </si>
  <si>
    <t>Estado de Situación Financiera Detallado - LDF</t>
  </si>
  <si>
    <t>(PESOS)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</si>
  <si>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</si>
  <si>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</si>
  <si>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</si>
  <si>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</si>
  <si>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</si>
  <si>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</si>
  <si>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</si>
  <si>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</si>
  <si>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</si>
  <si>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</si>
  <si>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</si>
  <si>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</si>
  <si>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</si>
  <si>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</si>
  <si>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</si>
  <si>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</si>
  <si>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</si>
  <si>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</si>
  <si>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</si>
  <si>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</si>
  <si>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</si>
  <si>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</si>
  <si>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</si>
  <si>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</si>
  <si>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</si>
  <si>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</si>
  <si>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</si>
  <si>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</si>
  <si>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</si>
  <si>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</si>
  <si>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</si>
  <si>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</si>
  <si>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</si>
  <si>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</si>
  <si>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</si>
  <si>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</si>
  <si>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</si>
  <si>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</si>
  <si>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</si>
  <si>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</si>
  <si>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</si>
  <si>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</si>
  <si>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</si>
  <si>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</si>
  <si>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</si>
  <si>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</si>
  <si>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</si>
  <si>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</si>
  <si>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</si>
  <si>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</si>
  <si>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</si>
  <si>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</si>
  <si>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</si>
  <si>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</si>
  <si>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</si>
  <si>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</si>
  <si>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</si>
  <si>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</si>
  <si>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</si>
  <si>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</si>
  <si>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</si>
  <si>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</si>
  <si>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</si>
  <si>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</si>
  <si>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</si>
  <si>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</si>
  <si>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</si>
  <si>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</si>
  <si>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</si>
  <si>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</si>
  <si>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</si>
  <si>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</si>
  <si>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</si>
  <si>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</si>
  <si>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</si>
  <si>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</si>
  <si>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</si>
  <si>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</si>
  <si>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</si>
  <si>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</si>
  <si>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</si>
  <si>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</si>
  <si>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</si>
  <si>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</si>
  <si>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</si>
  <si>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</si>
  <si>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</si>
  <si>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</si>
  <si>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</si>
  <si>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</si>
  <si>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</si>
  <si>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</si>
  <si>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</si>
  <si>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</si>
  <si>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</si>
  <si>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</si>
  <si>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</si>
  <si>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</si>
  <si>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</si>
  <si>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</si>
  <si>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</si>
  <si>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</si>
  <si>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</si>
  <si>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</si>
  <si>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</si>
  <si>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</si>
  <si>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</si>
  <si>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</si>
  <si>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</si>
  <si>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</si>
  <si>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</si>
  <si>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</si>
  <si>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</si>
  <si>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</si>
  <si>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</si>
  <si>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</si>
  <si>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</si>
  <si>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 xml:space="preserve"> Comisión Municipal del Deporte y Atención a la Juventud del Municipio de Uriangato, Guanajuato.</t>
  </si>
  <si>
    <t>al 31 de Diciembre de 2023 y al 30 de Septiembre de 2024</t>
  </si>
  <si>
    <t>Formato 2 Informe Analítico de la Deuda Pública y Otros Pasivos - LDF</t>
  </si>
  <si>
    <t>Informe Analítico de la Deuda Pública y Otros Pasivos - LDF</t>
  </si>
  <si>
    <t>Al 31 de Diciembre de 2023 y al 30 de Septiembre de 2024</t>
  </si>
  <si>
    <t>Denominación de la Deuda Pública y Otros Pasivos (c)</t>
  </si>
  <si>
    <t>Saldo al 31 de diciembre de 2023 (d)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</si>
  <si>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</si>
  <si>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</si>
  <si>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</si>
  <si>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</si>
  <si>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</si>
  <si>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</si>
  <si>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</si>
  <si>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</si>
  <si>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</si>
  <si>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</si>
  <si>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</si>
  <si>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</si>
  <si>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</si>
  <si>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</si>
  <si>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</si>
  <si>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</si>
  <si>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</si>
  <si>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</si>
  <si>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</si>
  <si>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</si>
  <si>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</si>
  <si>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t>*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</si>
  <si>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</si>
  <si>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</si>
  <si>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</si>
  <si>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</si>
  <si>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r>
      <rPr>
        <vertAlign val="superscript"/>
        <sz val="12"/>
        <rFont val="Calibri"/>
        <family val="2"/>
        <scheme val="minor"/>
      </rPr>
      <t>1</t>
    </r>
    <r>
      <rPr>
        <sz val="12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</si>
  <si>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</si>
  <si>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</si>
  <si>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</si>
  <si>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</si>
  <si>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</si>
  <si>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</si>
  <si>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</si>
  <si>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</si>
  <si>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</si>
  <si>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</si>
  <si>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</si>
  <si>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</si>
  <si>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del 01 de Enero al 30 de Septiembre de 2024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</si>
  <si>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</si>
  <si>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</si>
  <si>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</si>
  <si>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</si>
  <si>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</si>
  <si>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</si>
  <si>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</si>
  <si>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</si>
  <si>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30 de Septiembre de 2024 (k)</t>
  </si>
  <si>
    <t>Monto pagado de la inversión actualizado al 30 de Septiembre de 2024 (l)</t>
  </si>
  <si>
    <t>Saldo pendiente por pagar de la inversión al 30 de Septiembre de 2024 (m = g - l)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</si>
  <si>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</si>
  <si>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</si>
  <si>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</si>
  <si>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</si>
  <si>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</si>
  <si>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</si>
  <si>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</si>
  <si>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</si>
  <si>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</si>
  <si>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</si>
  <si>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</si>
  <si>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</si>
  <si>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</si>
  <si>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 (d)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</si>
  <si>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</si>
  <si>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</si>
  <si>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</si>
  <si>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</si>
  <si>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</si>
  <si>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</si>
  <si>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</si>
  <si>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</si>
  <si>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</si>
  <si>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</si>
  <si>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</si>
  <si>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</si>
  <si>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</si>
  <si>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</si>
  <si>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</si>
  <si>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</si>
  <si>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</si>
  <si>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</si>
  <si>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</si>
  <si>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</si>
  <si>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</si>
  <si>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</si>
  <si>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</si>
  <si>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</si>
  <si>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</si>
  <si>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</si>
  <si>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</si>
  <si>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</si>
  <si>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</si>
  <si>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</si>
  <si>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</si>
  <si>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</si>
  <si>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</si>
  <si>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</si>
  <si>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</si>
  <si>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</si>
  <si>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</si>
  <si>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</si>
  <si>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 xml:space="preserve">Concepto (c) </t>
  </si>
  <si>
    <t>Ingreso</t>
  </si>
  <si>
    <t>Diferencia (e)</t>
  </si>
  <si>
    <t>Estimado (d)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</si>
  <si>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</si>
  <si>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</si>
  <si>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</si>
  <si>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</si>
  <si>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</si>
  <si>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</si>
  <si>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</si>
  <si>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</si>
  <si>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</si>
  <si>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</si>
  <si>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</si>
  <si>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</si>
  <si>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</si>
  <si>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</si>
  <si>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</si>
  <si>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</si>
  <si>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</si>
  <si>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</si>
  <si>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</si>
  <si>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</si>
  <si>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</si>
  <si>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</si>
  <si>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</si>
  <si>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</si>
  <si>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</si>
  <si>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</si>
  <si>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</si>
  <si>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</si>
  <si>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</si>
  <si>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</si>
  <si>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</si>
  <si>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</si>
  <si>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</si>
  <si>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</si>
  <si>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</si>
  <si>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</si>
  <si>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</si>
  <si>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</si>
  <si>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</si>
  <si>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</si>
  <si>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</si>
  <si>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</si>
  <si>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</si>
  <si>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</si>
  <si>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</si>
  <si>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</si>
  <si>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</si>
  <si>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</si>
  <si>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</si>
  <si>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</si>
  <si>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</si>
  <si>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</si>
  <si>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</si>
  <si>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</si>
  <si>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</si>
  <si>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</si>
  <si>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</si>
  <si>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</si>
  <si>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</si>
  <si>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</si>
  <si>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</si>
  <si>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</si>
  <si>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</si>
  <si>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</si>
  <si>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</si>
  <si>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</si>
  <si>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</si>
  <si>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</si>
  <si>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</si>
  <si>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</si>
  <si>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</si>
  <si>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</si>
  <si>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</si>
  <si>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</si>
  <si>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</si>
  <si>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11N</t>
  </si>
  <si>
    <t>a2) Remuneraciones al Personal de Carácter Transitorio</t>
  </si>
  <si>
    <t>12N</t>
  </si>
  <si>
    <t>a3) Remuneraciones Adicionales y Especiales</t>
  </si>
  <si>
    <t>13N</t>
  </si>
  <si>
    <t>a4) Seguridad Social</t>
  </si>
  <si>
    <t>14N</t>
  </si>
  <si>
    <t>a5) Otras Prestaciones Sociales y Económicas</t>
  </si>
  <si>
    <t>15N</t>
  </si>
  <si>
    <t>a6) Previsiones</t>
  </si>
  <si>
    <t>16N</t>
  </si>
  <si>
    <t>a7) Pago de Estímulos a Servidores Públicos</t>
  </si>
  <si>
    <t>17N</t>
  </si>
  <si>
    <t>B. Materiales y Suministros (B=b1+b2+b3+b4+b5+b6+b7+b8+b9)</t>
  </si>
  <si>
    <t>b1) Materiales de Administración, Emisión de Documentos y Artículos Oficiales</t>
  </si>
  <si>
    <t>21N</t>
  </si>
  <si>
    <t>b2) Alimentos y Utensilios</t>
  </si>
  <si>
    <t>22N</t>
  </si>
  <si>
    <t>b3) Materias Primas y Materiales de Producción y Comercialización</t>
  </si>
  <si>
    <t>23N</t>
  </si>
  <si>
    <t>b4) Materiales y Artículos de Construcción y de Reparación</t>
  </si>
  <si>
    <t>24N</t>
  </si>
  <si>
    <t>b5) Productos Químicos, Farmacéuticos y de Laboratorio</t>
  </si>
  <si>
    <t>25N</t>
  </si>
  <si>
    <t>b6) Combustibles, Lubricantes y Aditivos</t>
  </si>
  <si>
    <t>26N</t>
  </si>
  <si>
    <t>b7) Vestuario, Blancos, Prendas de Protección y Artículos Deportivos</t>
  </si>
  <si>
    <t>27N</t>
  </si>
  <si>
    <t>b8) Materiales y Suministros Para Seguridad</t>
  </si>
  <si>
    <t>28N</t>
  </si>
  <si>
    <t>b9) Herramientas, Refacciones y Accesorios Menores</t>
  </si>
  <si>
    <t>29N</t>
  </si>
  <si>
    <t>C. Servicios Generales (C=c1+c2+c3+c4+c5+c6+c7+c8+c9)</t>
  </si>
  <si>
    <t>c1) Servicios Básicos</t>
  </si>
  <si>
    <t>31N</t>
  </si>
  <si>
    <t>c2) Servicios de Arrendamiento</t>
  </si>
  <si>
    <t>32N</t>
  </si>
  <si>
    <t>c3) Servicios Profesionales, Científicos, Técnicos y Otros Servicios</t>
  </si>
  <si>
    <t>33N</t>
  </si>
  <si>
    <t>c4) Servicios Financieros, Bancarios y Comerciales</t>
  </si>
  <si>
    <t>34N</t>
  </si>
  <si>
    <t>c5) Servicios de Instalación, Reparación, Mantenimiento y Conservación</t>
  </si>
  <si>
    <t>35N</t>
  </si>
  <si>
    <t>c6) Servicios de Comunicación Social y Publicidad</t>
  </si>
  <si>
    <t>36N</t>
  </si>
  <si>
    <t>c7) Servicios de Traslado y Viáticos</t>
  </si>
  <si>
    <t>37N</t>
  </si>
  <si>
    <t>c8) Servicios Oficiales</t>
  </si>
  <si>
    <t>38N</t>
  </si>
  <si>
    <t>c9) Otros Servicios Generales</t>
  </si>
  <si>
    <t>39N</t>
  </si>
  <si>
    <t>D. Transferencias, Asignaciones, Subsidios y Otras Ayudas (D=d1+d2+d3+d4+d5+d6+d7+d8+d9)</t>
  </si>
  <si>
    <t>d1) Transferencias Internas y Asignaciones al Sector Público</t>
  </si>
  <si>
    <t>41N</t>
  </si>
  <si>
    <t>d2) Transferencias al Resto del Sector Público</t>
  </si>
  <si>
    <t>42N</t>
  </si>
  <si>
    <t>d3) Subsidios y Subvenciones</t>
  </si>
  <si>
    <t>43N</t>
  </si>
  <si>
    <t>d4) Ayudas Sociales</t>
  </si>
  <si>
    <t>44N</t>
  </si>
  <si>
    <t>d5) Pensiones y Jubilaciones</t>
  </si>
  <si>
    <t>45N</t>
  </si>
  <si>
    <t>d6) Transferencias a Fideicomisos, Mandatos y Otros Análogos</t>
  </si>
  <si>
    <t>46N</t>
  </si>
  <si>
    <t>d7) Transferencias a la Seguridad Social</t>
  </si>
  <si>
    <t>d8) Donativos</t>
  </si>
  <si>
    <t>d9) Transferencias al Exterior</t>
  </si>
  <si>
    <t>49N</t>
  </si>
  <si>
    <t>E. Bienes Muebles, Inmuebles e Intangibles (E=e1+e2+e3+e4+e5+e6+e7+e8+e9)</t>
  </si>
  <si>
    <t>e1) Mobiliario y Equipo de Administración</t>
  </si>
  <si>
    <t>51N</t>
  </si>
  <si>
    <t>e2) Mobiliario y Equipo Educacional y Recreativo</t>
  </si>
  <si>
    <t>52N</t>
  </si>
  <si>
    <t>e3) Equipo e Instrumental Médico y de Laboratorio</t>
  </si>
  <si>
    <t>53N</t>
  </si>
  <si>
    <t>e4) Vehículos y Equipo de Transporte</t>
  </si>
  <si>
    <t>54N</t>
  </si>
  <si>
    <t>e5) Equipo de Defensa y Seguridad</t>
  </si>
  <si>
    <t>55N</t>
  </si>
  <si>
    <t>e6) Maquinaria, Otros Equipos y Herramientas</t>
  </si>
  <si>
    <t>56N</t>
  </si>
  <si>
    <t>e7) Activos Biológicos</t>
  </si>
  <si>
    <t>57N</t>
  </si>
  <si>
    <t>e8) Bienes Inmuebles</t>
  </si>
  <si>
    <t>58N</t>
  </si>
  <si>
    <t>e9) Activos Intangibles</t>
  </si>
  <si>
    <t>59N</t>
  </si>
  <si>
    <t>F. Inversión Pública (F=f1+f2+f3)</t>
  </si>
  <si>
    <t>f1) Obra Pública en Bienes de Dominio Público</t>
  </si>
  <si>
    <t>61N</t>
  </si>
  <si>
    <t>f2) Obra Pública en Bienes Propios</t>
  </si>
  <si>
    <t>62N</t>
  </si>
  <si>
    <t>f3) Proyectos Productivos y Acciones de Fomento</t>
  </si>
  <si>
    <t>63N</t>
  </si>
  <si>
    <t>G. Inversiones Financieras y Otras Provisiones (G=g1+g2+g3+g4+g5+g6+g7)</t>
  </si>
  <si>
    <t>g1) Inversiones Para el Fomento de Actividades Productivas</t>
  </si>
  <si>
    <t>71N</t>
  </si>
  <si>
    <t>g2) Acciones y Participaciones de Capital</t>
  </si>
  <si>
    <t>72N</t>
  </si>
  <si>
    <t>g3) Compra de Títulos y Valores</t>
  </si>
  <si>
    <t>73N</t>
  </si>
  <si>
    <t>g4) Concesión de Préstamos</t>
  </si>
  <si>
    <t>74N</t>
  </si>
  <si>
    <t>g5) Inversiones en Fideicomisos, Mandatos y Otros Análogos</t>
  </si>
  <si>
    <t>75N</t>
  </si>
  <si>
    <t xml:space="preserve">          Fideicomiso de Desastres Naturales (Informativo)</t>
  </si>
  <si>
    <t>g6) Otras Inversiones Financieras</t>
  </si>
  <si>
    <t>76N</t>
  </si>
  <si>
    <t>g7) Provisiones para Contingencias y Otras Erogaciones Especiales</t>
  </si>
  <si>
    <t>79N</t>
  </si>
  <si>
    <t>H. Participaciones y Aportaciones (H=h1+h2+h3)</t>
  </si>
  <si>
    <t>h1) Participaciones</t>
  </si>
  <si>
    <t>81N</t>
  </si>
  <si>
    <t>h2) Aportaciones</t>
  </si>
  <si>
    <t>83N</t>
  </si>
  <si>
    <t>h3) Convenios</t>
  </si>
  <si>
    <t>85N</t>
  </si>
  <si>
    <t>I. Deuda Pública (I=i1+i2+i3+i4+i5+i6+i7)</t>
  </si>
  <si>
    <t>i1) Amortización de la Deuda Pública</t>
  </si>
  <si>
    <t>91N</t>
  </si>
  <si>
    <t>i2) Intereses de la Deuda Pública</t>
  </si>
  <si>
    <t>92N</t>
  </si>
  <si>
    <t>i3) Comisiones de la Deuda Pública</t>
  </si>
  <si>
    <t>93N</t>
  </si>
  <si>
    <t>i4) Gastos de la Deuda Pública</t>
  </si>
  <si>
    <t>94N</t>
  </si>
  <si>
    <t>i5) Costo por Coberturas</t>
  </si>
  <si>
    <t>95N</t>
  </si>
  <si>
    <t>i6) Apoyos Financieros</t>
  </si>
  <si>
    <t>96N</t>
  </si>
  <si>
    <t>i7) Adeudos de Ejercicios Fiscales Anteriores (ADEFAS)</t>
  </si>
  <si>
    <t>99N</t>
  </si>
  <si>
    <t>II. Gasto Etiquetado (II=A+B+C+D+E+F+G+H+I)</t>
  </si>
  <si>
    <t>11E</t>
  </si>
  <si>
    <t>12E</t>
  </si>
  <si>
    <t>13E</t>
  </si>
  <si>
    <t>14E</t>
  </si>
  <si>
    <t>15E</t>
  </si>
  <si>
    <t>16E</t>
  </si>
  <si>
    <t>17E</t>
  </si>
  <si>
    <t>21E</t>
  </si>
  <si>
    <t>22E</t>
  </si>
  <si>
    <t>23E</t>
  </si>
  <si>
    <t>24E</t>
  </si>
  <si>
    <t>25E</t>
  </si>
  <si>
    <t>26E</t>
  </si>
  <si>
    <t>27E</t>
  </si>
  <si>
    <t>28E</t>
  </si>
  <si>
    <t>29E</t>
  </si>
  <si>
    <t>31E</t>
  </si>
  <si>
    <t>32E</t>
  </si>
  <si>
    <t>33E</t>
  </si>
  <si>
    <t>34E</t>
  </si>
  <si>
    <t>35E</t>
  </si>
  <si>
    <t>36E</t>
  </si>
  <si>
    <t>37E</t>
  </si>
  <si>
    <t>38E</t>
  </si>
  <si>
    <t>39E</t>
  </si>
  <si>
    <t>41E</t>
  </si>
  <si>
    <t>42E</t>
  </si>
  <si>
    <t>43E</t>
  </si>
  <si>
    <t>44E</t>
  </si>
  <si>
    <t>45E</t>
  </si>
  <si>
    <t>46E</t>
  </si>
  <si>
    <t>49E</t>
  </si>
  <si>
    <t>51E</t>
  </si>
  <si>
    <t>52E</t>
  </si>
  <si>
    <t>53E</t>
  </si>
  <si>
    <t>54E</t>
  </si>
  <si>
    <t>55E</t>
  </si>
  <si>
    <t>56E</t>
  </si>
  <si>
    <t>57E</t>
  </si>
  <si>
    <t>58E</t>
  </si>
  <si>
    <t>59E</t>
  </si>
  <si>
    <t>61E</t>
  </si>
  <si>
    <t>62E</t>
  </si>
  <si>
    <t>63E</t>
  </si>
  <si>
    <t>71E</t>
  </si>
  <si>
    <t>72E</t>
  </si>
  <si>
    <t>73E</t>
  </si>
  <si>
    <t>74E</t>
  </si>
  <si>
    <t>75E</t>
  </si>
  <si>
    <t>76E</t>
  </si>
  <si>
    <t>79E</t>
  </si>
  <si>
    <t>81E</t>
  </si>
  <si>
    <t>83E</t>
  </si>
  <si>
    <t>85E</t>
  </si>
  <si>
    <t>91E</t>
  </si>
  <si>
    <t>92E</t>
  </si>
  <si>
    <t>93E</t>
  </si>
  <si>
    <t>94E</t>
  </si>
  <si>
    <t>95E</t>
  </si>
  <si>
    <t>96E</t>
  </si>
  <si>
    <t>99E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</si>
  <si>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</si>
  <si>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</si>
  <si>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</si>
  <si>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</si>
  <si>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31120M41F010000 DIRECCION DE CONTABILIDAD Y ADMON</t>
  </si>
  <si>
    <t>31120M41F020000 DIRECCION DE RECURSOS MATERIALES Y MATTO</t>
  </si>
  <si>
    <t>31120M41F030000 DIRECCION GENERAL DE ACTIVACION FISICA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</si>
  <si>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</si>
  <si>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</si>
  <si>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</si>
  <si>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</si>
  <si>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</si>
  <si>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</si>
  <si>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A. Dependencia o Unidad Administrativa 1</t>
  </si>
  <si>
    <t>B. Dependencia o Unidad Administrativa 2</t>
  </si>
  <si>
    <t>C. Dependencia o Unidad Administrativa 3</t>
  </si>
  <si>
    <t>Formato 6 c) Estado Analítico del Ejercicio del Presupuesto de Egresos Detallado -LDF 
                       (Clasificación Funcional)</t>
  </si>
  <si>
    <t>Estado Analítico del Ejercicio del Presupueso de Egresos Detallado - LDF</t>
  </si>
  <si>
    <t>Clasificación Funcional (Finalidad y Función)</t>
  </si>
  <si>
    <t>Subejercicio  (e)</t>
  </si>
  <si>
    <t>Ampliaciones / (Reducciones)</t>
  </si>
  <si>
    <t>I. Gasto No Etiquetado (I=A+B+C+D)</t>
  </si>
  <si>
    <t>A. Gobierno (A=a1+a2+a3+a4+a5+a6+a7+a8)</t>
  </si>
  <si>
    <t>a1) Legislación</t>
  </si>
  <si>
    <t>01.01N</t>
  </si>
  <si>
    <t>a2) Justicia</t>
  </si>
  <si>
    <t>01.02N</t>
  </si>
  <si>
    <t>a3) Coordinación de la Política de Gobierno</t>
  </si>
  <si>
    <t>01.03N</t>
  </si>
  <si>
    <t>a4) Relaciones Exteriores</t>
  </si>
  <si>
    <t>01.04N</t>
  </si>
  <si>
    <t>a5) Asuntos Financieros y Hacendarios</t>
  </si>
  <si>
    <t>01.05N</t>
  </si>
  <si>
    <t>a6) Seguridad Nacional</t>
  </si>
  <si>
    <t>01.06N</t>
  </si>
  <si>
    <t>a7) Asuntos de Orden Público y de Seguridad Interior</t>
  </si>
  <si>
    <t>01.07N</t>
  </si>
  <si>
    <t>a8) Otros Servicios Generales</t>
  </si>
  <si>
    <t>01.08N</t>
  </si>
  <si>
    <t>B. Desarrollo Social (B=b1+b2+b3+b4+b5+b6+b7)</t>
  </si>
  <si>
    <t xml:space="preserve">b1) Protección Ambiental </t>
  </si>
  <si>
    <t>02.01N</t>
  </si>
  <si>
    <t>b2) Vivienda y Servicios a la Comunidad</t>
  </si>
  <si>
    <t>02.02N</t>
  </si>
  <si>
    <t>b3) Salud</t>
  </si>
  <si>
    <t>02.03N</t>
  </si>
  <si>
    <t>b4) Recreación, Cultura y Otras Manifestaciones Sociales</t>
  </si>
  <si>
    <t>02.04N</t>
  </si>
  <si>
    <t xml:space="preserve">b5) Educación </t>
  </si>
  <si>
    <t>02.05N</t>
  </si>
  <si>
    <t>b6) Protección Social</t>
  </si>
  <si>
    <t>02.06N</t>
  </si>
  <si>
    <t>b7) Otros Asuntos Sociales</t>
  </si>
  <si>
    <t>02.07N</t>
  </si>
  <si>
    <t>C. Desarrollo Económico (C=c1+c2+c3+c4+c5+c6+c7+c8+c9)</t>
  </si>
  <si>
    <t>c1) Asuntos Económicos, Comerciales y Laborales en General</t>
  </si>
  <si>
    <t>03.01N</t>
  </si>
  <si>
    <t>c2) Agropecuaria, Silvicultura, Pesca y Caza</t>
  </si>
  <si>
    <t>03.02N</t>
  </si>
  <si>
    <t xml:space="preserve">c3) Combustibles y Energía </t>
  </si>
  <si>
    <t>03.03N</t>
  </si>
  <si>
    <t>c4) Minería, Manufacturas y Construcción</t>
  </si>
  <si>
    <t>03.04N</t>
  </si>
  <si>
    <t>c5) Transporte</t>
  </si>
  <si>
    <t>03.05N</t>
  </si>
  <si>
    <t>c6) Comunicaciones</t>
  </si>
  <si>
    <t>03.06N</t>
  </si>
  <si>
    <t>c7) Turismo</t>
  </si>
  <si>
    <t>03.07N</t>
  </si>
  <si>
    <t>c8) Ciencia, Tecnología e Innovación</t>
  </si>
  <si>
    <t>03.08N</t>
  </si>
  <si>
    <t>c9) Otras Industrias y Otros Asuntos Económicos</t>
  </si>
  <si>
    <t>03.09N</t>
  </si>
  <si>
    <t>d1) Transacciones de la Deuda Pública / Costo Financiero de la Deuda</t>
  </si>
  <si>
    <t>04.01N</t>
  </si>
  <si>
    <t>d2) Transferencias, Participaciones y Aportaciones Entre Diferentes Niveles y Órdenes de Gobierno</t>
  </si>
  <si>
    <t>04.02N</t>
  </si>
  <si>
    <t>d3) Saneamiento del Sistema Financiero</t>
  </si>
  <si>
    <t>04.03N</t>
  </si>
  <si>
    <t>d4) Adeudos de Ejercicios Fiscales Anteriores</t>
  </si>
  <si>
    <t>04.04N</t>
  </si>
  <si>
    <t>01.01E</t>
  </si>
  <si>
    <t>01.02E</t>
  </si>
  <si>
    <t>01.03E</t>
  </si>
  <si>
    <t>01.04E</t>
  </si>
  <si>
    <t>01.05E</t>
  </si>
  <si>
    <t>01.06E</t>
  </si>
  <si>
    <t>01.07E</t>
  </si>
  <si>
    <t>01.08E</t>
  </si>
  <si>
    <t>02.01E</t>
  </si>
  <si>
    <t>02.02E</t>
  </si>
  <si>
    <t>02.03E</t>
  </si>
  <si>
    <t>02.04E</t>
  </si>
  <si>
    <t>02.05E</t>
  </si>
  <si>
    <t>02.06E</t>
  </si>
  <si>
    <t>02.07E</t>
  </si>
  <si>
    <t>03.01E</t>
  </si>
  <si>
    <t>03.02E</t>
  </si>
  <si>
    <t>03.03E</t>
  </si>
  <si>
    <t>03.04E</t>
  </si>
  <si>
    <t>03.05E</t>
  </si>
  <si>
    <t>03.06E</t>
  </si>
  <si>
    <t>03.07E</t>
  </si>
  <si>
    <t>03.08E</t>
  </si>
  <si>
    <t>03.09E</t>
  </si>
  <si>
    <t>D. Otras No Clasificadas en Funciones Anteriores (D=d1+d2+d3+d4)</t>
  </si>
  <si>
    <t>04.01E</t>
  </si>
  <si>
    <t>04.02E</t>
  </si>
  <si>
    <t>04.03E</t>
  </si>
  <si>
    <t>04.04E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</si>
  <si>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</si>
  <si>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</si>
  <si>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Concepto ( c )</t>
  </si>
  <si>
    <t>I. Gasto No Etiquetado (I=A+B+C+D+E+F)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</si>
  <si>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</si>
  <si>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</si>
  <si>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</si>
  <si>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</si>
  <si>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</si>
  <si>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</si>
  <si>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</si>
  <si>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</si>
  <si>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</si>
  <si>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 xml:space="preserve">   Concepto (c)</t>
  </si>
  <si>
    <t>2024 (d)</t>
  </si>
  <si>
    <t>31 de diciembre de 2023 (e)</t>
  </si>
  <si>
    <t>f. Estimación por Pérdida o Deterioro de Activos Circulantes (f=f1+f2)</t>
  </si>
  <si>
    <t>V. Balance Presupuestario de Recursos Disponibles (V = A1 + A3.1 – B 1 + C1)</t>
  </si>
  <si>
    <t>VII. Balance Presupuestario de Recursos Etiquetados (VII = A2 + A3.2 – B2 + C2)</t>
  </si>
  <si>
    <t>J. Transferencias y Asignaciones</t>
  </si>
  <si>
    <t>D. Transferencias, Asignaciones, Subsidios y Subvenciones, y Pensiones y Jubilaciones</t>
  </si>
  <si>
    <t>II. Gasto Etiquetado (II=A+B+C+D)</t>
  </si>
  <si>
    <t>A. Personal Administrativo y de Servicio Público</t>
  </si>
  <si>
    <t>II. Gasto Etiquetado (II=A+B+C+D+E+F)</t>
  </si>
  <si>
    <t>III. Total del Gasto en Servicios Personales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</si>
</sst>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#,##0_ ;\-#,##0\ "/>
    <numFmt numFmtId="165" formatCode="dd/mm/yyyy;@"/>
    <numFmt numFmtId="166" formatCode="#,##0.00_ ;\-#,##0.00\ "/>
  </numFmts>
  <fonts count="1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vertAlign val="superscript"/>
      <sz val="12"/>
      <name val="Calibri"/>
      <family val="2"/>
      <scheme val="minor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Times New Roman"/>
      <family val="2"/>
    </font>
    <font>
      <sz val="9"/>
      <color theme="0"/>
      <name val="Intro Book"/>
      <family val="3"/>
    </font>
    <font>
      <sz val="9"/>
      <color theme="1"/>
      <name val="Intro Book"/>
      <family val="3"/>
    </font>
    <font>
      <sz val="8"/>
      <color theme="0"/>
      <name val="Intro Book"/>
      <family val="3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0CECE"/>
        <bgColor rgb="FF000000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13" fillId="0" borderId="0"/>
  </cellStyleXfs>
  <cellXfs count="205">
    <xf numFmtId="0" fontId="0" fillId="0" borderId="0" xfId="0"/>
    <xf numFmtId="0" fontId="0" fillId="0" borderId="0" xfId="0" applyAlignment="1">
      <alignment vertical="center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>
      <alignment horizontal="left" vertical="center" indent="2"/>
    </xf>
    <xf numFmtId="0" fontId="0" fillId="0" borderId="12" xfId="0" applyBorder="1" applyAlignment="1">
      <alignment vertical="center"/>
    </xf>
    <xf numFmtId="0" fontId="1" fillId="0" borderId="6" xfId="0" applyFont="1" applyBorder="1" applyAlignment="1">
      <alignment horizontal="left" vertical="center" indent="2"/>
    </xf>
    <xf numFmtId="0" fontId="0" fillId="0" borderId="12" xfId="0" applyBorder="1" applyAlignment="1">
      <alignment horizontal="left" vertical="center" indent="3"/>
    </xf>
    <xf numFmtId="0" fontId="0" fillId="0" borderId="12" xfId="0" applyBorder="1" applyAlignment="1">
      <alignment horizontal="left" vertical="center" indent="5"/>
    </xf>
    <xf numFmtId="0" fontId="1" fillId="0" borderId="12" xfId="0" applyFont="1" applyBorder="1" applyAlignment="1">
      <alignment horizontal="left" vertical="center" indent="3"/>
    </xf>
    <xf numFmtId="0" fontId="0" fillId="0" borderId="12" xfId="0" applyBorder="1"/>
    <xf numFmtId="0" fontId="0" fillId="0" borderId="13" xfId="0" applyBorder="1"/>
    <xf numFmtId="0" fontId="0" fillId="0" borderId="0" xfId="0" applyAlignment="1">
      <alignment horizontal="left" indent="2"/>
    </xf>
    <xf numFmtId="49" fontId="0" fillId="0" borderId="6" xfId="0" applyNumberFormat="1" applyBorder="1" applyAlignment="1">
      <alignment horizontal="left" vertical="center" indent="3"/>
    </xf>
    <xf numFmtId="49" fontId="0" fillId="0" borderId="6" xfId="0" applyNumberFormat="1" applyBorder="1" applyAlignment="1">
      <alignment horizontal="left" vertical="center" indent="5"/>
    </xf>
    <xf numFmtId="49" fontId="0" fillId="0" borderId="12" xfId="0" applyNumberFormat="1" applyBorder="1" applyAlignment="1">
      <alignment vertical="center"/>
    </xf>
    <xf numFmtId="49" fontId="1" fillId="0" borderId="6" xfId="0" applyNumberFormat="1" applyFont="1" applyBorder="1" applyAlignment="1">
      <alignment horizontal="left" vertical="center" indent="2"/>
    </xf>
    <xf numFmtId="49" fontId="0" fillId="0" borderId="6" xfId="0" applyNumberFormat="1" applyBorder="1" applyAlignment="1">
      <alignment horizontal="left" indent="3"/>
    </xf>
    <xf numFmtId="49" fontId="1" fillId="0" borderId="6" xfId="0" applyNumberFormat="1" applyFont="1" applyBorder="1" applyAlignment="1">
      <alignment horizontal="left" indent="2"/>
    </xf>
    <xf numFmtId="49" fontId="0" fillId="0" borderId="6" xfId="0" applyNumberFormat="1" applyBorder="1" applyAlignment="1">
      <alignment horizontal="left" vertical="center" indent="2"/>
    </xf>
    <xf numFmtId="49" fontId="0" fillId="0" borderId="13" xfId="0" applyNumberFormat="1" applyBorder="1" applyAlignment="1">
      <alignment vertical="center"/>
    </xf>
    <xf numFmtId="3" fontId="0" fillId="0" borderId="13" xfId="0" applyNumberFormat="1" applyBorder="1" applyAlignment="1">
      <alignment horizontal="right" vertical="center"/>
    </xf>
    <xf numFmtId="2" fontId="0" fillId="0" borderId="12" xfId="0" applyNumberFormat="1" applyBorder="1" applyAlignment="1">
      <alignment horizontal="right" vertical="center"/>
    </xf>
    <xf numFmtId="4" fontId="0" fillId="0" borderId="13" xfId="0" applyNumberFormat="1" applyBorder="1" applyAlignment="1">
      <alignment vertical="center"/>
    </xf>
    <xf numFmtId="3" fontId="0" fillId="0" borderId="12" xfId="1" applyNumberFormat="1" applyFont="1" applyFill="1" applyBorder="1" applyAlignment="1" applyProtection="1">
      <alignment horizontal="right" vertical="center"/>
      <protection locked="0"/>
    </xf>
    <xf numFmtId="3" fontId="0" fillId="0" borderId="12" xfId="1" applyNumberFormat="1" applyFont="1" applyFill="1" applyBorder="1" applyAlignment="1">
      <alignment horizontal="right" vertical="center"/>
    </xf>
    <xf numFmtId="3" fontId="1" fillId="0" borderId="12" xfId="1" applyNumberFormat="1" applyFont="1" applyFill="1" applyBorder="1" applyAlignment="1" applyProtection="1">
      <alignment horizontal="right" vertical="center"/>
      <protection locked="0"/>
    </xf>
    <xf numFmtId="3" fontId="3" fillId="0" borderId="12" xfId="1" applyNumberFormat="1" applyFont="1" applyFill="1" applyBorder="1" applyAlignment="1" applyProtection="1">
      <alignment horizontal="right" vertical="center"/>
      <protection locked="0"/>
    </xf>
    <xf numFmtId="0" fontId="1" fillId="2" borderId="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2" xfId="0" applyFill="1" applyBorder="1"/>
    <xf numFmtId="0" fontId="1" fillId="0" borderId="5" xfId="0" applyFont="1" applyFill="1" applyBorder="1" applyAlignment="1">
      <alignment horizontal="left" vertical="center" indent="3"/>
    </xf>
    <xf numFmtId="164" fontId="1" fillId="0" borderId="12" xfId="1" applyNumberFormat="1" applyFont="1" applyFill="1" applyBorder="1" applyAlignment="1" applyProtection="1">
      <alignment horizontal="right" vertical="center"/>
      <protection locked="0"/>
    </xf>
    <xf numFmtId="0" fontId="0" fillId="0" borderId="5" xfId="0" applyFill="1" applyBorder="1" applyAlignment="1">
      <alignment horizontal="left" vertical="center" indent="5"/>
    </xf>
    <xf numFmtId="164" fontId="0" fillId="0" borderId="12" xfId="1" applyNumberFormat="1" applyFont="1" applyFill="1" applyBorder="1" applyAlignment="1" applyProtection="1">
      <alignment horizontal="right" vertical="center"/>
      <protection locked="0"/>
    </xf>
    <xf numFmtId="0" fontId="0" fillId="0" borderId="5" xfId="0" applyFill="1" applyBorder="1" applyAlignment="1">
      <alignment horizontal="left" vertical="center" indent="7"/>
    </xf>
    <xf numFmtId="164" fontId="3" fillId="0" borderId="12" xfId="1" applyNumberFormat="1" applyFont="1" applyFill="1" applyBorder="1" applyAlignment="1" applyProtection="1">
      <alignment horizontal="right" vertical="center"/>
      <protection locked="0"/>
    </xf>
    <xf numFmtId="0" fontId="0" fillId="0" borderId="12" xfId="0" applyFill="1" applyBorder="1" applyAlignment="1">
      <alignment vertical="center"/>
    </xf>
    <xf numFmtId="164" fontId="0" fillId="0" borderId="12" xfId="1" applyNumberFormat="1" applyFont="1" applyFill="1" applyBorder="1" applyAlignment="1">
      <alignment horizontal="right"/>
    </xf>
    <xf numFmtId="164" fontId="0" fillId="2" borderId="14" xfId="1" applyNumberFormat="1" applyFont="1" applyFill="1" applyBorder="1" applyAlignment="1">
      <alignment horizontal="right"/>
    </xf>
    <xf numFmtId="164" fontId="0" fillId="0" borderId="12" xfId="1" applyNumberFormat="1" applyFont="1" applyBorder="1" applyAlignment="1">
      <alignment horizontal="right"/>
    </xf>
    <xf numFmtId="164" fontId="0" fillId="0" borderId="12" xfId="1" applyNumberFormat="1" applyFont="1" applyFill="1" applyBorder="1" applyAlignment="1">
      <alignment horizontal="right" vertical="center"/>
    </xf>
    <xf numFmtId="0" fontId="0" fillId="0" borderId="5" xfId="0" applyFill="1" applyBorder="1" applyAlignment="1" applyProtection="1">
      <alignment horizontal="left" vertical="center" indent="5"/>
      <protection locked="0"/>
    </xf>
    <xf numFmtId="0" fontId="4" fillId="0" borderId="12" xfId="0" applyFont="1" applyFill="1" applyBorder="1" applyAlignment="1">
      <alignment vertical="center"/>
    </xf>
    <xf numFmtId="0" fontId="4" fillId="0" borderId="13" xfId="0" applyFont="1" applyFill="1" applyBorder="1" applyAlignment="1">
      <alignment vertical="center"/>
    </xf>
    <xf numFmtId="164" fontId="0" fillId="0" borderId="13" xfId="1" applyNumberFormat="1" applyFont="1" applyFill="1" applyBorder="1" applyAlignment="1">
      <alignment horizontal="right"/>
    </xf>
    <xf numFmtId="0" fontId="1" fillId="0" borderId="12" xfId="0" applyFont="1" applyFill="1" applyBorder="1" applyAlignment="1" applyProtection="1">
      <alignment vertical="center"/>
      <protection locked="0"/>
    </xf>
    <xf numFmtId="0" fontId="0" fillId="0" borderId="12" xfId="0" applyFill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4" fillId="0" borderId="13" xfId="0" applyFont="1" applyBorder="1"/>
    <xf numFmtId="0" fontId="2" fillId="0" borderId="0" xfId="0" applyFont="1" applyBorder="1" applyAlignment="1">
      <alignment vertical="center"/>
    </xf>
    <xf numFmtId="0" fontId="0" fillId="0" borderId="12" xfId="0" applyBorder="1" applyAlignment="1">
      <alignment horizontal="left" indent="3"/>
    </xf>
    <xf numFmtId="0" fontId="1" fillId="0" borderId="12" xfId="0" applyFont="1" applyFill="1" applyBorder="1" applyAlignment="1">
      <alignment horizontal="left" vertical="center" indent="2"/>
    </xf>
    <xf numFmtId="0" fontId="0" fillId="2" borderId="14" xfId="0" applyFill="1" applyBorder="1" applyAlignment="1">
      <alignment vertical="center"/>
    </xf>
    <xf numFmtId="164" fontId="1" fillId="0" borderId="12" xfId="1" applyNumberFormat="1" applyFont="1" applyFill="1" applyBorder="1" applyAlignment="1" applyProtection="1">
      <alignment vertical="center"/>
      <protection locked="0"/>
    </xf>
    <xf numFmtId="164" fontId="0" fillId="2" borderId="14" xfId="0" applyNumberFormat="1" applyFill="1" applyBorder="1" applyAlignment="1">
      <alignment vertical="center"/>
    </xf>
    <xf numFmtId="0" fontId="0" fillId="0" borderId="12" xfId="0" applyFill="1" applyBorder="1" applyAlignment="1" applyProtection="1">
      <alignment horizontal="left" vertical="center" indent="4"/>
      <protection locked="0"/>
    </xf>
    <xf numFmtId="165" fontId="0" fillId="0" borderId="12" xfId="0" applyNumberFormat="1" applyFill="1" applyBorder="1" applyAlignment="1" applyProtection="1">
      <alignment vertical="center"/>
      <protection locked="0"/>
    </xf>
    <xf numFmtId="164" fontId="0" fillId="0" borderId="12" xfId="1" applyNumberFormat="1" applyFont="1" applyFill="1" applyBorder="1" applyAlignment="1" applyProtection="1">
      <alignment vertical="center"/>
      <protection locked="0"/>
    </xf>
    <xf numFmtId="164" fontId="0" fillId="0" borderId="12" xfId="0" applyNumberFormat="1" applyFill="1" applyBorder="1" applyAlignment="1" applyProtection="1">
      <alignment vertical="center"/>
      <protection locked="0"/>
    </xf>
    <xf numFmtId="0" fontId="4" fillId="0" borderId="12" xfId="0" applyFont="1" applyFill="1" applyBorder="1" applyAlignment="1">
      <alignment horizontal="left" vertical="center"/>
    </xf>
    <xf numFmtId="16" fontId="0" fillId="0" borderId="12" xfId="0" applyNumberFormat="1" applyFill="1" applyBorder="1" applyAlignment="1">
      <alignment vertical="center"/>
    </xf>
    <xf numFmtId="164" fontId="0" fillId="0" borderId="12" xfId="1" applyNumberFormat="1" applyFont="1" applyFill="1" applyBorder="1" applyAlignment="1">
      <alignment vertical="center"/>
    </xf>
    <xf numFmtId="164" fontId="0" fillId="0" borderId="12" xfId="0" applyNumberFormat="1" applyFill="1" applyBorder="1" applyAlignment="1">
      <alignment vertical="center"/>
    </xf>
    <xf numFmtId="0" fontId="0" fillId="0" borderId="13" xfId="0" applyFill="1" applyBorder="1" applyAlignment="1">
      <alignment vertical="center"/>
    </xf>
    <xf numFmtId="0" fontId="0" fillId="0" borderId="13" xfId="0" applyFill="1" applyBorder="1"/>
    <xf numFmtId="43" fontId="0" fillId="0" borderId="13" xfId="1" applyFont="1" applyFill="1" applyBorder="1"/>
    <xf numFmtId="0" fontId="1" fillId="2" borderId="10" xfId="0" applyFont="1" applyFill="1" applyBorder="1" applyAlignment="1">
      <alignment horizontal="left" vertical="center" wrapText="1" indent="3"/>
    </xf>
    <xf numFmtId="0" fontId="1" fillId="0" borderId="12" xfId="0" applyFont="1" applyFill="1" applyBorder="1" applyAlignment="1">
      <alignment horizontal="left" vertical="center" indent="3"/>
    </xf>
    <xf numFmtId="3" fontId="1" fillId="0" borderId="12" xfId="1" applyNumberFormat="1" applyFont="1" applyFill="1" applyBorder="1" applyProtection="1">
      <protection locked="0"/>
    </xf>
    <xf numFmtId="0" fontId="0" fillId="0" borderId="12" xfId="0" applyFill="1" applyBorder="1" applyAlignment="1">
      <alignment horizontal="left" vertical="center" indent="6"/>
    </xf>
    <xf numFmtId="3" fontId="3" fillId="0" borderId="12" xfId="1" applyNumberFormat="1" applyFont="1" applyFill="1" applyBorder="1" applyProtection="1">
      <protection locked="0"/>
    </xf>
    <xf numFmtId="3" fontId="0" fillId="0" borderId="12" xfId="1" applyNumberFormat="1" applyFont="1" applyFill="1" applyBorder="1" applyProtection="1">
      <protection locked="0"/>
    </xf>
    <xf numFmtId="0" fontId="0" fillId="0" borderId="12" xfId="0" applyFill="1" applyBorder="1" applyAlignment="1">
      <alignment horizontal="left" vertical="center" indent="3"/>
    </xf>
    <xf numFmtId="3" fontId="0" fillId="0" borderId="12" xfId="1" applyNumberFormat="1" applyFont="1" applyFill="1" applyBorder="1"/>
    <xf numFmtId="3" fontId="9" fillId="2" borderId="14" xfId="1" applyNumberFormat="1" applyFont="1" applyFill="1" applyBorder="1" applyAlignment="1"/>
    <xf numFmtId="3" fontId="10" fillId="2" borderId="14" xfId="1" applyNumberFormat="1" applyFont="1" applyFill="1" applyBorder="1" applyAlignment="1"/>
    <xf numFmtId="3" fontId="1" fillId="0" borderId="12" xfId="1" applyNumberFormat="1" applyFont="1" applyFill="1" applyBorder="1"/>
    <xf numFmtId="0" fontId="1" fillId="0" borderId="12" xfId="0" applyFont="1" applyFill="1" applyBorder="1" applyAlignment="1">
      <alignment horizontal="left" vertical="center" wrapText="1" indent="3"/>
    </xf>
    <xf numFmtId="0" fontId="1" fillId="0" borderId="13" xfId="0" applyFont="1" applyFill="1" applyBorder="1" applyAlignment="1">
      <alignment horizontal="left" vertical="center" wrapText="1" indent="3"/>
    </xf>
    <xf numFmtId="4" fontId="0" fillId="0" borderId="13" xfId="0" applyNumberFormat="1" applyFill="1" applyBorder="1"/>
    <xf numFmtId="2" fontId="0" fillId="0" borderId="0" xfId="0" applyNumberFormat="1"/>
    <xf numFmtId="2" fontId="1" fillId="2" borderId="10" xfId="0" applyNumberFormat="1" applyFont="1" applyFill="1" applyBorder="1" applyAlignment="1">
      <alignment horizontal="center" vertical="center" wrapText="1"/>
    </xf>
    <xf numFmtId="3" fontId="1" fillId="0" borderId="12" xfId="1" applyNumberFormat="1" applyFont="1" applyFill="1" applyBorder="1" applyAlignment="1" applyProtection="1">
      <alignment vertical="center"/>
      <protection locked="0"/>
    </xf>
    <xf numFmtId="3" fontId="3" fillId="0" borderId="12" xfId="1" applyNumberFormat="1" applyFont="1" applyFill="1" applyBorder="1" applyAlignment="1" applyProtection="1">
      <alignment vertical="center"/>
      <protection locked="0"/>
    </xf>
    <xf numFmtId="3" fontId="0" fillId="0" borderId="12" xfId="1" applyNumberFormat="1" applyFont="1" applyFill="1" applyBorder="1" applyAlignment="1">
      <alignment vertical="center"/>
    </xf>
    <xf numFmtId="4" fontId="0" fillId="0" borderId="13" xfId="0" applyNumberFormat="1" applyFill="1" applyBorder="1" applyAlignment="1">
      <alignment vertical="center"/>
    </xf>
    <xf numFmtId="0" fontId="1" fillId="0" borderId="13" xfId="0" applyFont="1" applyFill="1" applyBorder="1" applyAlignment="1">
      <alignment horizontal="left" vertical="center" indent="3"/>
    </xf>
    <xf numFmtId="4" fontId="0" fillId="0" borderId="13" xfId="1" applyNumberFormat="1" applyFont="1" applyFill="1" applyBorder="1" applyAlignment="1">
      <alignment vertical="center"/>
    </xf>
    <xf numFmtId="0" fontId="0" fillId="0" borderId="15" xfId="0" applyFill="1" applyBorder="1" applyAlignment="1">
      <alignment horizontal="left" vertical="center" indent="6"/>
    </xf>
    <xf numFmtId="3" fontId="3" fillId="0" borderId="15" xfId="1" applyNumberFormat="1" applyFont="1" applyFill="1" applyBorder="1" applyAlignment="1" applyProtection="1">
      <alignment vertical="center"/>
      <protection locked="0"/>
    </xf>
    <xf numFmtId="0" fontId="1" fillId="0" borderId="12" xfId="0" applyFont="1" applyFill="1" applyBorder="1" applyAlignment="1">
      <alignment horizontal="left" vertical="center" wrapText="1" indent="9"/>
    </xf>
    <xf numFmtId="0" fontId="0" fillId="0" borderId="12" xfId="0" applyFill="1" applyBorder="1" applyAlignment="1">
      <alignment horizontal="left" vertical="center" indent="12"/>
    </xf>
    <xf numFmtId="3" fontId="10" fillId="2" borderId="14" xfId="1" applyNumberFormat="1" applyFont="1" applyFill="1" applyBorder="1" applyAlignment="1">
      <alignment vertical="center"/>
    </xf>
    <xf numFmtId="0" fontId="1" fillId="0" borderId="12" xfId="0" applyFont="1" applyFill="1" applyBorder="1" applyAlignment="1">
      <alignment vertical="center"/>
    </xf>
    <xf numFmtId="3" fontId="1" fillId="0" borderId="12" xfId="1" applyNumberFormat="1" applyFont="1" applyFill="1" applyBorder="1" applyAlignment="1">
      <alignment vertical="center"/>
    </xf>
    <xf numFmtId="4" fontId="0" fillId="0" borderId="0" xfId="0" applyNumberFormat="1"/>
    <xf numFmtId="3" fontId="0" fillId="0" borderId="15" xfId="0" applyNumberFormat="1" applyFont="1" applyFill="1" applyBorder="1" applyProtection="1">
      <protection locked="0"/>
    </xf>
    <xf numFmtId="3" fontId="10" fillId="2" borderId="14" xfId="1" applyNumberFormat="1" applyFont="1" applyFill="1" applyBorder="1"/>
    <xf numFmtId="4" fontId="0" fillId="0" borderId="13" xfId="1" applyNumberFormat="1" applyFont="1" applyFill="1" applyBorder="1"/>
    <xf numFmtId="0" fontId="11" fillId="0" borderId="0" xfId="0" applyFont="1" applyAlignment="1">
      <alignment vertical="center"/>
    </xf>
    <xf numFmtId="0" fontId="1" fillId="2" borderId="10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left" vertical="center" indent="3"/>
    </xf>
    <xf numFmtId="166" fontId="0" fillId="0" borderId="12" xfId="1" applyNumberFormat="1" applyFont="1" applyFill="1" applyBorder="1"/>
    <xf numFmtId="3" fontId="0" fillId="0" borderId="12" xfId="1" applyNumberFormat="1" applyFont="1" applyFill="1" applyBorder="1" applyAlignment="1" applyProtection="1">
      <alignment vertical="center"/>
      <protection locked="0"/>
    </xf>
    <xf numFmtId="0" fontId="12" fillId="0" borderId="0" xfId="0" applyFont="1"/>
    <xf numFmtId="0" fontId="0" fillId="0" borderId="12" xfId="0" applyFill="1" applyBorder="1" applyAlignment="1">
      <alignment horizontal="left" indent="6"/>
    </xf>
    <xf numFmtId="0" fontId="0" fillId="0" borderId="12" xfId="0" applyFill="1" applyBorder="1" applyAlignment="1">
      <alignment horizontal="left" vertical="center" indent="9"/>
    </xf>
    <xf numFmtId="3" fontId="0" fillId="2" borderId="14" xfId="1" applyNumberFormat="1" applyFont="1" applyFill="1" applyBorder="1" applyAlignment="1">
      <alignment vertical="center"/>
    </xf>
    <xf numFmtId="0" fontId="0" fillId="0" borderId="12" xfId="0" applyFill="1" applyBorder="1" applyAlignment="1">
      <alignment horizontal="left" vertical="center" wrapText="1" indent="9"/>
    </xf>
    <xf numFmtId="0" fontId="0" fillId="0" borderId="12" xfId="0" applyFill="1" applyBorder="1" applyAlignment="1">
      <alignment horizontal="left" wrapText="1" indent="9"/>
    </xf>
    <xf numFmtId="0" fontId="0" fillId="0" borderId="12" xfId="0" applyFill="1" applyBorder="1" applyAlignment="1">
      <alignment horizontal="left" vertical="center" wrapText="1" indent="3"/>
    </xf>
    <xf numFmtId="3" fontId="0" fillId="0" borderId="13" xfId="1" applyNumberFormat="1" applyFont="1" applyFill="1" applyBorder="1"/>
    <xf numFmtId="3" fontId="0" fillId="0" borderId="0" xfId="1" applyNumberFormat="1" applyFont="1"/>
    <xf numFmtId="3" fontId="0" fillId="0" borderId="0" xfId="1" applyNumberFormat="1" applyFont="1" applyFill="1" applyBorder="1" applyAlignment="1" applyProtection="1">
      <alignment vertical="center"/>
      <protection locked="0"/>
    </xf>
    <xf numFmtId="4" fontId="0" fillId="0" borderId="0" xfId="1" applyNumberFormat="1" applyFont="1"/>
    <xf numFmtId="4" fontId="0" fillId="0" borderId="0" xfId="1" applyNumberFormat="1" applyFont="1" applyFill="1" applyBorder="1" applyAlignment="1" applyProtection="1">
      <alignment vertical="center"/>
      <protection locked="0"/>
    </xf>
    <xf numFmtId="3" fontId="0" fillId="0" borderId="0" xfId="0" applyNumberFormat="1"/>
    <xf numFmtId="0" fontId="1" fillId="3" borderId="15" xfId="0" applyFont="1" applyFill="1" applyBorder="1" applyAlignment="1">
      <alignment horizontal="left" vertical="center" indent="3"/>
    </xf>
    <xf numFmtId="164" fontId="1" fillId="3" borderId="12" xfId="1" applyNumberFormat="1" applyFont="1" applyFill="1" applyBorder="1" applyAlignment="1" applyProtection="1">
      <alignment vertical="center"/>
      <protection locked="0"/>
    </xf>
    <xf numFmtId="0" fontId="0" fillId="3" borderId="12" xfId="0" applyFill="1" applyBorder="1" applyAlignment="1">
      <alignment horizontal="left" vertical="center" indent="6"/>
    </xf>
    <xf numFmtId="164" fontId="0" fillId="3" borderId="12" xfId="1" applyNumberFormat="1" applyFont="1" applyFill="1" applyBorder="1" applyAlignment="1" applyProtection="1">
      <alignment vertical="center"/>
      <protection locked="0"/>
    </xf>
    <xf numFmtId="0" fontId="0" fillId="3" borderId="12" xfId="0" applyFill="1" applyBorder="1" applyAlignment="1">
      <alignment horizontal="left" vertical="center" indent="9"/>
    </xf>
    <xf numFmtId="164" fontId="3" fillId="3" borderId="12" xfId="1" applyNumberFormat="1" applyFont="1" applyFill="1" applyBorder="1" applyAlignment="1" applyProtection="1">
      <alignment vertical="center"/>
      <protection locked="0"/>
    </xf>
    <xf numFmtId="0" fontId="14" fillId="0" borderId="5" xfId="2" applyFont="1" applyBorder="1" applyAlignment="1">
      <alignment horizontal="left" vertical="top"/>
    </xf>
    <xf numFmtId="0" fontId="15" fillId="0" borderId="5" xfId="2" applyFont="1" applyBorder="1" applyAlignment="1">
      <alignment horizontal="left" vertical="top"/>
    </xf>
    <xf numFmtId="0" fontId="0" fillId="3" borderId="12" xfId="0" applyFill="1" applyBorder="1" applyAlignment="1">
      <alignment horizontal="left" vertical="center" indent="3"/>
    </xf>
    <xf numFmtId="164" fontId="0" fillId="3" borderId="12" xfId="1" applyNumberFormat="1" applyFont="1" applyFill="1" applyBorder="1" applyAlignment="1">
      <alignment vertical="center"/>
    </xf>
    <xf numFmtId="0" fontId="1" fillId="3" borderId="12" xfId="0" applyFont="1" applyFill="1" applyBorder="1" applyAlignment="1">
      <alignment horizontal="left" vertical="center" indent="3"/>
    </xf>
    <xf numFmtId="0" fontId="0" fillId="3" borderId="12" xfId="0" applyFill="1" applyBorder="1" applyAlignment="1">
      <alignment horizontal="left" indent="9"/>
    </xf>
    <xf numFmtId="0" fontId="0" fillId="3" borderId="12" xfId="0" applyFill="1" applyBorder="1" applyAlignment="1">
      <alignment horizontal="left" indent="3"/>
    </xf>
    <xf numFmtId="0" fontId="1" fillId="3" borderId="12" xfId="0" applyFont="1" applyFill="1" applyBorder="1" applyAlignment="1">
      <alignment horizontal="left" indent="3"/>
    </xf>
    <xf numFmtId="0" fontId="0" fillId="0" borderId="13" xfId="0" applyBorder="1" applyAlignment="1">
      <alignment vertical="center"/>
    </xf>
    <xf numFmtId="43" fontId="0" fillId="0" borderId="13" xfId="1" applyFont="1" applyBorder="1"/>
    <xf numFmtId="0" fontId="0" fillId="0" borderId="0" xfId="0" applyBorder="1"/>
    <xf numFmtId="3" fontId="1" fillId="2" borderId="10" xfId="0" applyNumberFormat="1" applyFont="1" applyFill="1" applyBorder="1" applyAlignment="1">
      <alignment horizontal="center" vertical="center"/>
    </xf>
    <xf numFmtId="3" fontId="1" fillId="2" borderId="10" xfId="0" applyNumberFormat="1" applyFont="1" applyFill="1" applyBorder="1" applyAlignment="1">
      <alignment horizontal="center" vertical="center" wrapText="1"/>
    </xf>
    <xf numFmtId="164" fontId="1" fillId="0" borderId="15" xfId="1" applyNumberFormat="1" applyFont="1" applyFill="1" applyBorder="1" applyAlignment="1" applyProtection="1">
      <alignment vertical="center"/>
      <protection locked="0"/>
    </xf>
    <xf numFmtId="0" fontId="0" fillId="0" borderId="12" xfId="0" applyFont="1" applyFill="1" applyBorder="1" applyAlignment="1" applyProtection="1">
      <alignment horizontal="left" vertical="center" indent="6"/>
      <protection locked="0"/>
    </xf>
    <xf numFmtId="164" fontId="3" fillId="0" borderId="12" xfId="1" applyNumberFormat="1" applyFont="1" applyFill="1" applyBorder="1" applyAlignment="1" applyProtection="1">
      <alignment vertical="center"/>
      <protection locked="0"/>
    </xf>
    <xf numFmtId="0" fontId="0" fillId="0" borderId="12" xfId="0" applyFill="1" applyBorder="1" applyAlignment="1" applyProtection="1">
      <alignment horizontal="left" vertical="center" indent="6"/>
      <protection locked="0"/>
    </xf>
    <xf numFmtId="166" fontId="0" fillId="0" borderId="13" xfId="1" applyNumberFormat="1" applyFont="1" applyBorder="1" applyAlignment="1">
      <alignment vertical="center"/>
    </xf>
    <xf numFmtId="0" fontId="0" fillId="0" borderId="0" xfId="0" applyFill="1" applyBorder="1"/>
    <xf numFmtId="0" fontId="1" fillId="2" borderId="9" xfId="0" applyFont="1" applyFill="1" applyBorder="1" applyAlignment="1">
      <alignment horizontal="center" vertical="center"/>
    </xf>
    <xf numFmtId="164" fontId="1" fillId="0" borderId="4" xfId="1" applyNumberFormat="1" applyFont="1" applyFill="1" applyBorder="1" applyAlignment="1" applyProtection="1">
      <alignment vertical="center"/>
      <protection locked="0"/>
    </xf>
    <xf numFmtId="164" fontId="0" fillId="0" borderId="6" xfId="1" applyNumberFormat="1" applyFont="1" applyFill="1" applyBorder="1" applyAlignment="1" applyProtection="1">
      <alignment vertical="center"/>
      <protection locked="0"/>
    </xf>
    <xf numFmtId="0" fontId="16" fillId="0" borderId="5" xfId="2" applyFont="1" applyBorder="1" applyAlignment="1">
      <alignment horizontal="left"/>
    </xf>
    <xf numFmtId="164" fontId="3" fillId="0" borderId="6" xfId="1" applyNumberFormat="1" applyFont="1" applyFill="1" applyBorder="1" applyAlignment="1" applyProtection="1">
      <alignment vertical="center"/>
      <protection locked="0"/>
    </xf>
    <xf numFmtId="0" fontId="0" fillId="0" borderId="12" xfId="0" applyFill="1" applyBorder="1" applyAlignment="1">
      <alignment horizontal="left" vertical="center" wrapText="1" indent="6"/>
    </xf>
    <xf numFmtId="164" fontId="1" fillId="0" borderId="6" xfId="1" applyNumberFormat="1" applyFont="1" applyFill="1" applyBorder="1" applyAlignment="1" applyProtection="1">
      <alignment vertical="center"/>
      <protection locked="0"/>
    </xf>
    <xf numFmtId="164" fontId="0" fillId="0" borderId="6" xfId="1" applyNumberFormat="1" applyFont="1" applyFill="1" applyBorder="1" applyAlignment="1" applyProtection="1">
      <alignment vertical="center" wrapText="1"/>
      <protection locked="0"/>
    </xf>
    <xf numFmtId="164" fontId="0" fillId="0" borderId="6" xfId="1" applyNumberFormat="1" applyFont="1" applyFill="1" applyBorder="1" applyAlignment="1">
      <alignment vertical="center"/>
    </xf>
    <xf numFmtId="166" fontId="0" fillId="0" borderId="8" xfId="1" applyNumberFormat="1" applyFont="1" applyFill="1" applyBorder="1"/>
    <xf numFmtId="0" fontId="1" fillId="2" borderId="11" xfId="0" applyFont="1" applyFill="1" applyBorder="1" applyAlignment="1">
      <alignment horizontal="center" vertical="center" wrapText="1"/>
    </xf>
    <xf numFmtId="164" fontId="1" fillId="0" borderId="6" xfId="1" applyNumberFormat="1" applyFont="1" applyFill="1" applyBorder="1" applyAlignment="1" applyProtection="1">
      <alignment horizontal="right" vertical="center"/>
      <protection locked="0"/>
    </xf>
    <xf numFmtId="164" fontId="3" fillId="0" borderId="6" xfId="1" applyNumberFormat="1" applyFont="1" applyFill="1" applyBorder="1" applyAlignment="1" applyProtection="1">
      <alignment horizontal="right" vertical="center"/>
      <protection locked="0"/>
    </xf>
    <xf numFmtId="164" fontId="0" fillId="0" borderId="6" xfId="1" applyNumberFormat="1" applyFont="1" applyFill="1" applyBorder="1" applyAlignment="1" applyProtection="1">
      <alignment horizontal="right" vertical="center"/>
      <protection locked="0"/>
    </xf>
    <xf numFmtId="164" fontId="0" fillId="0" borderId="6" xfId="1" applyNumberFormat="1" applyFont="1" applyFill="1" applyBorder="1" applyAlignment="1">
      <alignment horizontal="right" vertical="center"/>
    </xf>
    <xf numFmtId="166" fontId="0" fillId="0" borderId="8" xfId="1" applyNumberFormat="1" applyFont="1" applyBorder="1" applyAlignment="1">
      <alignment horizontal="center"/>
    </xf>
    <xf numFmtId="0" fontId="17" fillId="4" borderId="9" xfId="0" applyFont="1" applyFill="1" applyBorder="1" applyAlignment="1">
      <alignment horizontal="left" vertical="center"/>
    </xf>
    <xf numFmtId="0" fontId="17" fillId="4" borderId="10" xfId="0" applyFont="1" applyFill="1" applyBorder="1" applyAlignment="1">
      <alignment horizontal="center" vertical="center"/>
    </xf>
    <xf numFmtId="0" fontId="17" fillId="4" borderId="10" xfId="0" applyFont="1" applyFill="1" applyBorder="1" applyAlignment="1">
      <alignment horizontal="center" vertical="center" wrapText="1"/>
    </xf>
    <xf numFmtId="0" fontId="18" fillId="0" borderId="12" xfId="0" applyFont="1" applyBorder="1" applyAlignment="1">
      <alignment horizontal="left" vertical="center" indent="3"/>
    </xf>
    <xf numFmtId="0" fontId="17" fillId="0" borderId="12" xfId="0" applyFont="1" applyBorder="1" applyAlignment="1">
      <alignment horizontal="left" vertical="center" indent="3"/>
    </xf>
    <xf numFmtId="0" fontId="17" fillId="0" borderId="12" xfId="0" applyFont="1" applyBorder="1" applyAlignment="1">
      <alignment horizontal="left" vertical="center" wrapText="1" indent="3"/>
    </xf>
    <xf numFmtId="0" fontId="18" fillId="0" borderId="12" xfId="0" applyFont="1" applyBorder="1" applyAlignment="1">
      <alignment horizontal="left" vertical="center" indent="6"/>
    </xf>
    <xf numFmtId="0" fontId="18" fillId="0" borderId="12" xfId="0" applyFont="1" applyBorder="1" applyAlignment="1">
      <alignment horizontal="left" vertical="center" wrapText="1" indent="6"/>
    </xf>
    <xf numFmtId="0" fontId="18" fillId="0" borderId="12" xfId="0" applyFont="1" applyBorder="1" applyAlignment="1">
      <alignment horizontal="left" vertical="center" wrapText="1" indent="9"/>
    </xf>
    <xf numFmtId="0" fontId="2" fillId="0" borderId="1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1" fillId="2" borderId="15" xfId="0" applyFont="1" applyFill="1" applyBorder="1" applyAlignment="1" applyProtection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2" xfId="0" applyFont="1" applyFill="1" applyBorder="1" applyAlignment="1" applyProtection="1">
      <alignment horizontal="center" vertical="center"/>
    </xf>
    <xf numFmtId="3" fontId="1" fillId="2" borderId="10" xfId="0" applyNumberFormat="1" applyFont="1" applyFill="1" applyBorder="1" applyAlignment="1">
      <alignment horizontal="center" vertical="center"/>
    </xf>
    <xf numFmtId="3" fontId="1" fillId="2" borderId="13" xfId="0" applyNumberFormat="1" applyFont="1" applyFill="1" applyBorder="1" applyAlignment="1">
      <alignment horizontal="center" vertical="center" wrapText="1"/>
    </xf>
    <xf numFmtId="3" fontId="1" fillId="2" borderId="10" xfId="0" applyNumberFormat="1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/>
    </xf>
    <xf numFmtId="0" fontId="1" fillId="2" borderId="11" xfId="0" applyFont="1" applyFill="1" applyBorder="1" applyAlignment="1">
      <alignment horizontal="center" vertical="center" wrapText="1"/>
    </xf>
    <xf numFmtId="0" fontId="17" fillId="0" borderId="12" xfId="0" applyFont="1" applyBorder="1" applyAlignment="1">
      <alignment horizontal="left" indent="3"/>
    </xf>
  </cellXfs>
  <cellStyles count="3">
    <cellStyle name="Millares" xfId="1" builtin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formatica/Downloads/Formatos_Anexo_1_Criterios_LDF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283"/>
  <sheetViews>
    <sheetView topLeftCell="A31" zoomScaleNormal="100" workbookViewId="0">
      <selection activeCell="A46" sqref="A46:XFD46"/>
    </sheetView>
  </sheetViews>
  <sheetFormatPr baseColWidth="10" defaultColWidth="14.7109375" defaultRowHeight="15" zeroHeight="1"/>
  <cols>
    <col min="1" max="1" width="78" style="11" customWidth="1"/>
    <col min="2" max="2" width="19.5703125" customWidth="1"/>
    <col min="3" max="3" width="18.28515625" customWidth="1"/>
    <col min="4" max="4" width="75.5703125" style="11" customWidth="1"/>
    <col min="5" max="5" width="20" customWidth="1"/>
    <col min="6" max="6" width="20.7109375" customWidth="1"/>
  </cols>
  <sheetData>
    <row r="1" spans="1:6" s="1" customFormat="1" ht="37.5" customHeight="1">
      <c r="A1" s="169" t="s">
        <v>0</v>
      </c>
      <c r="B1" s="169"/>
      <c r="C1" s="169"/>
      <c r="D1" s="169"/>
      <c r="E1" s="169"/>
      <c r="F1" s="169"/>
    </row>
    <row r="2" spans="1:6">
      <c r="A2" s="170" t="s">
        <v>120</v>
      </c>
      <c r="B2" s="171"/>
      <c r="C2" s="171"/>
      <c r="D2" s="171"/>
      <c r="E2" s="171"/>
      <c r="F2" s="172"/>
    </row>
    <row r="3" spans="1:6">
      <c r="A3" s="173" t="s">
        <v>1</v>
      </c>
      <c r="B3" s="174"/>
      <c r="C3" s="174"/>
      <c r="D3" s="174"/>
      <c r="E3" s="174"/>
      <c r="F3" s="175"/>
    </row>
    <row r="4" spans="1:6">
      <c r="A4" s="173" t="s">
        <v>121</v>
      </c>
      <c r="B4" s="174"/>
      <c r="C4" s="174"/>
      <c r="D4" s="174"/>
      <c r="E4" s="174"/>
      <c r="F4" s="175"/>
    </row>
    <row r="5" spans="1:6">
      <c r="A5" s="176" t="s">
        <v>2</v>
      </c>
      <c r="B5" s="177"/>
      <c r="C5" s="177"/>
      <c r="D5" s="177"/>
      <c r="E5" s="177"/>
      <c r="F5" s="178"/>
    </row>
    <row r="6" spans="1:6" ht="30">
      <c r="A6" s="160" t="s">
        <v>626</v>
      </c>
      <c r="B6" s="161" t="s">
        <v>627</v>
      </c>
      <c r="C6" s="162" t="s">
        <v>628</v>
      </c>
      <c r="D6" s="160" t="s">
        <v>626</v>
      </c>
      <c r="E6" s="161" t="s">
        <v>627</v>
      </c>
      <c r="F6" s="162" t="s">
        <v>628</v>
      </c>
    </row>
    <row r="7" spans="1:6">
      <c r="A7" s="3" t="s">
        <v>4</v>
      </c>
      <c r="B7" s="4"/>
      <c r="C7" s="4"/>
      <c r="D7" s="5" t="s">
        <v>5</v>
      </c>
      <c r="E7" s="4"/>
      <c r="F7" s="4"/>
    </row>
    <row r="8" spans="1:6">
      <c r="A8" s="3" t="s">
        <v>6</v>
      </c>
      <c r="B8" s="4"/>
      <c r="C8" s="4"/>
      <c r="D8" s="5" t="s">
        <v>7</v>
      </c>
      <c r="E8" s="4"/>
      <c r="F8" s="4"/>
    </row>
    <row r="9" spans="1:6">
      <c r="A9" s="6" t="s">
        <v>8</v>
      </c>
      <c r="B9" s="23">
        <f>SUM(B10:B16)</f>
        <v>696151.77</v>
      </c>
      <c r="C9" s="23">
        <f>SUM(C10:C16)</f>
        <v>454945.36</v>
      </c>
      <c r="D9" s="12" t="s">
        <v>9</v>
      </c>
      <c r="E9" s="23">
        <f>SUM(E10:E18)</f>
        <v>30893.39</v>
      </c>
      <c r="F9" s="23">
        <f>SUM(F10:F18)</f>
        <v>35088.54</v>
      </c>
    </row>
    <row r="10" spans="1:6">
      <c r="A10" s="7" t="s">
        <v>10</v>
      </c>
      <c r="B10" s="26">
        <v>0</v>
      </c>
      <c r="C10" s="26">
        <v>0</v>
      </c>
      <c r="D10" s="13" t="s">
        <v>11</v>
      </c>
      <c r="E10" s="26">
        <v>0</v>
      </c>
      <c r="F10" s="26">
        <v>0</v>
      </c>
    </row>
    <row r="11" spans="1:6">
      <c r="A11" s="7" t="s">
        <v>12</v>
      </c>
      <c r="B11" s="26">
        <v>696151.77</v>
      </c>
      <c r="C11" s="26">
        <v>454945.36</v>
      </c>
      <c r="D11" s="13" t="s">
        <v>13</v>
      </c>
      <c r="E11" s="26">
        <v>0</v>
      </c>
      <c r="F11" s="26">
        <v>0</v>
      </c>
    </row>
    <row r="12" spans="1:6">
      <c r="A12" s="7" t="s">
        <v>14</v>
      </c>
      <c r="B12" s="26">
        <v>0</v>
      </c>
      <c r="C12" s="26">
        <v>0</v>
      </c>
      <c r="D12" s="13" t="s">
        <v>15</v>
      </c>
      <c r="E12" s="26">
        <v>0</v>
      </c>
      <c r="F12" s="26">
        <v>0</v>
      </c>
    </row>
    <row r="13" spans="1:6">
      <c r="A13" s="7" t="s">
        <v>16</v>
      </c>
      <c r="B13" s="26">
        <v>0</v>
      </c>
      <c r="C13" s="26">
        <v>0</v>
      </c>
      <c r="D13" s="13" t="s">
        <v>17</v>
      </c>
      <c r="E13" s="26">
        <v>0</v>
      </c>
      <c r="F13" s="26">
        <v>0</v>
      </c>
    </row>
    <row r="14" spans="1:6">
      <c r="A14" s="7" t="s">
        <v>18</v>
      </c>
      <c r="B14" s="26">
        <v>0</v>
      </c>
      <c r="C14" s="26">
        <v>0</v>
      </c>
      <c r="D14" s="13" t="s">
        <v>19</v>
      </c>
      <c r="E14" s="26">
        <v>0</v>
      </c>
      <c r="F14" s="26">
        <v>0</v>
      </c>
    </row>
    <row r="15" spans="1:6">
      <c r="A15" s="7" t="s">
        <v>20</v>
      </c>
      <c r="B15" s="26">
        <v>0</v>
      </c>
      <c r="C15" s="26">
        <v>0</v>
      </c>
      <c r="D15" s="13" t="s">
        <v>21</v>
      </c>
      <c r="E15" s="26">
        <v>0</v>
      </c>
      <c r="F15" s="26">
        <v>0</v>
      </c>
    </row>
    <row r="16" spans="1:6">
      <c r="A16" s="7" t="s">
        <v>22</v>
      </c>
      <c r="B16" s="26">
        <v>0</v>
      </c>
      <c r="C16" s="26">
        <v>0</v>
      </c>
      <c r="D16" s="13" t="s">
        <v>23</v>
      </c>
      <c r="E16" s="26">
        <v>30893.39</v>
      </c>
      <c r="F16" s="26">
        <v>35088.54</v>
      </c>
    </row>
    <row r="17" spans="1:6">
      <c r="A17" s="6" t="s">
        <v>24</v>
      </c>
      <c r="B17" s="23">
        <f>SUM(B18:B24)</f>
        <v>79084.73000000001</v>
      </c>
      <c r="C17" s="23">
        <f>SUM(C18:C24)</f>
        <v>79084.73000000001</v>
      </c>
      <c r="D17" s="13" t="s">
        <v>25</v>
      </c>
      <c r="E17" s="26">
        <v>0</v>
      </c>
      <c r="F17" s="26">
        <v>0</v>
      </c>
    </row>
    <row r="18" spans="1:6">
      <c r="A18" s="7" t="s">
        <v>26</v>
      </c>
      <c r="B18" s="26">
        <v>0</v>
      </c>
      <c r="C18" s="26">
        <v>0</v>
      </c>
      <c r="D18" s="13" t="s">
        <v>27</v>
      </c>
      <c r="E18" s="26">
        <v>0</v>
      </c>
      <c r="F18" s="26">
        <v>0</v>
      </c>
    </row>
    <row r="19" spans="1:6">
      <c r="A19" s="7" t="s">
        <v>28</v>
      </c>
      <c r="B19" s="26">
        <v>52246.15</v>
      </c>
      <c r="C19" s="26">
        <v>52246.15</v>
      </c>
      <c r="D19" s="12" t="s">
        <v>29</v>
      </c>
      <c r="E19" s="23">
        <f>SUM(E20:E22)</f>
        <v>0</v>
      </c>
      <c r="F19" s="23">
        <f>SUM(F20:F22)</f>
        <v>0</v>
      </c>
    </row>
    <row r="20" spans="1:6">
      <c r="A20" s="7" t="s">
        <v>30</v>
      </c>
      <c r="B20" s="26">
        <v>8326.58</v>
      </c>
      <c r="C20" s="26">
        <v>8326.58</v>
      </c>
      <c r="D20" s="13" t="s">
        <v>31</v>
      </c>
      <c r="E20" s="26">
        <v>0</v>
      </c>
      <c r="F20" s="26">
        <v>0</v>
      </c>
    </row>
    <row r="21" spans="1:6">
      <c r="A21" s="7" t="s">
        <v>32</v>
      </c>
      <c r="B21" s="26">
        <v>0</v>
      </c>
      <c r="C21" s="26">
        <v>0</v>
      </c>
      <c r="D21" s="13" t="s">
        <v>33</v>
      </c>
      <c r="E21" s="26">
        <v>0</v>
      </c>
      <c r="F21" s="26">
        <v>0</v>
      </c>
    </row>
    <row r="22" spans="1:6">
      <c r="A22" s="7" t="s">
        <v>34</v>
      </c>
      <c r="B22" s="26">
        <v>0</v>
      </c>
      <c r="C22" s="26">
        <v>0</v>
      </c>
      <c r="D22" s="13" t="s">
        <v>35</v>
      </c>
      <c r="E22" s="26">
        <v>0</v>
      </c>
      <c r="F22" s="26">
        <v>0</v>
      </c>
    </row>
    <row r="23" spans="1:6">
      <c r="A23" s="7" t="s">
        <v>36</v>
      </c>
      <c r="B23" s="26">
        <v>0</v>
      </c>
      <c r="C23" s="26">
        <v>0</v>
      </c>
      <c r="D23" s="12" t="s">
        <v>37</v>
      </c>
      <c r="E23" s="23">
        <f>E24+E25</f>
        <v>0</v>
      </c>
      <c r="F23" s="23">
        <f>F24+F25</f>
        <v>0</v>
      </c>
    </row>
    <row r="24" spans="1:6">
      <c r="A24" s="7" t="s">
        <v>38</v>
      </c>
      <c r="B24" s="26">
        <v>18512</v>
      </c>
      <c r="C24" s="26">
        <v>18512</v>
      </c>
      <c r="D24" s="13" t="s">
        <v>39</v>
      </c>
      <c r="E24" s="26">
        <v>0</v>
      </c>
      <c r="F24" s="26">
        <v>0</v>
      </c>
    </row>
    <row r="25" spans="1:6">
      <c r="A25" s="6" t="s">
        <v>40</v>
      </c>
      <c r="B25" s="23">
        <f>SUM(B26:B30)</f>
        <v>0</v>
      </c>
      <c r="C25" s="23">
        <f>SUM(C26:C30)</f>
        <v>0</v>
      </c>
      <c r="D25" s="13" t="s">
        <v>41</v>
      </c>
      <c r="E25" s="26">
        <v>0</v>
      </c>
      <c r="F25" s="26">
        <v>0</v>
      </c>
    </row>
    <row r="26" spans="1:6">
      <c r="A26" s="7" t="s">
        <v>42</v>
      </c>
      <c r="B26" s="26">
        <v>0</v>
      </c>
      <c r="C26" s="26">
        <v>0</v>
      </c>
      <c r="D26" s="12" t="s">
        <v>43</v>
      </c>
      <c r="E26" s="26">
        <v>0</v>
      </c>
      <c r="F26" s="26">
        <v>0</v>
      </c>
    </row>
    <row r="27" spans="1:6">
      <c r="A27" s="7" t="s">
        <v>44</v>
      </c>
      <c r="B27" s="26">
        <v>0</v>
      </c>
      <c r="C27" s="26">
        <v>0</v>
      </c>
      <c r="D27" s="12" t="s">
        <v>45</v>
      </c>
      <c r="E27" s="23">
        <f>SUM(E28:E30)</f>
        <v>0</v>
      </c>
      <c r="F27" s="23">
        <f>SUM(F28:F30)</f>
        <v>0</v>
      </c>
    </row>
    <row r="28" spans="1:6">
      <c r="A28" s="7" t="s">
        <v>46</v>
      </c>
      <c r="B28" s="26">
        <v>0</v>
      </c>
      <c r="C28" s="26">
        <v>0</v>
      </c>
      <c r="D28" s="13" t="s">
        <v>47</v>
      </c>
      <c r="E28" s="26">
        <v>0</v>
      </c>
      <c r="F28" s="26">
        <v>0</v>
      </c>
    </row>
    <row r="29" spans="1:6">
      <c r="A29" s="7" t="s">
        <v>48</v>
      </c>
      <c r="B29" s="26">
        <v>0</v>
      </c>
      <c r="C29" s="26">
        <v>0</v>
      </c>
      <c r="D29" s="13" t="s">
        <v>49</v>
      </c>
      <c r="E29" s="26">
        <v>0</v>
      </c>
      <c r="F29" s="26">
        <v>0</v>
      </c>
    </row>
    <row r="30" spans="1:6">
      <c r="A30" s="7" t="s">
        <v>50</v>
      </c>
      <c r="B30" s="26">
        <v>0</v>
      </c>
      <c r="C30" s="26">
        <v>0</v>
      </c>
      <c r="D30" s="13" t="s">
        <v>51</v>
      </c>
      <c r="E30" s="26">
        <v>0</v>
      </c>
      <c r="F30" s="26">
        <v>0</v>
      </c>
    </row>
    <row r="31" spans="1:6">
      <c r="A31" s="6" t="s">
        <v>52</v>
      </c>
      <c r="B31" s="23">
        <f>SUM(B32:B36)</f>
        <v>0</v>
      </c>
      <c r="C31" s="23">
        <f>SUM(C32:C36)</f>
        <v>0</v>
      </c>
      <c r="D31" s="12" t="s">
        <v>53</v>
      </c>
      <c r="E31" s="23">
        <f>SUM(E32:E37)</f>
        <v>0</v>
      </c>
      <c r="F31" s="23">
        <f>SUM(F32:F37)</f>
        <v>0</v>
      </c>
    </row>
    <row r="32" spans="1:6">
      <c r="A32" s="7" t="s">
        <v>54</v>
      </c>
      <c r="B32" s="26">
        <v>0</v>
      </c>
      <c r="C32" s="26">
        <v>0</v>
      </c>
      <c r="D32" s="13" t="s">
        <v>55</v>
      </c>
      <c r="E32" s="23">
        <v>0</v>
      </c>
      <c r="F32" s="23">
        <v>0</v>
      </c>
    </row>
    <row r="33" spans="1:6">
      <c r="A33" s="7" t="s">
        <v>56</v>
      </c>
      <c r="B33" s="26">
        <v>0</v>
      </c>
      <c r="C33" s="26">
        <v>0</v>
      </c>
      <c r="D33" s="13" t="s">
        <v>57</v>
      </c>
      <c r="E33" s="26">
        <v>0</v>
      </c>
      <c r="F33" s="26">
        <v>0</v>
      </c>
    </row>
    <row r="34" spans="1:6">
      <c r="A34" s="7" t="s">
        <v>58</v>
      </c>
      <c r="B34" s="26">
        <v>0</v>
      </c>
      <c r="C34" s="26">
        <v>0</v>
      </c>
      <c r="D34" s="13" t="s">
        <v>59</v>
      </c>
      <c r="E34" s="26">
        <v>0</v>
      </c>
      <c r="F34" s="26">
        <v>0</v>
      </c>
    </row>
    <row r="35" spans="1:6">
      <c r="A35" s="7" t="s">
        <v>60</v>
      </c>
      <c r="B35" s="26">
        <v>0</v>
      </c>
      <c r="C35" s="26">
        <v>0</v>
      </c>
      <c r="D35" s="13" t="s">
        <v>61</v>
      </c>
      <c r="E35" s="26">
        <v>0</v>
      </c>
      <c r="F35" s="26">
        <v>0</v>
      </c>
    </row>
    <row r="36" spans="1:6">
      <c r="A36" s="7" t="s">
        <v>62</v>
      </c>
      <c r="B36" s="26">
        <v>0</v>
      </c>
      <c r="C36" s="26">
        <v>0</v>
      </c>
      <c r="D36" s="13" t="s">
        <v>63</v>
      </c>
      <c r="E36" s="26">
        <v>0</v>
      </c>
      <c r="F36" s="26">
        <v>0</v>
      </c>
    </row>
    <row r="37" spans="1:6">
      <c r="A37" s="6" t="s">
        <v>64</v>
      </c>
      <c r="B37" s="26">
        <v>0</v>
      </c>
      <c r="C37" s="26">
        <v>0</v>
      </c>
      <c r="D37" s="13" t="s">
        <v>65</v>
      </c>
      <c r="E37" s="26">
        <v>0</v>
      </c>
      <c r="F37" s="26">
        <v>0</v>
      </c>
    </row>
    <row r="38" spans="1:6">
      <c r="A38" s="163" t="s">
        <v>629</v>
      </c>
      <c r="B38" s="23">
        <f>SUM(B39:B40)</f>
        <v>0</v>
      </c>
      <c r="C38" s="23">
        <f>SUM(C39:C40)</f>
        <v>0</v>
      </c>
      <c r="D38" s="12" t="s">
        <v>66</v>
      </c>
      <c r="E38" s="23">
        <f>SUM(E39:E41)</f>
        <v>0</v>
      </c>
      <c r="F38" s="23">
        <f>SUM(F39:F41)</f>
        <v>0</v>
      </c>
    </row>
    <row r="39" spans="1:6">
      <c r="A39" s="7" t="s">
        <v>67</v>
      </c>
      <c r="B39" s="26">
        <v>0</v>
      </c>
      <c r="C39" s="26">
        <v>0</v>
      </c>
      <c r="D39" s="13" t="s">
        <v>68</v>
      </c>
      <c r="E39" s="26">
        <v>0</v>
      </c>
      <c r="F39" s="26">
        <v>0</v>
      </c>
    </row>
    <row r="40" spans="1:6">
      <c r="A40" s="7" t="s">
        <v>69</v>
      </c>
      <c r="B40" s="26">
        <v>0</v>
      </c>
      <c r="C40" s="26">
        <v>0</v>
      </c>
      <c r="D40" s="13" t="s">
        <v>70</v>
      </c>
      <c r="E40" s="26">
        <v>0</v>
      </c>
      <c r="F40" s="26">
        <v>0</v>
      </c>
    </row>
    <row r="41" spans="1:6">
      <c r="A41" s="6" t="s">
        <v>71</v>
      </c>
      <c r="B41" s="23">
        <f>SUM(B42:B45)</f>
        <v>0</v>
      </c>
      <c r="C41" s="23">
        <f>SUM(C42:C45)</f>
        <v>0</v>
      </c>
      <c r="D41" s="13" t="s">
        <v>72</v>
      </c>
      <c r="E41" s="26">
        <v>0</v>
      </c>
      <c r="F41" s="26">
        <v>0</v>
      </c>
    </row>
    <row r="42" spans="1:6">
      <c r="A42" s="7" t="s">
        <v>73</v>
      </c>
      <c r="B42" s="26">
        <v>0</v>
      </c>
      <c r="C42" s="26">
        <v>0</v>
      </c>
      <c r="D42" s="12" t="s">
        <v>74</v>
      </c>
      <c r="E42" s="23">
        <f>SUM(E43:E45)</f>
        <v>0</v>
      </c>
      <c r="F42" s="23">
        <f>SUM(F43:F45)</f>
        <v>0</v>
      </c>
    </row>
    <row r="43" spans="1:6">
      <c r="A43" s="7" t="s">
        <v>75</v>
      </c>
      <c r="B43" s="26">
        <v>0</v>
      </c>
      <c r="C43" s="26">
        <v>0</v>
      </c>
      <c r="D43" s="13" t="s">
        <v>76</v>
      </c>
      <c r="E43" s="26">
        <v>0</v>
      </c>
      <c r="F43" s="26">
        <v>0</v>
      </c>
    </row>
    <row r="44" spans="1:6">
      <c r="A44" s="7" t="s">
        <v>77</v>
      </c>
      <c r="B44" s="26">
        <v>0</v>
      </c>
      <c r="C44" s="26">
        <v>0</v>
      </c>
      <c r="D44" s="13" t="s">
        <v>78</v>
      </c>
      <c r="E44" s="26">
        <v>0</v>
      </c>
      <c r="F44" s="26">
        <v>0</v>
      </c>
    </row>
    <row r="45" spans="1:6">
      <c r="A45" s="7" t="s">
        <v>79</v>
      </c>
      <c r="B45" s="26">
        <v>0</v>
      </c>
      <c r="C45" s="26">
        <v>0</v>
      </c>
      <c r="D45" s="13" t="s">
        <v>80</v>
      </c>
      <c r="E45" s="26">
        <v>0</v>
      </c>
      <c r="F45" s="26">
        <v>0</v>
      </c>
    </row>
    <row r="46" spans="1:6">
      <c r="A46" s="164" t="s">
        <v>81</v>
      </c>
      <c r="B46" s="25">
        <f>B9+B17+B25+B31+B37+B38+B41</f>
        <v>775236.5</v>
      </c>
      <c r="C46" s="25">
        <f>C9+C17+C25+C31+C37+C38+C41</f>
        <v>534030.09</v>
      </c>
      <c r="D46" s="15" t="s">
        <v>82</v>
      </c>
      <c r="E46" s="25">
        <f>E9+E19+E23+E26+E27+E31+E38+E42</f>
        <v>30893.39</v>
      </c>
      <c r="F46" s="25">
        <f>F9+F19+F23+F26+F27+F31+F38+F42</f>
        <v>35088.54</v>
      </c>
    </row>
    <row r="47" spans="1:6">
      <c r="A47" s="4"/>
      <c r="B47" s="24"/>
      <c r="C47" s="24"/>
      <c r="D47" s="14"/>
      <c r="E47" s="24"/>
      <c r="F47" s="24"/>
    </row>
    <row r="48" spans="1:6">
      <c r="A48" s="3" t="s">
        <v>83</v>
      </c>
      <c r="B48" s="24"/>
      <c r="C48" s="24"/>
      <c r="D48" s="15" t="s">
        <v>84</v>
      </c>
      <c r="E48" s="24"/>
      <c r="F48" s="24"/>
    </row>
    <row r="49" spans="1:6">
      <c r="A49" s="6" t="s">
        <v>85</v>
      </c>
      <c r="B49" s="26">
        <v>0</v>
      </c>
      <c r="C49" s="26">
        <v>0</v>
      </c>
      <c r="D49" s="12" t="s">
        <v>86</v>
      </c>
      <c r="E49" s="26">
        <v>0</v>
      </c>
      <c r="F49" s="26">
        <v>0</v>
      </c>
    </row>
    <row r="50" spans="1:6">
      <c r="A50" s="6" t="s">
        <v>87</v>
      </c>
      <c r="B50" s="26">
        <v>0</v>
      </c>
      <c r="C50" s="26">
        <v>0</v>
      </c>
      <c r="D50" s="12" t="s">
        <v>88</v>
      </c>
      <c r="E50" s="26">
        <v>0</v>
      </c>
      <c r="F50" s="26">
        <v>0</v>
      </c>
    </row>
    <row r="51" spans="1:6">
      <c r="A51" s="6" t="s">
        <v>89</v>
      </c>
      <c r="B51" s="26">
        <v>0</v>
      </c>
      <c r="C51" s="26">
        <v>0</v>
      </c>
      <c r="D51" s="12" t="s">
        <v>90</v>
      </c>
      <c r="E51" s="26">
        <v>0</v>
      </c>
      <c r="F51" s="26">
        <v>0</v>
      </c>
    </row>
    <row r="52" spans="1:6">
      <c r="A52" s="6" t="s">
        <v>91</v>
      </c>
      <c r="B52" s="26">
        <v>1188195.82</v>
      </c>
      <c r="C52" s="26">
        <v>1174454</v>
      </c>
      <c r="D52" s="12" t="s">
        <v>92</v>
      </c>
      <c r="E52" s="26">
        <v>0</v>
      </c>
      <c r="F52" s="26">
        <v>0</v>
      </c>
    </row>
    <row r="53" spans="1:6">
      <c r="A53" s="6" t="s">
        <v>93</v>
      </c>
      <c r="B53" s="26">
        <v>45644.45</v>
      </c>
      <c r="C53" s="26">
        <v>45644.45</v>
      </c>
      <c r="D53" s="12" t="s">
        <v>94</v>
      </c>
      <c r="E53" s="26">
        <v>0</v>
      </c>
      <c r="F53" s="26">
        <v>0</v>
      </c>
    </row>
    <row r="54" spans="1:6">
      <c r="A54" s="6" t="s">
        <v>95</v>
      </c>
      <c r="B54" s="26">
        <v>-927857.33</v>
      </c>
      <c r="C54" s="26">
        <v>-927857.33</v>
      </c>
      <c r="D54" s="16" t="s">
        <v>96</v>
      </c>
      <c r="E54" s="26">
        <v>0</v>
      </c>
      <c r="F54" s="26">
        <v>0</v>
      </c>
    </row>
    <row r="55" spans="1:6">
      <c r="A55" s="6" t="s">
        <v>97</v>
      </c>
      <c r="B55" s="26">
        <v>0</v>
      </c>
      <c r="C55" s="26">
        <v>0</v>
      </c>
      <c r="D55" s="14"/>
      <c r="E55" s="24"/>
      <c r="F55" s="24"/>
    </row>
    <row r="56" spans="1:6">
      <c r="A56" s="6" t="s">
        <v>98</v>
      </c>
      <c r="B56" s="26">
        <v>0</v>
      </c>
      <c r="C56" s="26">
        <v>0</v>
      </c>
      <c r="D56" s="15" t="s">
        <v>99</v>
      </c>
      <c r="E56" s="25">
        <f>SUM(E49:E54)</f>
        <v>0</v>
      </c>
      <c r="F56" s="25">
        <f>SUM(F49:F54)</f>
        <v>0</v>
      </c>
    </row>
    <row r="57" spans="1:6">
      <c r="A57" s="6" t="s">
        <v>100</v>
      </c>
      <c r="B57" s="26">
        <v>0</v>
      </c>
      <c r="C57" s="26">
        <v>0</v>
      </c>
      <c r="D57" s="14"/>
      <c r="E57" s="24"/>
      <c r="F57" s="24"/>
    </row>
    <row r="58" spans="1:6">
      <c r="A58" s="4"/>
      <c r="B58" s="24"/>
      <c r="C58" s="24"/>
      <c r="D58" s="15" t="s">
        <v>101</v>
      </c>
      <c r="E58" s="25">
        <f>E46+E56</f>
        <v>30893.39</v>
      </c>
      <c r="F58" s="25">
        <f>F46+F56</f>
        <v>35088.54</v>
      </c>
    </row>
    <row r="59" spans="1:6">
      <c r="A59" s="8" t="s">
        <v>102</v>
      </c>
      <c r="B59" s="25">
        <f>SUM(B49:B57)</f>
        <v>305982.94000000006</v>
      </c>
      <c r="C59" s="25">
        <f>SUM(C49:C57)</f>
        <v>292241.12</v>
      </c>
      <c r="D59" s="14"/>
      <c r="E59" s="24"/>
      <c r="F59" s="24"/>
    </row>
    <row r="60" spans="1:6">
      <c r="A60" s="4"/>
      <c r="B60" s="24"/>
      <c r="C60" s="24"/>
      <c r="D60" s="17" t="s">
        <v>103</v>
      </c>
      <c r="E60" s="24"/>
      <c r="F60" s="24"/>
    </row>
    <row r="61" spans="1:6">
      <c r="A61" s="8" t="s">
        <v>104</v>
      </c>
      <c r="B61" s="25">
        <f>SUM(B46+B59)</f>
        <v>1081219.44</v>
      </c>
      <c r="C61" s="25">
        <f>SUM(C46+C59)</f>
        <v>826271.21</v>
      </c>
      <c r="D61" s="14"/>
      <c r="E61" s="24"/>
      <c r="F61" s="24"/>
    </row>
    <row r="62" spans="1:6">
      <c r="A62" s="4"/>
      <c r="B62" s="21"/>
      <c r="C62" s="21"/>
      <c r="D62" s="18" t="s">
        <v>105</v>
      </c>
      <c r="E62" s="23">
        <f>SUM(E63:E65)</f>
        <v>167878.29</v>
      </c>
      <c r="F62" s="23">
        <f>SUM(F63:F65)</f>
        <v>167878.29</v>
      </c>
    </row>
    <row r="63" spans="1:6">
      <c r="A63" s="4"/>
      <c r="B63" s="21"/>
      <c r="C63" s="21"/>
      <c r="D63" s="12" t="s">
        <v>106</v>
      </c>
      <c r="E63" s="26">
        <v>167878.29</v>
      </c>
      <c r="F63" s="26">
        <v>167878.29</v>
      </c>
    </row>
    <row r="64" spans="1:6">
      <c r="A64" s="4"/>
      <c r="B64" s="21"/>
      <c r="C64" s="21"/>
      <c r="D64" s="16" t="s">
        <v>107</v>
      </c>
      <c r="E64" s="26">
        <v>0</v>
      </c>
      <c r="F64" s="26">
        <v>0</v>
      </c>
    </row>
    <row r="65" spans="1:6">
      <c r="A65" s="4"/>
      <c r="B65" s="21"/>
      <c r="C65" s="21"/>
      <c r="D65" s="12" t="s">
        <v>108</v>
      </c>
      <c r="E65" s="26">
        <v>0</v>
      </c>
      <c r="F65" s="26">
        <v>0</v>
      </c>
    </row>
    <row r="66" spans="1:6">
      <c r="A66" s="4"/>
      <c r="B66" s="21"/>
      <c r="C66" s="21"/>
      <c r="D66" s="14"/>
      <c r="E66" s="24"/>
      <c r="F66" s="24"/>
    </row>
    <row r="67" spans="1:6">
      <c r="A67" s="4"/>
      <c r="B67" s="21"/>
      <c r="C67" s="21"/>
      <c r="D67" s="18" t="s">
        <v>109</v>
      </c>
      <c r="E67" s="23">
        <f>SUM(E68:E72)</f>
        <v>882447.76</v>
      </c>
      <c r="F67" s="23">
        <f>SUM(F68:F72)</f>
        <v>623304.38</v>
      </c>
    </row>
    <row r="68" spans="1:6">
      <c r="A68" s="9"/>
      <c r="B68" s="21"/>
      <c r="C68" s="21"/>
      <c r="D68" s="12" t="s">
        <v>110</v>
      </c>
      <c r="E68" s="26">
        <v>259143.38</v>
      </c>
      <c r="F68" s="26">
        <v>143718.31</v>
      </c>
    </row>
    <row r="69" spans="1:6">
      <c r="A69" s="9"/>
      <c r="B69" s="21"/>
      <c r="C69" s="21"/>
      <c r="D69" s="12" t="s">
        <v>111</v>
      </c>
      <c r="E69" s="26">
        <v>623304.38</v>
      </c>
      <c r="F69" s="26">
        <v>479586.07</v>
      </c>
    </row>
    <row r="70" spans="1:6">
      <c r="A70" s="9"/>
      <c r="B70" s="21"/>
      <c r="C70" s="21"/>
      <c r="D70" s="12" t="s">
        <v>112</v>
      </c>
      <c r="E70" s="26">
        <v>0</v>
      </c>
      <c r="F70" s="26">
        <v>0</v>
      </c>
    </row>
    <row r="71" spans="1:6">
      <c r="A71" s="9"/>
      <c r="B71" s="21"/>
      <c r="C71" s="21"/>
      <c r="D71" s="12" t="s">
        <v>113</v>
      </c>
      <c r="E71" s="26">
        <v>0</v>
      </c>
      <c r="F71" s="26">
        <v>0</v>
      </c>
    </row>
    <row r="72" spans="1:6">
      <c r="A72" s="9"/>
      <c r="B72" s="21"/>
      <c r="C72" s="21"/>
      <c r="D72" s="12" t="s">
        <v>114</v>
      </c>
      <c r="E72" s="26">
        <v>0</v>
      </c>
      <c r="F72" s="26">
        <v>0</v>
      </c>
    </row>
    <row r="73" spans="1:6">
      <c r="A73" s="9"/>
      <c r="B73" s="21"/>
      <c r="C73" s="21"/>
      <c r="D73" s="14"/>
      <c r="E73" s="24"/>
      <c r="F73" s="24"/>
    </row>
    <row r="74" spans="1:6">
      <c r="A74" s="9"/>
      <c r="B74" s="21"/>
      <c r="C74" s="21"/>
      <c r="D74" s="18" t="s">
        <v>115</v>
      </c>
      <c r="E74" s="23">
        <f>E75+E76</f>
        <v>0</v>
      </c>
      <c r="F74" s="23">
        <f>F75+F76</f>
        <v>0</v>
      </c>
    </row>
    <row r="75" spans="1:6">
      <c r="A75" s="9"/>
      <c r="B75" s="21"/>
      <c r="C75" s="21"/>
      <c r="D75" s="12" t="s">
        <v>116</v>
      </c>
      <c r="E75" s="26">
        <v>0</v>
      </c>
      <c r="F75" s="26">
        <v>0</v>
      </c>
    </row>
    <row r="76" spans="1:6">
      <c r="A76" s="9"/>
      <c r="B76" s="21"/>
      <c r="C76" s="21"/>
      <c r="D76" s="12" t="s">
        <v>117</v>
      </c>
      <c r="E76" s="26">
        <v>0</v>
      </c>
      <c r="F76" s="26">
        <v>0</v>
      </c>
    </row>
    <row r="77" spans="1:6">
      <c r="A77" s="9"/>
      <c r="B77" s="21"/>
      <c r="C77" s="21"/>
      <c r="D77" s="14"/>
      <c r="E77" s="24"/>
      <c r="F77" s="24"/>
    </row>
    <row r="78" spans="1:6">
      <c r="A78" s="9"/>
      <c r="B78" s="21"/>
      <c r="C78" s="21"/>
      <c r="D78" s="15" t="s">
        <v>118</v>
      </c>
      <c r="E78" s="25">
        <f>E62+E67+E74</f>
        <v>1050326.05</v>
      </c>
      <c r="F78" s="25">
        <f>F62+F67+F74</f>
        <v>791182.67</v>
      </c>
    </row>
    <row r="79" spans="1:6">
      <c r="A79" s="9"/>
      <c r="B79" s="21"/>
      <c r="C79" s="21"/>
      <c r="D79" s="14"/>
      <c r="E79" s="24"/>
      <c r="F79" s="24"/>
    </row>
    <row r="80" spans="1:6">
      <c r="A80" s="9"/>
      <c r="B80" s="21"/>
      <c r="C80" s="21"/>
      <c r="D80" s="15" t="s">
        <v>119</v>
      </c>
      <c r="E80" s="25">
        <f>E58+E78</f>
        <v>1081219.44</v>
      </c>
      <c r="F80" s="25">
        <f>F58+F78</f>
        <v>826271.21000000008</v>
      </c>
    </row>
    <row r="81" spans="1:6">
      <c r="A81" s="10"/>
      <c r="B81" s="20"/>
      <c r="C81" s="20"/>
      <c r="D81" s="19"/>
      <c r="E81" s="22"/>
      <c r="F81" s="22"/>
    </row>
    <row r="96" spans="1: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</sheetData>
  <mergeCells count="5">
    <mergeCell ref="A1:F1"/>
    <mergeCell ref="A2:F2"/>
    <mergeCell ref="A3:F3"/>
    <mergeCell ref="A4:F4"/>
    <mergeCell ref="A5:F5"/>
  </mergeCells>
  <dataValidations count="1">
    <dataValidation type="decimal" allowBlank="1" showInputMessage="1" showErrorMessage="1" sqref="E42:F42 E77:F80 E46:F46 B17:C17 B25:C25 B31:C31 B38:C38 B41:C41 B58:C61 B9:C9 E9:F9 E19:F19 E23:F23 E27:F27 E31:F31 E38:F38 E55:F62 E66:F67 E73:F74 B46:C48">
      <formula1>-1.79769313486231E+100</formula1>
      <formula2>1.79769313486231E+100</formula2>
    </dataValidation>
  </dataValidations>
  <pageMargins left="0.25" right="0.25" top="0.75" bottom="0.75" header="0.3" footer="0.3"/>
  <pageSetup scale="40" orientation="portrait" r:id="rId1"/>
  <ignoredErrors>
    <ignoredError sqref="B46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showGridLines="0" zoomScale="90" zoomScaleNormal="90" workbookViewId="0">
      <selection sqref="A1:F1"/>
    </sheetView>
  </sheetViews>
  <sheetFormatPr baseColWidth="10" defaultRowHeight="15"/>
  <cols>
    <col min="1" max="1" width="56.5703125" customWidth="1"/>
    <col min="2" max="2" width="20.7109375" customWidth="1"/>
    <col min="3" max="3" width="21.5703125" customWidth="1"/>
    <col min="4" max="4" width="20.7109375" customWidth="1"/>
    <col min="5" max="5" width="26.28515625" customWidth="1"/>
    <col min="6" max="6" width="22.28515625" customWidth="1"/>
    <col min="7" max="7" width="20.7109375" customWidth="1"/>
    <col min="8" max="8" width="31" customWidth="1"/>
  </cols>
  <sheetData>
    <row r="1" spans="1:9" ht="26.25">
      <c r="A1" s="180" t="s">
        <v>122</v>
      </c>
      <c r="B1" s="180"/>
      <c r="C1" s="180"/>
      <c r="D1" s="180"/>
      <c r="E1" s="180"/>
      <c r="F1" s="180"/>
      <c r="G1" s="180"/>
      <c r="H1" s="180"/>
      <c r="I1" s="1"/>
    </row>
    <row r="2" spans="1:9">
      <c r="A2" s="181" t="s">
        <v>120</v>
      </c>
      <c r="B2" s="182"/>
      <c r="C2" s="182"/>
      <c r="D2" s="182"/>
      <c r="E2" s="182"/>
      <c r="F2" s="182"/>
      <c r="G2" s="182"/>
      <c r="H2" s="183"/>
    </row>
    <row r="3" spans="1:9">
      <c r="A3" s="173" t="s">
        <v>123</v>
      </c>
      <c r="B3" s="184"/>
      <c r="C3" s="184"/>
      <c r="D3" s="184"/>
      <c r="E3" s="184"/>
      <c r="F3" s="184"/>
      <c r="G3" s="184"/>
      <c r="H3" s="175"/>
    </row>
    <row r="4" spans="1:9">
      <c r="A4" s="185" t="s">
        <v>124</v>
      </c>
      <c r="B4" s="186"/>
      <c r="C4" s="186"/>
      <c r="D4" s="186"/>
      <c r="E4" s="186"/>
      <c r="F4" s="186"/>
      <c r="G4" s="186"/>
      <c r="H4" s="187"/>
    </row>
    <row r="5" spans="1:9">
      <c r="A5" s="176" t="s">
        <v>2</v>
      </c>
      <c r="B5" s="177"/>
      <c r="C5" s="177"/>
      <c r="D5" s="177"/>
      <c r="E5" s="177"/>
      <c r="F5" s="177"/>
      <c r="G5" s="177"/>
      <c r="H5" s="178"/>
    </row>
    <row r="6" spans="1:9" ht="45">
      <c r="A6" s="27" t="s">
        <v>125</v>
      </c>
      <c r="B6" s="28" t="s">
        <v>126</v>
      </c>
      <c r="C6" s="27" t="s">
        <v>127</v>
      </c>
      <c r="D6" s="27" t="s">
        <v>128</v>
      </c>
      <c r="E6" s="27" t="s">
        <v>129</v>
      </c>
      <c r="F6" s="27" t="s">
        <v>130</v>
      </c>
      <c r="G6" s="27" t="s">
        <v>131</v>
      </c>
      <c r="H6" s="29" t="s">
        <v>132</v>
      </c>
      <c r="I6" s="30"/>
    </row>
    <row r="7" spans="1:9">
      <c r="A7" s="31"/>
      <c r="B7" s="31"/>
      <c r="C7" s="31"/>
      <c r="D7" s="31"/>
      <c r="E7" s="31"/>
      <c r="F7" s="31"/>
      <c r="G7" s="31"/>
      <c r="H7" s="31"/>
      <c r="I7" s="30"/>
    </row>
    <row r="8" spans="1:9">
      <c r="A8" s="32" t="s">
        <v>133</v>
      </c>
      <c r="B8" s="33">
        <f>B9+B13</f>
        <v>0</v>
      </c>
      <c r="C8" s="33">
        <f>C9+C13</f>
        <v>0</v>
      </c>
      <c r="D8" s="33">
        <f t="shared" ref="D8:H8" si="0">D9+D13</f>
        <v>0</v>
      </c>
      <c r="E8" s="33">
        <f t="shared" si="0"/>
        <v>0</v>
      </c>
      <c r="F8" s="33">
        <f>F9+F13</f>
        <v>0</v>
      </c>
      <c r="G8" s="33">
        <f t="shared" si="0"/>
        <v>0</v>
      </c>
      <c r="H8" s="33">
        <f t="shared" si="0"/>
        <v>0</v>
      </c>
    </row>
    <row r="9" spans="1:9">
      <c r="A9" s="34" t="s">
        <v>134</v>
      </c>
      <c r="B9" s="35">
        <f>SUM(B10:B12)</f>
        <v>0</v>
      </c>
      <c r="C9" s="35">
        <f t="shared" ref="C9:H13" si="1">SUM(C10:C12)</f>
        <v>0</v>
      </c>
      <c r="D9" s="35">
        <f t="shared" si="1"/>
        <v>0</v>
      </c>
      <c r="E9" s="35">
        <f t="shared" si="1"/>
        <v>0</v>
      </c>
      <c r="F9" s="35">
        <f>B9+C9-D9+E9</f>
        <v>0</v>
      </c>
      <c r="G9" s="35">
        <f t="shared" si="1"/>
        <v>0</v>
      </c>
      <c r="H9" s="35">
        <f t="shared" si="1"/>
        <v>0</v>
      </c>
    </row>
    <row r="10" spans="1:9">
      <c r="A10" s="36" t="s">
        <v>135</v>
      </c>
      <c r="B10" s="37">
        <v>0</v>
      </c>
      <c r="C10" s="37">
        <v>0</v>
      </c>
      <c r="D10" s="37">
        <v>0</v>
      </c>
      <c r="E10" s="37">
        <v>0</v>
      </c>
      <c r="F10" s="35">
        <f>B10+C10-D10+E10</f>
        <v>0</v>
      </c>
      <c r="G10" s="37">
        <v>0</v>
      </c>
      <c r="H10" s="37">
        <v>0</v>
      </c>
    </row>
    <row r="11" spans="1:9">
      <c r="A11" s="36" t="s">
        <v>136</v>
      </c>
      <c r="B11" s="37">
        <v>0</v>
      </c>
      <c r="C11" s="35">
        <v>0</v>
      </c>
      <c r="D11" s="37">
        <v>0</v>
      </c>
      <c r="E11" s="37">
        <v>0</v>
      </c>
      <c r="F11" s="35">
        <f>B11+C11-D11+E11</f>
        <v>0</v>
      </c>
      <c r="G11" s="37">
        <v>0</v>
      </c>
      <c r="H11" s="35">
        <v>0</v>
      </c>
    </row>
    <row r="12" spans="1:9">
      <c r="A12" s="36" t="s">
        <v>137</v>
      </c>
      <c r="B12" s="37">
        <v>0</v>
      </c>
      <c r="C12" s="35">
        <v>0</v>
      </c>
      <c r="D12" s="37">
        <v>0</v>
      </c>
      <c r="E12" s="37">
        <v>0</v>
      </c>
      <c r="F12" s="35">
        <f>B12+C12-D12+E12</f>
        <v>0</v>
      </c>
      <c r="G12" s="37">
        <v>0</v>
      </c>
      <c r="H12" s="35">
        <v>0</v>
      </c>
    </row>
    <row r="13" spans="1:9">
      <c r="A13" s="34" t="s">
        <v>138</v>
      </c>
      <c r="B13" s="35">
        <f>SUM(B14:B16)</f>
        <v>0</v>
      </c>
      <c r="C13" s="35">
        <f t="shared" ref="C13:H13" si="2">SUM(C14:C16)</f>
        <v>0</v>
      </c>
      <c r="D13" s="35">
        <f t="shared" si="2"/>
        <v>0</v>
      </c>
      <c r="E13" s="35">
        <f t="shared" si="2"/>
        <v>0</v>
      </c>
      <c r="F13" s="35">
        <f t="shared" ref="F13" si="3">B13+C13-D13+E13</f>
        <v>0</v>
      </c>
      <c r="G13" s="35">
        <f t="shared" si="1"/>
        <v>0</v>
      </c>
      <c r="H13" s="35">
        <f t="shared" si="2"/>
        <v>0</v>
      </c>
    </row>
    <row r="14" spans="1:9">
      <c r="A14" s="36" t="s">
        <v>139</v>
      </c>
      <c r="B14" s="37">
        <v>0</v>
      </c>
      <c r="C14" s="37">
        <v>0</v>
      </c>
      <c r="D14" s="37">
        <v>0</v>
      </c>
      <c r="E14" s="37">
        <v>0</v>
      </c>
      <c r="F14" s="35">
        <f>B14+C14-D14+E14</f>
        <v>0</v>
      </c>
      <c r="G14" s="35">
        <v>0</v>
      </c>
      <c r="H14" s="37">
        <v>0</v>
      </c>
    </row>
    <row r="15" spans="1:9">
      <c r="A15" s="36" t="s">
        <v>140</v>
      </c>
      <c r="B15" s="37">
        <v>0</v>
      </c>
      <c r="C15" s="37">
        <v>0</v>
      </c>
      <c r="D15" s="37">
        <v>0</v>
      </c>
      <c r="E15" s="37">
        <v>0</v>
      </c>
      <c r="F15" s="35">
        <f>B15+C15-D15+E15</f>
        <v>0</v>
      </c>
      <c r="G15" s="35">
        <v>0</v>
      </c>
      <c r="H15" s="35">
        <v>0</v>
      </c>
    </row>
    <row r="16" spans="1:9">
      <c r="A16" s="36" t="s">
        <v>141</v>
      </c>
      <c r="B16" s="37">
        <v>0</v>
      </c>
      <c r="C16" s="37">
        <v>0</v>
      </c>
      <c r="D16" s="37">
        <v>0</v>
      </c>
      <c r="E16" s="37">
        <v>0</v>
      </c>
      <c r="F16" s="35">
        <f>B16+C16-D16+E16</f>
        <v>0</v>
      </c>
      <c r="G16" s="35">
        <v>0</v>
      </c>
      <c r="H16" s="35">
        <v>0</v>
      </c>
    </row>
    <row r="17" spans="1:8">
      <c r="A17" s="38"/>
      <c r="B17" s="39"/>
      <c r="C17" s="39"/>
      <c r="D17" s="39"/>
      <c r="E17" s="39"/>
      <c r="F17" s="39"/>
      <c r="G17" s="39"/>
      <c r="H17" s="39"/>
    </row>
    <row r="18" spans="1:8">
      <c r="A18" s="32" t="s">
        <v>142</v>
      </c>
      <c r="B18" s="33">
        <v>35088.54</v>
      </c>
      <c r="C18" s="40"/>
      <c r="D18" s="40"/>
      <c r="E18" s="40"/>
      <c r="F18" s="33">
        <v>30893.39</v>
      </c>
      <c r="G18" s="40"/>
      <c r="H18" s="40"/>
    </row>
    <row r="19" spans="1:8">
      <c r="A19" s="4"/>
      <c r="B19" s="41"/>
      <c r="C19" s="41"/>
      <c r="D19" s="41"/>
      <c r="E19" s="41"/>
      <c r="F19" s="41"/>
      <c r="G19" s="41"/>
      <c r="H19" s="41"/>
    </row>
    <row r="20" spans="1:8">
      <c r="A20" s="32" t="s">
        <v>143</v>
      </c>
      <c r="B20" s="33">
        <f>B8+B18</f>
        <v>35088.54</v>
      </c>
      <c r="C20" s="33">
        <f t="shared" ref="C20:H20" si="4">C8+C18</f>
        <v>0</v>
      </c>
      <c r="D20" s="33">
        <f t="shared" si="4"/>
        <v>0</v>
      </c>
      <c r="E20" s="33">
        <f t="shared" si="4"/>
        <v>0</v>
      </c>
      <c r="F20" s="33">
        <f>F8+F18</f>
        <v>30893.39</v>
      </c>
      <c r="G20" s="33">
        <f t="shared" si="4"/>
        <v>0</v>
      </c>
      <c r="H20" s="33">
        <f t="shared" si="4"/>
        <v>0</v>
      </c>
    </row>
    <row r="21" spans="1:8">
      <c r="A21" s="38"/>
      <c r="B21" s="42"/>
      <c r="C21" s="42"/>
      <c r="D21" s="42"/>
      <c r="E21" s="42"/>
      <c r="F21" s="42"/>
      <c r="G21" s="42"/>
      <c r="H21" s="42"/>
    </row>
    <row r="22" spans="1:8" ht="17.25">
      <c r="A22" s="32" t="s">
        <v>144</v>
      </c>
      <c r="B22" s="33">
        <f t="shared" ref="B22:H22" si="5">SUM(B23:B25)</f>
        <v>0</v>
      </c>
      <c r="C22" s="33">
        <f t="shared" si="5"/>
        <v>0</v>
      </c>
      <c r="D22" s="33">
        <f t="shared" si="5"/>
        <v>0</v>
      </c>
      <c r="E22" s="33">
        <f t="shared" si="5"/>
        <v>0</v>
      </c>
      <c r="F22" s="33">
        <f t="shared" si="5"/>
        <v>0</v>
      </c>
      <c r="G22" s="33">
        <f t="shared" si="5"/>
        <v>0</v>
      </c>
      <c r="H22" s="33">
        <f t="shared" si="5"/>
        <v>0</v>
      </c>
    </row>
    <row r="23" spans="1:8">
      <c r="A23" s="43" t="s">
        <v>145</v>
      </c>
      <c r="B23" s="35">
        <v>0</v>
      </c>
      <c r="C23" s="35">
        <v>0</v>
      </c>
      <c r="D23" s="35">
        <v>0</v>
      </c>
      <c r="E23" s="35">
        <v>0</v>
      </c>
      <c r="F23" s="35">
        <f>B23+C23-D23+E23</f>
        <v>0</v>
      </c>
      <c r="G23" s="35">
        <v>0</v>
      </c>
      <c r="H23" s="35">
        <v>0</v>
      </c>
    </row>
    <row r="24" spans="1:8">
      <c r="A24" s="43" t="s">
        <v>146</v>
      </c>
      <c r="B24" s="35">
        <v>0</v>
      </c>
      <c r="C24" s="35">
        <v>0</v>
      </c>
      <c r="D24" s="35">
        <v>0</v>
      </c>
      <c r="E24" s="35">
        <v>0</v>
      </c>
      <c r="F24" s="35">
        <f>B24+C24-D24+E24</f>
        <v>0</v>
      </c>
      <c r="G24" s="35">
        <v>0</v>
      </c>
      <c r="H24" s="35">
        <v>0</v>
      </c>
    </row>
    <row r="25" spans="1:8">
      <c r="A25" s="43" t="s">
        <v>147</v>
      </c>
      <c r="B25" s="35">
        <v>0</v>
      </c>
      <c r="C25" s="35">
        <v>0</v>
      </c>
      <c r="D25" s="35">
        <v>0</v>
      </c>
      <c r="E25" s="35">
        <v>0</v>
      </c>
      <c r="F25" s="35">
        <f>B25+C25-D25+E25</f>
        <v>0</v>
      </c>
      <c r="G25" s="35">
        <v>0</v>
      </c>
      <c r="H25" s="35">
        <v>0</v>
      </c>
    </row>
    <row r="26" spans="1:8">
      <c r="A26" s="44" t="s">
        <v>148</v>
      </c>
      <c r="B26" s="42"/>
      <c r="C26" s="42"/>
      <c r="D26" s="42"/>
      <c r="E26" s="42"/>
      <c r="F26" s="42"/>
      <c r="G26" s="42"/>
      <c r="H26" s="42"/>
    </row>
    <row r="27" spans="1:8" ht="17.25">
      <c r="A27" s="32" t="s">
        <v>149</v>
      </c>
      <c r="B27" s="33">
        <f>SUM(B28:B30)</f>
        <v>0</v>
      </c>
      <c r="C27" s="33">
        <f t="shared" ref="C27:H27" si="6">SUM(C28:C30)</f>
        <v>0</v>
      </c>
      <c r="D27" s="33">
        <f t="shared" si="6"/>
        <v>0</v>
      </c>
      <c r="E27" s="33">
        <f t="shared" si="6"/>
        <v>0</v>
      </c>
      <c r="F27" s="33">
        <f t="shared" si="6"/>
        <v>0</v>
      </c>
      <c r="G27" s="33">
        <f t="shared" si="6"/>
        <v>0</v>
      </c>
      <c r="H27" s="33">
        <f t="shared" si="6"/>
        <v>0</v>
      </c>
    </row>
    <row r="28" spans="1:8">
      <c r="A28" s="43" t="s">
        <v>150</v>
      </c>
      <c r="B28" s="35">
        <v>0</v>
      </c>
      <c r="C28" s="35">
        <v>0</v>
      </c>
      <c r="D28" s="35">
        <v>0</v>
      </c>
      <c r="E28" s="35">
        <v>0</v>
      </c>
      <c r="F28" s="35">
        <f>B28+C28-D28+E28</f>
        <v>0</v>
      </c>
      <c r="G28" s="35">
        <v>0</v>
      </c>
      <c r="H28" s="35">
        <v>0</v>
      </c>
    </row>
    <row r="29" spans="1:8">
      <c r="A29" s="43" t="s">
        <v>151</v>
      </c>
      <c r="B29" s="35">
        <v>0</v>
      </c>
      <c r="C29" s="35">
        <v>0</v>
      </c>
      <c r="D29" s="35">
        <v>0</v>
      </c>
      <c r="E29" s="35">
        <v>0</v>
      </c>
      <c r="F29" s="35">
        <f>B29+C29-D29+E29</f>
        <v>0</v>
      </c>
      <c r="G29" s="35">
        <v>0</v>
      </c>
      <c r="H29" s="35">
        <v>0</v>
      </c>
    </row>
    <row r="30" spans="1:8">
      <c r="A30" s="43" t="s">
        <v>152</v>
      </c>
      <c r="B30" s="35">
        <v>0</v>
      </c>
      <c r="C30" s="35">
        <v>0</v>
      </c>
      <c r="D30" s="35">
        <v>0</v>
      </c>
      <c r="E30" s="35">
        <v>0</v>
      </c>
      <c r="F30" s="35">
        <f>B30+C30-D30+E30</f>
        <v>0</v>
      </c>
      <c r="G30" s="35">
        <v>0</v>
      </c>
      <c r="H30" s="35">
        <v>0</v>
      </c>
    </row>
    <row r="31" spans="1:8">
      <c r="A31" s="45" t="s">
        <v>148</v>
      </c>
      <c r="B31" s="46"/>
      <c r="C31" s="46"/>
      <c r="D31" s="46"/>
      <c r="E31" s="46"/>
      <c r="F31" s="46"/>
      <c r="G31" s="46"/>
      <c r="H31" s="46"/>
    </row>
    <row r="32" spans="1:8">
      <c r="A32" s="1"/>
    </row>
    <row r="33" spans="1:8">
      <c r="A33" s="179" t="s">
        <v>153</v>
      </c>
      <c r="B33" s="179"/>
      <c r="C33" s="179"/>
      <c r="D33" s="179"/>
      <c r="E33" s="179"/>
      <c r="F33" s="179"/>
      <c r="G33" s="179"/>
      <c r="H33" s="179"/>
    </row>
    <row r="34" spans="1:8">
      <c r="A34" s="179"/>
      <c r="B34" s="179"/>
      <c r="C34" s="179"/>
      <c r="D34" s="179"/>
      <c r="E34" s="179"/>
      <c r="F34" s="179"/>
      <c r="G34" s="179"/>
      <c r="H34" s="179"/>
    </row>
    <row r="35" spans="1:8">
      <c r="A35" s="179"/>
      <c r="B35" s="179"/>
      <c r="C35" s="179"/>
      <c r="D35" s="179"/>
      <c r="E35" s="179"/>
      <c r="F35" s="179"/>
      <c r="G35" s="179"/>
      <c r="H35" s="179"/>
    </row>
    <row r="36" spans="1:8">
      <c r="A36" s="179"/>
      <c r="B36" s="179"/>
      <c r="C36" s="179"/>
      <c r="D36" s="179"/>
      <c r="E36" s="179"/>
      <c r="F36" s="179"/>
      <c r="G36" s="179"/>
      <c r="H36" s="179"/>
    </row>
    <row r="37" spans="1:8">
      <c r="A37" s="179"/>
      <c r="B37" s="179"/>
      <c r="C37" s="179"/>
      <c r="D37" s="179"/>
      <c r="E37" s="179"/>
      <c r="F37" s="179"/>
      <c r="G37" s="179"/>
      <c r="H37" s="179"/>
    </row>
    <row r="38" spans="1:8">
      <c r="A38" s="1"/>
    </row>
    <row r="39" spans="1:8" ht="30">
      <c r="A39" s="27" t="s">
        <v>154</v>
      </c>
      <c r="B39" s="27" t="s">
        <v>155</v>
      </c>
      <c r="C39" s="27" t="s">
        <v>156</v>
      </c>
      <c r="D39" s="27" t="s">
        <v>157</v>
      </c>
      <c r="E39" s="27" t="s">
        <v>158</v>
      </c>
      <c r="F39" s="29" t="s">
        <v>159</v>
      </c>
    </row>
    <row r="40" spans="1:8">
      <c r="A40" s="4"/>
      <c r="B40" s="9"/>
      <c r="C40" s="9"/>
      <c r="D40" s="9"/>
      <c r="E40" s="9"/>
      <c r="F40" s="9"/>
    </row>
    <row r="41" spans="1:8">
      <c r="A41" s="32" t="s">
        <v>160</v>
      </c>
      <c r="B41" s="47">
        <f>SUM(B42:B45)</f>
        <v>0</v>
      </c>
      <c r="C41" s="47">
        <f t="shared" ref="C41:F41" si="7">SUM(C42:C45)</f>
        <v>0</v>
      </c>
      <c r="D41" s="47">
        <f t="shared" si="7"/>
        <v>0</v>
      </c>
      <c r="E41" s="47">
        <f t="shared" si="7"/>
        <v>0</v>
      </c>
      <c r="F41" s="47">
        <f t="shared" si="7"/>
        <v>0</v>
      </c>
    </row>
    <row r="42" spans="1:8">
      <c r="A42" s="43" t="s">
        <v>161</v>
      </c>
      <c r="B42" s="48"/>
      <c r="C42" s="48"/>
      <c r="D42" s="48"/>
      <c r="E42" s="48"/>
      <c r="F42" s="48"/>
      <c r="G42" s="49"/>
      <c r="H42" s="49"/>
    </row>
    <row r="43" spans="1:8">
      <c r="A43" s="43" t="s">
        <v>162</v>
      </c>
      <c r="B43" s="48"/>
      <c r="C43" s="48"/>
      <c r="D43" s="48"/>
      <c r="E43" s="48"/>
      <c r="F43" s="48"/>
      <c r="G43" s="49"/>
      <c r="H43" s="49"/>
    </row>
    <row r="44" spans="1:8">
      <c r="A44" s="43" t="s">
        <v>163</v>
      </c>
      <c r="B44" s="48"/>
      <c r="C44" s="48"/>
      <c r="D44" s="48"/>
      <c r="E44" s="48"/>
      <c r="F44" s="48"/>
      <c r="G44" s="49"/>
      <c r="H44" s="49"/>
    </row>
    <row r="45" spans="1:8">
      <c r="A45" s="50" t="s">
        <v>148</v>
      </c>
      <c r="B45" s="10"/>
      <c r="C45" s="10"/>
      <c r="D45" s="10"/>
      <c r="E45" s="10"/>
      <c r="F45" s="10"/>
    </row>
  </sheetData>
  <mergeCells count="7">
    <mergeCell ref="A33:H37"/>
    <mergeCell ref="A1:F1"/>
    <mergeCell ref="G1:H1"/>
    <mergeCell ref="A2:H2"/>
    <mergeCell ref="A3:H3"/>
    <mergeCell ref="A4:H4"/>
    <mergeCell ref="A5:H5"/>
  </mergeCells>
  <pageMargins left="0.25" right="0.25" top="0.75" bottom="0.75" header="0.3" footer="0.3"/>
  <pageSetup scale="4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zoomScale="90" zoomScaleNormal="90" workbookViewId="0">
      <selection sqref="A1:K1"/>
    </sheetView>
  </sheetViews>
  <sheetFormatPr baseColWidth="10" defaultRowHeight="15"/>
  <cols>
    <col min="1" max="1" width="57" customWidth="1"/>
    <col min="2" max="11" width="21.7109375" customWidth="1"/>
  </cols>
  <sheetData>
    <row r="1" spans="1:12" ht="21">
      <c r="A1" s="169" t="s">
        <v>164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51"/>
    </row>
    <row r="2" spans="1:12">
      <c r="A2" s="181" t="s">
        <v>120</v>
      </c>
      <c r="B2" s="182"/>
      <c r="C2" s="182"/>
      <c r="D2" s="182"/>
      <c r="E2" s="182"/>
      <c r="F2" s="182"/>
      <c r="G2" s="182"/>
      <c r="H2" s="182"/>
      <c r="I2" s="182"/>
      <c r="J2" s="182"/>
      <c r="K2" s="183"/>
    </row>
    <row r="3" spans="1:12">
      <c r="A3" s="173" t="s">
        <v>165</v>
      </c>
      <c r="B3" s="184"/>
      <c r="C3" s="184"/>
      <c r="D3" s="184"/>
      <c r="E3" s="184"/>
      <c r="F3" s="184"/>
      <c r="G3" s="184"/>
      <c r="H3" s="184"/>
      <c r="I3" s="184"/>
      <c r="J3" s="184"/>
      <c r="K3" s="175"/>
    </row>
    <row r="4" spans="1:12">
      <c r="A4" s="185" t="s">
        <v>166</v>
      </c>
      <c r="B4" s="186"/>
      <c r="C4" s="186"/>
      <c r="D4" s="186"/>
      <c r="E4" s="186"/>
      <c r="F4" s="186"/>
      <c r="G4" s="186"/>
      <c r="H4" s="186"/>
      <c r="I4" s="186"/>
      <c r="J4" s="186"/>
      <c r="K4" s="187"/>
    </row>
    <row r="5" spans="1:12">
      <c r="A5" s="173" t="s">
        <v>2</v>
      </c>
      <c r="B5" s="184"/>
      <c r="C5" s="184"/>
      <c r="D5" s="184"/>
      <c r="E5" s="184"/>
      <c r="F5" s="184"/>
      <c r="G5" s="184"/>
      <c r="H5" s="184"/>
      <c r="I5" s="184"/>
      <c r="J5" s="184"/>
      <c r="K5" s="175"/>
    </row>
    <row r="6" spans="1:12" ht="75">
      <c r="A6" s="29" t="s">
        <v>167</v>
      </c>
      <c r="B6" s="29" t="s">
        <v>168</v>
      </c>
      <c r="C6" s="29" t="s">
        <v>169</v>
      </c>
      <c r="D6" s="29" t="s">
        <v>170</v>
      </c>
      <c r="E6" s="29" t="s">
        <v>171</v>
      </c>
      <c r="F6" s="29" t="s">
        <v>172</v>
      </c>
      <c r="G6" s="29" t="s">
        <v>173</v>
      </c>
      <c r="H6" s="29" t="s">
        <v>174</v>
      </c>
      <c r="I6" s="2" t="s">
        <v>175</v>
      </c>
      <c r="J6" s="2" t="s">
        <v>176</v>
      </c>
      <c r="K6" s="2" t="s">
        <v>177</v>
      </c>
    </row>
    <row r="7" spans="1:12">
      <c r="A7" s="52"/>
      <c r="B7" s="9"/>
      <c r="C7" s="9"/>
      <c r="D7" s="9"/>
      <c r="E7" s="9"/>
      <c r="F7" s="9"/>
      <c r="G7" s="9"/>
      <c r="H7" s="9"/>
      <c r="I7" s="9"/>
      <c r="J7" s="9"/>
      <c r="K7" s="9"/>
    </row>
    <row r="8" spans="1:12">
      <c r="A8" s="53" t="s">
        <v>178</v>
      </c>
      <c r="B8" s="54"/>
      <c r="C8" s="54"/>
      <c r="D8" s="54"/>
      <c r="E8" s="55">
        <f>SUM(E9:E12)</f>
        <v>0</v>
      </c>
      <c r="F8" s="56"/>
      <c r="G8" s="55">
        <f>SUM(G9:G12)</f>
        <v>0</v>
      </c>
      <c r="H8" s="55">
        <f>SUM(H9:H12)</f>
        <v>0</v>
      </c>
      <c r="I8" s="55">
        <f>SUM(I9:I12)</f>
        <v>0</v>
      </c>
      <c r="J8" s="55">
        <f>SUM(J9:J12)</f>
        <v>0</v>
      </c>
      <c r="K8" s="55">
        <f>SUM(K9:K12)</f>
        <v>0</v>
      </c>
    </row>
    <row r="9" spans="1:12">
      <c r="A9" s="57" t="s">
        <v>179</v>
      </c>
      <c r="B9" s="58"/>
      <c r="C9" s="58"/>
      <c r="D9" s="58"/>
      <c r="E9" s="59">
        <v>0</v>
      </c>
      <c r="F9" s="60"/>
      <c r="G9" s="59">
        <v>0</v>
      </c>
      <c r="H9" s="59">
        <v>0</v>
      </c>
      <c r="I9" s="59">
        <v>0</v>
      </c>
      <c r="J9" s="59">
        <v>0</v>
      </c>
      <c r="K9" s="59">
        <v>0</v>
      </c>
      <c r="L9" s="49"/>
    </row>
    <row r="10" spans="1:12">
      <c r="A10" s="57" t="s">
        <v>180</v>
      </c>
      <c r="B10" s="58"/>
      <c r="C10" s="58"/>
      <c r="D10" s="58"/>
      <c r="E10" s="59">
        <v>0</v>
      </c>
      <c r="F10" s="60"/>
      <c r="G10" s="59">
        <v>0</v>
      </c>
      <c r="H10" s="59">
        <v>0</v>
      </c>
      <c r="I10" s="59">
        <v>0</v>
      </c>
      <c r="J10" s="59">
        <v>0</v>
      </c>
      <c r="K10" s="59">
        <v>0</v>
      </c>
      <c r="L10" s="49"/>
    </row>
    <row r="11" spans="1:12">
      <c r="A11" s="57" t="s">
        <v>181</v>
      </c>
      <c r="B11" s="58"/>
      <c r="C11" s="58"/>
      <c r="D11" s="58"/>
      <c r="E11" s="59">
        <v>0</v>
      </c>
      <c r="F11" s="60"/>
      <c r="G11" s="59">
        <v>0</v>
      </c>
      <c r="H11" s="59">
        <v>0</v>
      </c>
      <c r="I11" s="59">
        <v>0</v>
      </c>
      <c r="J11" s="59">
        <v>0</v>
      </c>
      <c r="K11" s="59">
        <v>0</v>
      </c>
      <c r="L11" s="49"/>
    </row>
    <row r="12" spans="1:12">
      <c r="A12" s="57" t="s">
        <v>182</v>
      </c>
      <c r="B12" s="58"/>
      <c r="C12" s="58"/>
      <c r="D12" s="58"/>
      <c r="E12" s="59">
        <v>0</v>
      </c>
      <c r="F12" s="60"/>
      <c r="G12" s="59">
        <v>0</v>
      </c>
      <c r="H12" s="59">
        <v>0</v>
      </c>
      <c r="I12" s="59">
        <v>0</v>
      </c>
      <c r="J12" s="59">
        <v>0</v>
      </c>
      <c r="K12" s="59">
        <v>0</v>
      </c>
      <c r="L12" s="49"/>
    </row>
    <row r="13" spans="1:12">
      <c r="A13" s="61" t="s">
        <v>148</v>
      </c>
      <c r="B13" s="62"/>
      <c r="C13" s="62"/>
      <c r="D13" s="62"/>
      <c r="E13" s="63"/>
      <c r="F13" s="64"/>
      <c r="G13" s="63"/>
      <c r="H13" s="63"/>
      <c r="I13" s="63"/>
      <c r="J13" s="63"/>
      <c r="K13" s="63"/>
    </row>
    <row r="14" spans="1:12">
      <c r="A14" s="53" t="s">
        <v>183</v>
      </c>
      <c r="B14" s="54"/>
      <c r="C14" s="54"/>
      <c r="D14" s="54"/>
      <c r="E14" s="55">
        <f>SUM(E15:E18)</f>
        <v>0</v>
      </c>
      <c r="F14" s="56"/>
      <c r="G14" s="55">
        <f>SUM(G15:G18)</f>
        <v>0</v>
      </c>
      <c r="H14" s="55">
        <f>SUM(H15:H18)</f>
        <v>0</v>
      </c>
      <c r="I14" s="55">
        <f>SUM(I15:I18)</f>
        <v>0</v>
      </c>
      <c r="J14" s="55">
        <f>SUM(J15:J18)</f>
        <v>0</v>
      </c>
      <c r="K14" s="55">
        <f>SUM(K15:K18)</f>
        <v>0</v>
      </c>
    </row>
    <row r="15" spans="1:12">
      <c r="A15" s="57" t="s">
        <v>184</v>
      </c>
      <c r="B15" s="58"/>
      <c r="C15" s="58"/>
      <c r="D15" s="58"/>
      <c r="E15" s="59">
        <v>0</v>
      </c>
      <c r="F15" s="60"/>
      <c r="G15" s="59">
        <v>0</v>
      </c>
      <c r="H15" s="59">
        <v>0</v>
      </c>
      <c r="I15" s="59">
        <v>0</v>
      </c>
      <c r="J15" s="59">
        <v>0</v>
      </c>
      <c r="K15" s="59">
        <v>0</v>
      </c>
      <c r="L15" s="49"/>
    </row>
    <row r="16" spans="1:12">
      <c r="A16" s="57" t="s">
        <v>185</v>
      </c>
      <c r="B16" s="58"/>
      <c r="C16" s="58"/>
      <c r="D16" s="58"/>
      <c r="E16" s="59">
        <v>0</v>
      </c>
      <c r="F16" s="60"/>
      <c r="G16" s="59">
        <v>0</v>
      </c>
      <c r="H16" s="59">
        <v>0</v>
      </c>
      <c r="I16" s="59">
        <v>0</v>
      </c>
      <c r="J16" s="59">
        <v>0</v>
      </c>
      <c r="K16" s="59">
        <v>0</v>
      </c>
      <c r="L16" s="49"/>
    </row>
    <row r="17" spans="1:11">
      <c r="A17" s="57" t="s">
        <v>186</v>
      </c>
      <c r="B17" s="58"/>
      <c r="C17" s="58"/>
      <c r="D17" s="58"/>
      <c r="E17" s="59">
        <v>0</v>
      </c>
      <c r="F17" s="60"/>
      <c r="G17" s="59">
        <v>0</v>
      </c>
      <c r="H17" s="59">
        <v>0</v>
      </c>
      <c r="I17" s="59">
        <v>0</v>
      </c>
      <c r="J17" s="59">
        <v>0</v>
      </c>
      <c r="K17" s="59">
        <v>0</v>
      </c>
    </row>
    <row r="18" spans="1:11">
      <c r="A18" s="57" t="s">
        <v>187</v>
      </c>
      <c r="B18" s="58"/>
      <c r="C18" s="58"/>
      <c r="D18" s="58"/>
      <c r="E18" s="59">
        <v>0</v>
      </c>
      <c r="F18" s="60"/>
      <c r="G18" s="59">
        <v>0</v>
      </c>
      <c r="H18" s="59">
        <v>0</v>
      </c>
      <c r="I18" s="59">
        <v>0</v>
      </c>
      <c r="J18" s="59">
        <v>0</v>
      </c>
      <c r="K18" s="59">
        <v>0</v>
      </c>
    </row>
    <row r="19" spans="1:11">
      <c r="A19" s="61" t="s">
        <v>148</v>
      </c>
      <c r="B19" s="62"/>
      <c r="C19" s="62"/>
      <c r="D19" s="62"/>
      <c r="E19" s="63"/>
      <c r="F19" s="64"/>
      <c r="G19" s="63"/>
      <c r="H19" s="63"/>
      <c r="I19" s="63"/>
      <c r="J19" s="63"/>
      <c r="K19" s="63"/>
    </row>
    <row r="20" spans="1:11">
      <c r="A20" s="53" t="s">
        <v>188</v>
      </c>
      <c r="B20" s="54"/>
      <c r="C20" s="54"/>
      <c r="D20" s="54"/>
      <c r="E20" s="55">
        <f>E8+E14</f>
        <v>0</v>
      </c>
      <c r="F20" s="56"/>
      <c r="G20" s="55">
        <f>G8+G14</f>
        <v>0</v>
      </c>
      <c r="H20" s="55">
        <f>H8+H14</f>
        <v>0</v>
      </c>
      <c r="I20" s="55">
        <f>I8+I14</f>
        <v>0</v>
      </c>
      <c r="J20" s="55">
        <f>J8+J14</f>
        <v>0</v>
      </c>
      <c r="K20" s="55">
        <f>K8+K14</f>
        <v>0</v>
      </c>
    </row>
    <row r="21" spans="1:11">
      <c r="A21" s="65"/>
      <c r="B21" s="66"/>
      <c r="C21" s="66"/>
      <c r="D21" s="66"/>
      <c r="E21" s="66"/>
      <c r="F21" s="66"/>
      <c r="G21" s="67"/>
      <c r="H21" s="67"/>
      <c r="I21" s="67"/>
      <c r="J21" s="67"/>
      <c r="K21" s="67"/>
    </row>
  </sheetData>
  <mergeCells count="5">
    <mergeCell ref="A1:K1"/>
    <mergeCell ref="A2:K2"/>
    <mergeCell ref="A3:K3"/>
    <mergeCell ref="A4:K4"/>
    <mergeCell ref="A5:K5"/>
  </mergeCells>
  <pageMargins left="0.25" right="0.25" top="0.75" bottom="0.75" header="0.3" footer="0.3"/>
  <pageSetup scale="3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topLeftCell="A25" zoomScaleNormal="100" workbookViewId="0">
      <selection activeCell="A72" sqref="A72"/>
    </sheetView>
  </sheetViews>
  <sheetFormatPr baseColWidth="10" defaultRowHeight="15"/>
  <cols>
    <col min="1" max="1" width="100.7109375" customWidth="1"/>
    <col min="2" max="2" width="25.7109375" customWidth="1"/>
    <col min="3" max="3" width="27.140625" customWidth="1"/>
    <col min="4" max="4" width="24.7109375" customWidth="1"/>
  </cols>
  <sheetData>
    <row r="1" spans="1:11" ht="21">
      <c r="A1" s="169" t="s">
        <v>189</v>
      </c>
      <c r="B1" s="169"/>
      <c r="C1" s="169"/>
      <c r="D1" s="169"/>
      <c r="E1" s="51"/>
      <c r="F1" s="51"/>
      <c r="G1" s="51"/>
      <c r="H1" s="51"/>
      <c r="I1" s="51"/>
      <c r="J1" s="51"/>
      <c r="K1" s="51"/>
    </row>
    <row r="2" spans="1:11">
      <c r="A2" s="181" t="s">
        <v>120</v>
      </c>
      <c r="B2" s="182"/>
      <c r="C2" s="182"/>
      <c r="D2" s="183"/>
    </row>
    <row r="3" spans="1:11">
      <c r="A3" s="173" t="s">
        <v>190</v>
      </c>
      <c r="B3" s="184"/>
      <c r="C3" s="184"/>
      <c r="D3" s="175"/>
    </row>
    <row r="4" spans="1:11">
      <c r="A4" s="185" t="s">
        <v>166</v>
      </c>
      <c r="B4" s="186"/>
      <c r="C4" s="186"/>
      <c r="D4" s="187"/>
    </row>
    <row r="5" spans="1:11">
      <c r="A5" s="176" t="s">
        <v>2</v>
      </c>
      <c r="B5" s="177"/>
      <c r="C5" s="177"/>
      <c r="D5" s="178"/>
    </row>
    <row r="7" spans="1:11" ht="30">
      <c r="A7" s="68" t="s">
        <v>3</v>
      </c>
      <c r="B7" s="29" t="s">
        <v>191</v>
      </c>
      <c r="C7" s="29" t="s">
        <v>192</v>
      </c>
      <c r="D7" s="29" t="s">
        <v>193</v>
      </c>
    </row>
    <row r="8" spans="1:11">
      <c r="A8" s="69" t="s">
        <v>194</v>
      </c>
      <c r="B8" s="70">
        <f>SUM(B9:B11)</f>
        <v>6637993.8399999999</v>
      </c>
      <c r="C8" s="70">
        <f>SUM(C9:C11)</f>
        <v>5182901.18</v>
      </c>
      <c r="D8" s="70">
        <f>SUM(D9:D11)</f>
        <v>5182901.18</v>
      </c>
    </row>
    <row r="9" spans="1:11">
      <c r="A9" s="71" t="s">
        <v>195</v>
      </c>
      <c r="B9" s="72">
        <v>6637993.8399999999</v>
      </c>
      <c r="C9" s="72">
        <v>5182901.18</v>
      </c>
      <c r="D9" s="72">
        <v>5182901.18</v>
      </c>
    </row>
    <row r="10" spans="1:11">
      <c r="A10" s="71" t="s">
        <v>196</v>
      </c>
      <c r="B10" s="72">
        <v>0</v>
      </c>
      <c r="C10" s="72">
        <v>0</v>
      </c>
      <c r="D10" s="72">
        <v>0</v>
      </c>
    </row>
    <row r="11" spans="1:11">
      <c r="A11" s="71" t="s">
        <v>197</v>
      </c>
      <c r="B11" s="73">
        <f>B44</f>
        <v>0</v>
      </c>
      <c r="C11" s="73">
        <f>C44</f>
        <v>0</v>
      </c>
      <c r="D11" s="73">
        <f>D44</f>
        <v>0</v>
      </c>
    </row>
    <row r="12" spans="1:11">
      <c r="A12" s="74"/>
      <c r="B12" s="75"/>
      <c r="C12" s="75"/>
      <c r="D12" s="75"/>
    </row>
    <row r="13" spans="1:11">
      <c r="A13" s="69" t="s">
        <v>198</v>
      </c>
      <c r="B13" s="70">
        <f>SUM(B14:B15)</f>
        <v>6637993.8399999999</v>
      </c>
      <c r="C13" s="70">
        <f t="shared" ref="C13:D13" si="0">SUM(C14:C15)</f>
        <v>4937499.62</v>
      </c>
      <c r="D13" s="70">
        <f t="shared" si="0"/>
        <v>4937499.62</v>
      </c>
    </row>
    <row r="14" spans="1:11">
      <c r="A14" s="71" t="s">
        <v>199</v>
      </c>
      <c r="B14" s="72">
        <v>6637993.8399999999</v>
      </c>
      <c r="C14" s="72">
        <v>4937499.62</v>
      </c>
      <c r="D14" s="72">
        <v>4937499.62</v>
      </c>
    </row>
    <row r="15" spans="1:11">
      <c r="A15" s="71" t="s">
        <v>200</v>
      </c>
      <c r="B15" s="72">
        <v>0</v>
      </c>
      <c r="C15" s="72">
        <v>0</v>
      </c>
      <c r="D15" s="72">
        <v>0</v>
      </c>
    </row>
    <row r="16" spans="1:11">
      <c r="A16" s="74"/>
      <c r="B16" s="75"/>
      <c r="C16" s="75"/>
      <c r="D16" s="75"/>
    </row>
    <row r="17" spans="1:4">
      <c r="A17" s="69" t="s">
        <v>201</v>
      </c>
      <c r="B17" s="76">
        <v>0</v>
      </c>
      <c r="C17" s="70">
        <f>C18+C19</f>
        <v>526054.54</v>
      </c>
      <c r="D17" s="70">
        <f>D18+D19</f>
        <v>526054.54</v>
      </c>
    </row>
    <row r="18" spans="1:4">
      <c r="A18" s="71" t="s">
        <v>202</v>
      </c>
      <c r="B18" s="77">
        <v>0</v>
      </c>
      <c r="C18" s="72">
        <v>526054.54</v>
      </c>
      <c r="D18" s="72">
        <v>526054.54</v>
      </c>
    </row>
    <row r="19" spans="1:4">
      <c r="A19" s="71" t="s">
        <v>203</v>
      </c>
      <c r="B19" s="77">
        <v>0</v>
      </c>
      <c r="C19" s="72">
        <v>0</v>
      </c>
      <c r="D19" s="72">
        <v>0</v>
      </c>
    </row>
    <row r="20" spans="1:4">
      <c r="A20" s="74"/>
      <c r="B20" s="75"/>
      <c r="C20" s="75"/>
      <c r="D20" s="75"/>
    </row>
    <row r="21" spans="1:4">
      <c r="A21" s="69" t="s">
        <v>204</v>
      </c>
      <c r="B21" s="70">
        <f>B8-B13+B17</f>
        <v>0</v>
      </c>
      <c r="C21" s="70">
        <f>C8-C13+C17</f>
        <v>771456.09999999963</v>
      </c>
      <c r="D21" s="70">
        <f>D8-D13+D17</f>
        <v>771456.09999999963</v>
      </c>
    </row>
    <row r="22" spans="1:4">
      <c r="A22" s="69"/>
      <c r="B22" s="75"/>
      <c r="C22" s="75"/>
      <c r="D22" s="75"/>
    </row>
    <row r="23" spans="1:4">
      <c r="A23" s="69" t="s">
        <v>205</v>
      </c>
      <c r="B23" s="70">
        <f>B21-B11</f>
        <v>0</v>
      </c>
      <c r="C23" s="70">
        <f>C21-C11</f>
        <v>771456.09999999963</v>
      </c>
      <c r="D23" s="70">
        <f>D21-D11</f>
        <v>771456.09999999963</v>
      </c>
    </row>
    <row r="24" spans="1:4">
      <c r="A24" s="69"/>
      <c r="B24" s="78"/>
      <c r="C24" s="78"/>
      <c r="D24" s="78"/>
    </row>
    <row r="25" spans="1:4">
      <c r="A25" s="79" t="s">
        <v>206</v>
      </c>
      <c r="B25" s="70">
        <f>B23-B17</f>
        <v>0</v>
      </c>
      <c r="C25" s="70">
        <f>C23-C17</f>
        <v>245401.55999999959</v>
      </c>
      <c r="D25" s="70">
        <f>D23-D17</f>
        <v>245401.55999999959</v>
      </c>
    </row>
    <row r="26" spans="1:4">
      <c r="A26" s="80"/>
      <c r="B26" s="81"/>
      <c r="C26" s="81"/>
      <c r="D26" s="81"/>
    </row>
    <row r="27" spans="1:4">
      <c r="A27" s="1"/>
      <c r="B27" s="82"/>
      <c r="C27" s="82"/>
      <c r="D27" s="82"/>
    </row>
    <row r="28" spans="1:4">
      <c r="A28" s="68" t="s">
        <v>207</v>
      </c>
      <c r="B28" s="83" t="s">
        <v>208</v>
      </c>
      <c r="C28" s="83" t="s">
        <v>192</v>
      </c>
      <c r="D28" s="83" t="s">
        <v>209</v>
      </c>
    </row>
    <row r="29" spans="1:4">
      <c r="A29" s="69" t="s">
        <v>210</v>
      </c>
      <c r="B29" s="84">
        <f>SUM(B30:B31)</f>
        <v>0</v>
      </c>
      <c r="C29" s="84">
        <f>SUM(C30:C31)</f>
        <v>0</v>
      </c>
      <c r="D29" s="84">
        <f>SUM(D30:D31)</f>
        <v>0</v>
      </c>
    </row>
    <row r="30" spans="1:4">
      <c r="A30" s="71" t="s">
        <v>211</v>
      </c>
      <c r="B30" s="85">
        <v>0</v>
      </c>
      <c r="C30" s="85">
        <v>0</v>
      </c>
      <c r="D30" s="85">
        <v>0</v>
      </c>
    </row>
    <row r="31" spans="1:4">
      <c r="A31" s="71" t="s">
        <v>212</v>
      </c>
      <c r="B31" s="85">
        <v>0</v>
      </c>
      <c r="C31" s="85">
        <v>0</v>
      </c>
      <c r="D31" s="85">
        <v>0</v>
      </c>
    </row>
    <row r="32" spans="1:4">
      <c r="A32" s="38"/>
      <c r="B32" s="86"/>
      <c r="C32" s="86"/>
      <c r="D32" s="86"/>
    </row>
    <row r="33" spans="1:4">
      <c r="A33" s="69" t="s">
        <v>213</v>
      </c>
      <c r="B33" s="84">
        <f>B25+B29</f>
        <v>0</v>
      </c>
      <c r="C33" s="84">
        <f>C25+C29</f>
        <v>245401.55999999959</v>
      </c>
      <c r="D33" s="84">
        <f>D25+D29</f>
        <v>245401.55999999959</v>
      </c>
    </row>
    <row r="34" spans="1:4">
      <c r="A34" s="65"/>
      <c r="B34" s="87"/>
      <c r="C34" s="87"/>
      <c r="D34" s="87"/>
    </row>
    <row r="35" spans="1:4">
      <c r="A35" s="1"/>
      <c r="B35" s="82"/>
      <c r="C35" s="82"/>
      <c r="D35" s="82"/>
    </row>
    <row r="36" spans="1:4" ht="30">
      <c r="A36" s="68" t="s">
        <v>207</v>
      </c>
      <c r="B36" s="83" t="s">
        <v>214</v>
      </c>
      <c r="C36" s="83" t="s">
        <v>192</v>
      </c>
      <c r="D36" s="83" t="s">
        <v>193</v>
      </c>
    </row>
    <row r="37" spans="1:4">
      <c r="A37" s="69" t="s">
        <v>215</v>
      </c>
      <c r="B37" s="84">
        <f>SUM(B38:B39)</f>
        <v>0</v>
      </c>
      <c r="C37" s="84">
        <f>SUM(C38:C39)</f>
        <v>0</v>
      </c>
      <c r="D37" s="84">
        <f>SUM(D38:D39)</f>
        <v>0</v>
      </c>
    </row>
    <row r="38" spans="1:4">
      <c r="A38" s="71" t="s">
        <v>216</v>
      </c>
      <c r="B38" s="85">
        <v>0</v>
      </c>
      <c r="C38" s="85">
        <v>0</v>
      </c>
      <c r="D38" s="85">
        <v>0</v>
      </c>
    </row>
    <row r="39" spans="1:4">
      <c r="A39" s="71" t="s">
        <v>217</v>
      </c>
      <c r="B39" s="85">
        <v>0</v>
      </c>
      <c r="C39" s="85">
        <v>0</v>
      </c>
      <c r="D39" s="85">
        <v>0</v>
      </c>
    </row>
    <row r="40" spans="1:4">
      <c r="A40" s="69" t="s">
        <v>218</v>
      </c>
      <c r="B40" s="84">
        <f>SUM(B41:B42)</f>
        <v>0</v>
      </c>
      <c r="C40" s="84">
        <f>SUM(C41:C42)</f>
        <v>0</v>
      </c>
      <c r="D40" s="84">
        <f>SUM(D41:D42)</f>
        <v>0</v>
      </c>
    </row>
    <row r="41" spans="1:4">
      <c r="A41" s="71" t="s">
        <v>219</v>
      </c>
      <c r="B41" s="85">
        <v>0</v>
      </c>
      <c r="C41" s="85">
        <v>0</v>
      </c>
      <c r="D41" s="85">
        <v>0</v>
      </c>
    </row>
    <row r="42" spans="1:4">
      <c r="A42" s="71" t="s">
        <v>220</v>
      </c>
      <c r="B42" s="85">
        <v>0</v>
      </c>
      <c r="C42" s="85">
        <v>0</v>
      </c>
      <c r="D42" s="85">
        <v>0</v>
      </c>
    </row>
    <row r="43" spans="1:4">
      <c r="A43" s="38"/>
      <c r="B43" s="86"/>
      <c r="C43" s="86"/>
      <c r="D43" s="86"/>
    </row>
    <row r="44" spans="1:4">
      <c r="A44" s="69" t="s">
        <v>221</v>
      </c>
      <c r="B44" s="84">
        <f>B37-B40</f>
        <v>0</v>
      </c>
      <c r="C44" s="84">
        <f>C37-C40</f>
        <v>0</v>
      </c>
      <c r="D44" s="84">
        <f>D37-D40</f>
        <v>0</v>
      </c>
    </row>
    <row r="45" spans="1:4">
      <c r="A45" s="88"/>
      <c r="B45" s="89"/>
      <c r="C45" s="89"/>
      <c r="D45" s="89"/>
    </row>
    <row r="46" spans="1:4">
      <c r="B46" s="82"/>
      <c r="C46" s="82"/>
      <c r="D46" s="82"/>
    </row>
    <row r="47" spans="1:4" ht="30">
      <c r="A47" s="68" t="s">
        <v>207</v>
      </c>
      <c r="B47" s="83" t="s">
        <v>214</v>
      </c>
      <c r="C47" s="83" t="s">
        <v>192</v>
      </c>
      <c r="D47" s="83" t="s">
        <v>193</v>
      </c>
    </row>
    <row r="48" spans="1:4">
      <c r="A48" s="90" t="s">
        <v>222</v>
      </c>
      <c r="B48" s="91">
        <v>6637993.8399999999</v>
      </c>
      <c r="C48" s="91">
        <v>5182901.18</v>
      </c>
      <c r="D48" s="91">
        <v>5182901.18</v>
      </c>
    </row>
    <row r="49" spans="1:4">
      <c r="A49" s="92" t="s">
        <v>223</v>
      </c>
      <c r="B49" s="84">
        <f>B50-B51</f>
        <v>0</v>
      </c>
      <c r="C49" s="84">
        <f>C50-C51</f>
        <v>0</v>
      </c>
      <c r="D49" s="84">
        <f>D50-D51</f>
        <v>0</v>
      </c>
    </row>
    <row r="50" spans="1:4">
      <c r="A50" s="93" t="s">
        <v>216</v>
      </c>
      <c r="B50" s="85">
        <v>0</v>
      </c>
      <c r="C50" s="85">
        <v>0</v>
      </c>
      <c r="D50" s="85">
        <v>0</v>
      </c>
    </row>
    <row r="51" spans="1:4">
      <c r="A51" s="93" t="s">
        <v>219</v>
      </c>
      <c r="B51" s="85">
        <v>0</v>
      </c>
      <c r="C51" s="85">
        <v>0</v>
      </c>
      <c r="D51" s="85">
        <v>0</v>
      </c>
    </row>
    <row r="52" spans="1:4">
      <c r="A52" s="38"/>
      <c r="B52" s="86"/>
      <c r="C52" s="86"/>
      <c r="D52" s="86"/>
    </row>
    <row r="53" spans="1:4">
      <c r="A53" s="71" t="s">
        <v>199</v>
      </c>
      <c r="B53" s="85">
        <v>6637993.8399999999</v>
      </c>
      <c r="C53" s="85">
        <v>4937499.62</v>
      </c>
      <c r="D53" s="85">
        <v>4937499.62</v>
      </c>
    </row>
    <row r="54" spans="1:4">
      <c r="A54" s="38"/>
      <c r="B54" s="86"/>
      <c r="C54" s="86"/>
      <c r="D54" s="86"/>
    </row>
    <row r="55" spans="1:4">
      <c r="A55" s="71" t="s">
        <v>202</v>
      </c>
      <c r="B55" s="94"/>
      <c r="C55" s="85">
        <v>526054.54</v>
      </c>
      <c r="D55" s="85">
        <v>526054.54</v>
      </c>
    </row>
    <row r="56" spans="1:4">
      <c r="A56" s="38"/>
      <c r="B56" s="86"/>
      <c r="C56" s="86"/>
      <c r="D56" s="86"/>
    </row>
    <row r="57" spans="1:4">
      <c r="A57" s="165" t="s">
        <v>630</v>
      </c>
      <c r="B57" s="84">
        <f>B48+B49-B53+B55</f>
        <v>0</v>
      </c>
      <c r="C57" s="84">
        <f>C48+C49-C53+C55</f>
        <v>771456.09999999963</v>
      </c>
      <c r="D57" s="84">
        <f>D48+D49-D53+D55</f>
        <v>771456.09999999963</v>
      </c>
    </row>
    <row r="58" spans="1:4">
      <c r="A58" s="95"/>
      <c r="B58" s="96"/>
      <c r="C58" s="96"/>
      <c r="D58" s="96"/>
    </row>
    <row r="59" spans="1:4">
      <c r="A59" s="79" t="s">
        <v>224</v>
      </c>
      <c r="B59" s="84">
        <f>B57-B49</f>
        <v>0</v>
      </c>
      <c r="C59" s="84">
        <f>C57-C49</f>
        <v>771456.09999999963</v>
      </c>
      <c r="D59" s="84">
        <f>D57-D49</f>
        <v>771456.09999999963</v>
      </c>
    </row>
    <row r="60" spans="1:4">
      <c r="A60" s="65"/>
      <c r="B60" s="89"/>
      <c r="C60" s="89"/>
      <c r="D60" s="89"/>
    </row>
    <row r="61" spans="1:4">
      <c r="B61" s="97"/>
      <c r="C61" s="97"/>
      <c r="D61" s="97"/>
    </row>
    <row r="62" spans="1:4" ht="30">
      <c r="A62" s="68" t="s">
        <v>207</v>
      </c>
      <c r="B62" s="83" t="s">
        <v>214</v>
      </c>
      <c r="C62" s="83" t="s">
        <v>192</v>
      </c>
      <c r="D62" s="83" t="s">
        <v>193</v>
      </c>
    </row>
    <row r="63" spans="1:4">
      <c r="A63" s="90" t="s">
        <v>196</v>
      </c>
      <c r="B63" s="98">
        <v>0</v>
      </c>
      <c r="C63" s="98">
        <v>0</v>
      </c>
      <c r="D63" s="98">
        <v>0</v>
      </c>
    </row>
    <row r="64" spans="1:4" ht="30">
      <c r="A64" s="92" t="s">
        <v>225</v>
      </c>
      <c r="B64" s="70">
        <f>B65-B66</f>
        <v>0</v>
      </c>
      <c r="C64" s="70">
        <f>C65-C66</f>
        <v>0</v>
      </c>
      <c r="D64" s="70">
        <f>D65-D66</f>
        <v>0</v>
      </c>
    </row>
    <row r="65" spans="1:4">
      <c r="A65" s="93" t="s">
        <v>217</v>
      </c>
      <c r="B65" s="72">
        <v>0</v>
      </c>
      <c r="C65" s="72">
        <v>0</v>
      </c>
      <c r="D65" s="72">
        <v>0</v>
      </c>
    </row>
    <row r="66" spans="1:4">
      <c r="A66" s="93" t="s">
        <v>220</v>
      </c>
      <c r="B66" s="72">
        <v>0</v>
      </c>
      <c r="C66" s="72">
        <v>0</v>
      </c>
      <c r="D66" s="72">
        <v>0</v>
      </c>
    </row>
    <row r="67" spans="1:4">
      <c r="A67" s="38"/>
      <c r="B67" s="75"/>
      <c r="C67" s="75"/>
      <c r="D67" s="75"/>
    </row>
    <row r="68" spans="1:4">
      <c r="A68" s="71" t="s">
        <v>226</v>
      </c>
      <c r="B68" s="72">
        <v>0</v>
      </c>
      <c r="C68" s="72">
        <v>0</v>
      </c>
      <c r="D68" s="72">
        <v>0</v>
      </c>
    </row>
    <row r="69" spans="1:4">
      <c r="A69" s="38"/>
      <c r="B69" s="75"/>
      <c r="C69" s="75"/>
      <c r="D69" s="75"/>
    </row>
    <row r="70" spans="1:4">
      <c r="A70" s="71" t="s">
        <v>203</v>
      </c>
      <c r="B70" s="99">
        <v>0</v>
      </c>
      <c r="C70" s="72">
        <v>0</v>
      </c>
      <c r="D70" s="72">
        <v>0</v>
      </c>
    </row>
    <row r="71" spans="1:4">
      <c r="A71" s="38"/>
      <c r="B71" s="75"/>
      <c r="C71" s="75"/>
      <c r="D71" s="75"/>
    </row>
    <row r="72" spans="1:4">
      <c r="A72" s="165" t="s">
        <v>631</v>
      </c>
      <c r="B72" s="70">
        <f>B63+B64-B68+B70</f>
        <v>0</v>
      </c>
      <c r="C72" s="70">
        <f>C63+C64-C68+C70</f>
        <v>0</v>
      </c>
      <c r="D72" s="70">
        <f>D63+D64-D68+D70</f>
        <v>0</v>
      </c>
    </row>
    <row r="73" spans="1:4">
      <c r="A73" s="38"/>
      <c r="B73" s="75"/>
      <c r="C73" s="75"/>
      <c r="D73" s="75"/>
    </row>
    <row r="74" spans="1:4">
      <c r="A74" s="79" t="s">
        <v>227</v>
      </c>
      <c r="B74" s="70">
        <f>B72-B64</f>
        <v>0</v>
      </c>
      <c r="C74" s="70">
        <f>C72-C64</f>
        <v>0</v>
      </c>
      <c r="D74" s="70">
        <f>D72-D64</f>
        <v>0</v>
      </c>
    </row>
    <row r="75" spans="1:4">
      <c r="A75" s="65"/>
      <c r="B75" s="100"/>
      <c r="C75" s="100"/>
      <c r="D75" s="100"/>
    </row>
  </sheetData>
  <mergeCells count="5">
    <mergeCell ref="A1:D1"/>
    <mergeCell ref="A2:D2"/>
    <mergeCell ref="A3:D3"/>
    <mergeCell ref="A4:D4"/>
    <mergeCell ref="A5:D5"/>
  </mergeCells>
  <pageMargins left="0.25" right="0.25" top="0.75" bottom="0.75" header="0.3" footer="0.3"/>
  <pageSetup scale="5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showGridLines="0" topLeftCell="A40" zoomScale="90" zoomScaleNormal="90" workbookViewId="0">
      <selection activeCell="A62" sqref="A62"/>
    </sheetView>
  </sheetViews>
  <sheetFormatPr baseColWidth="10" defaultRowHeight="15"/>
  <cols>
    <col min="1" max="1" width="85.42578125" customWidth="1"/>
    <col min="2" max="2" width="21" customWidth="1"/>
    <col min="3" max="3" width="20.28515625" customWidth="1"/>
    <col min="4" max="6" width="21.140625" customWidth="1"/>
    <col min="7" max="7" width="19.85546875" customWidth="1"/>
  </cols>
  <sheetData>
    <row r="1" spans="1:8" ht="21">
      <c r="A1" s="191" t="s">
        <v>228</v>
      </c>
      <c r="B1" s="191"/>
      <c r="C1" s="191"/>
      <c r="D1" s="191"/>
      <c r="E1" s="191"/>
      <c r="F1" s="191"/>
      <c r="G1" s="191"/>
      <c r="H1" s="101"/>
    </row>
    <row r="2" spans="1:8">
      <c r="A2" s="181" t="s">
        <v>120</v>
      </c>
      <c r="B2" s="182"/>
      <c r="C2" s="182"/>
      <c r="D2" s="182"/>
      <c r="E2" s="182"/>
      <c r="F2" s="182"/>
      <c r="G2" s="183"/>
    </row>
    <row r="3" spans="1:8">
      <c r="A3" s="173" t="s">
        <v>229</v>
      </c>
      <c r="B3" s="184"/>
      <c r="C3" s="184"/>
      <c r="D3" s="184"/>
      <c r="E3" s="184"/>
      <c r="F3" s="184"/>
      <c r="G3" s="175"/>
    </row>
    <row r="4" spans="1:8">
      <c r="A4" s="185" t="s">
        <v>166</v>
      </c>
      <c r="B4" s="186"/>
      <c r="C4" s="186"/>
      <c r="D4" s="186"/>
      <c r="E4" s="186"/>
      <c r="F4" s="186"/>
      <c r="G4" s="187"/>
    </row>
    <row r="5" spans="1:8">
      <c r="A5" s="176" t="s">
        <v>2</v>
      </c>
      <c r="B5" s="177"/>
      <c r="C5" s="177"/>
      <c r="D5" s="177"/>
      <c r="E5" s="177"/>
      <c r="F5" s="177"/>
      <c r="G5" s="178"/>
    </row>
    <row r="6" spans="1:8">
      <c r="A6" s="188" t="s">
        <v>230</v>
      </c>
      <c r="B6" s="190" t="s">
        <v>231</v>
      </c>
      <c r="C6" s="190"/>
      <c r="D6" s="190"/>
      <c r="E6" s="190"/>
      <c r="F6" s="190"/>
      <c r="G6" s="190" t="s">
        <v>232</v>
      </c>
    </row>
    <row r="7" spans="1:8" ht="30">
      <c r="A7" s="189"/>
      <c r="B7" s="102" t="s">
        <v>233</v>
      </c>
      <c r="C7" s="29" t="s">
        <v>234</v>
      </c>
      <c r="D7" s="102" t="s">
        <v>235</v>
      </c>
      <c r="E7" s="102" t="s">
        <v>192</v>
      </c>
      <c r="F7" s="102" t="s">
        <v>236</v>
      </c>
      <c r="G7" s="190"/>
    </row>
    <row r="8" spans="1:8">
      <c r="A8" s="103" t="s">
        <v>237</v>
      </c>
      <c r="B8" s="104"/>
      <c r="C8" s="104"/>
      <c r="D8" s="104"/>
      <c r="E8" s="104"/>
      <c r="F8" s="104"/>
      <c r="G8" s="104"/>
    </row>
    <row r="9" spans="1:8">
      <c r="A9" s="71" t="s">
        <v>238</v>
      </c>
      <c r="B9" s="85">
        <v>0</v>
      </c>
      <c r="C9" s="85">
        <v>0</v>
      </c>
      <c r="D9" s="105">
        <f>B9+C9</f>
        <v>0</v>
      </c>
      <c r="E9" s="85">
        <v>0</v>
      </c>
      <c r="F9" s="85">
        <v>0</v>
      </c>
      <c r="G9" s="105">
        <f>F9-B9</f>
        <v>0</v>
      </c>
      <c r="H9" s="106"/>
    </row>
    <row r="10" spans="1:8">
      <c r="A10" s="71" t="s">
        <v>239</v>
      </c>
      <c r="B10" s="85">
        <v>0</v>
      </c>
      <c r="C10" s="85">
        <v>0</v>
      </c>
      <c r="D10" s="105">
        <f t="shared" ref="D10:D15" si="0">B10+C10</f>
        <v>0</v>
      </c>
      <c r="E10" s="85">
        <v>0</v>
      </c>
      <c r="F10" s="85">
        <v>0</v>
      </c>
      <c r="G10" s="105">
        <f t="shared" ref="G10:G39" si="1">F10-B10</f>
        <v>0</v>
      </c>
    </row>
    <row r="11" spans="1:8">
      <c r="A11" s="71" t="s">
        <v>240</v>
      </c>
      <c r="B11" s="85">
        <v>0</v>
      </c>
      <c r="C11" s="85">
        <v>0</v>
      </c>
      <c r="D11" s="105">
        <f t="shared" si="0"/>
        <v>0</v>
      </c>
      <c r="E11" s="85">
        <v>0</v>
      </c>
      <c r="F11" s="85">
        <v>0</v>
      </c>
      <c r="G11" s="105">
        <f t="shared" si="1"/>
        <v>0</v>
      </c>
    </row>
    <row r="12" spans="1:8">
      <c r="A12" s="71" t="s">
        <v>241</v>
      </c>
      <c r="B12" s="85">
        <v>0</v>
      </c>
      <c r="C12" s="85">
        <v>0</v>
      </c>
      <c r="D12" s="105">
        <f t="shared" si="0"/>
        <v>0</v>
      </c>
      <c r="E12" s="85">
        <v>0</v>
      </c>
      <c r="F12" s="85">
        <v>0</v>
      </c>
      <c r="G12" s="105">
        <f t="shared" si="1"/>
        <v>0</v>
      </c>
    </row>
    <row r="13" spans="1:8">
      <c r="A13" s="71" t="s">
        <v>242</v>
      </c>
      <c r="B13" s="85">
        <v>100</v>
      </c>
      <c r="C13" s="85">
        <v>0</v>
      </c>
      <c r="D13" s="105">
        <f t="shared" si="0"/>
        <v>100</v>
      </c>
      <c r="E13" s="85">
        <v>42.09</v>
      </c>
      <c r="F13" s="85">
        <v>42.09</v>
      </c>
      <c r="G13" s="105">
        <f t="shared" si="1"/>
        <v>-57.91</v>
      </c>
    </row>
    <row r="14" spans="1:8">
      <c r="A14" s="71" t="s">
        <v>243</v>
      </c>
      <c r="B14" s="85">
        <v>0</v>
      </c>
      <c r="C14" s="85">
        <v>0</v>
      </c>
      <c r="D14" s="105">
        <f t="shared" si="0"/>
        <v>0</v>
      </c>
      <c r="E14" s="85">
        <v>0</v>
      </c>
      <c r="F14" s="85">
        <v>0</v>
      </c>
      <c r="G14" s="105">
        <f t="shared" si="1"/>
        <v>0</v>
      </c>
    </row>
    <row r="15" spans="1:8">
      <c r="A15" s="71" t="s">
        <v>244</v>
      </c>
      <c r="B15" s="85">
        <v>880000</v>
      </c>
      <c r="C15" s="85">
        <v>0</v>
      </c>
      <c r="D15" s="105">
        <f t="shared" si="0"/>
        <v>880000</v>
      </c>
      <c r="E15" s="85">
        <v>824965.25</v>
      </c>
      <c r="F15" s="85">
        <v>824965.25</v>
      </c>
      <c r="G15" s="105">
        <f t="shared" si="1"/>
        <v>-55034.75</v>
      </c>
    </row>
    <row r="16" spans="1:8">
      <c r="A16" s="107" t="s">
        <v>245</v>
      </c>
      <c r="B16" s="105">
        <f t="shared" ref="B16:F16" si="2">SUM(B17:B27)</f>
        <v>0</v>
      </c>
      <c r="C16" s="105">
        <f t="shared" si="2"/>
        <v>0</v>
      </c>
      <c r="D16" s="105">
        <f t="shared" si="2"/>
        <v>0</v>
      </c>
      <c r="E16" s="105">
        <f t="shared" si="2"/>
        <v>0</v>
      </c>
      <c r="F16" s="105">
        <f t="shared" si="2"/>
        <v>0</v>
      </c>
      <c r="G16" s="105">
        <f t="shared" si="1"/>
        <v>0</v>
      </c>
    </row>
    <row r="17" spans="1:7">
      <c r="A17" s="108" t="s">
        <v>246</v>
      </c>
      <c r="B17" s="85">
        <v>0</v>
      </c>
      <c r="C17" s="85">
        <v>0</v>
      </c>
      <c r="D17" s="105">
        <f t="shared" ref="D17:D27" si="3">B17+C17</f>
        <v>0</v>
      </c>
      <c r="E17" s="85">
        <v>0</v>
      </c>
      <c r="F17" s="85">
        <v>0</v>
      </c>
      <c r="G17" s="105">
        <f t="shared" si="1"/>
        <v>0</v>
      </c>
    </row>
    <row r="18" spans="1:7">
      <c r="A18" s="108" t="s">
        <v>247</v>
      </c>
      <c r="B18" s="85">
        <v>0</v>
      </c>
      <c r="C18" s="85">
        <v>0</v>
      </c>
      <c r="D18" s="105">
        <f t="shared" si="3"/>
        <v>0</v>
      </c>
      <c r="E18" s="85">
        <v>0</v>
      </c>
      <c r="F18" s="85">
        <v>0</v>
      </c>
      <c r="G18" s="105">
        <f t="shared" si="1"/>
        <v>0</v>
      </c>
    </row>
    <row r="19" spans="1:7">
      <c r="A19" s="108" t="s">
        <v>248</v>
      </c>
      <c r="B19" s="85">
        <v>0</v>
      </c>
      <c r="C19" s="85">
        <v>0</v>
      </c>
      <c r="D19" s="105">
        <f t="shared" si="3"/>
        <v>0</v>
      </c>
      <c r="E19" s="85">
        <v>0</v>
      </c>
      <c r="F19" s="85">
        <v>0</v>
      </c>
      <c r="G19" s="105">
        <f t="shared" si="1"/>
        <v>0</v>
      </c>
    </row>
    <row r="20" spans="1:7">
      <c r="A20" s="108" t="s">
        <v>249</v>
      </c>
      <c r="B20" s="105">
        <v>0</v>
      </c>
      <c r="C20" s="105">
        <v>0</v>
      </c>
      <c r="D20" s="105">
        <f t="shared" si="3"/>
        <v>0</v>
      </c>
      <c r="E20" s="105">
        <v>0</v>
      </c>
      <c r="F20" s="105">
        <v>0</v>
      </c>
      <c r="G20" s="105">
        <f t="shared" si="1"/>
        <v>0</v>
      </c>
    </row>
    <row r="21" spans="1:7">
      <c r="A21" s="108" t="s">
        <v>250</v>
      </c>
      <c r="B21" s="105">
        <v>0</v>
      </c>
      <c r="C21" s="105">
        <v>0</v>
      </c>
      <c r="D21" s="105">
        <f t="shared" si="3"/>
        <v>0</v>
      </c>
      <c r="E21" s="105">
        <v>0</v>
      </c>
      <c r="F21" s="105">
        <v>0</v>
      </c>
      <c r="G21" s="105">
        <f t="shared" si="1"/>
        <v>0</v>
      </c>
    </row>
    <row r="22" spans="1:7">
      <c r="A22" s="108" t="s">
        <v>251</v>
      </c>
      <c r="B22" s="85">
        <v>0</v>
      </c>
      <c r="C22" s="85">
        <v>0</v>
      </c>
      <c r="D22" s="105">
        <f t="shared" si="3"/>
        <v>0</v>
      </c>
      <c r="E22" s="85">
        <v>0</v>
      </c>
      <c r="F22" s="85">
        <v>0</v>
      </c>
      <c r="G22" s="105">
        <f t="shared" si="1"/>
        <v>0</v>
      </c>
    </row>
    <row r="23" spans="1:7">
      <c r="A23" s="108" t="s">
        <v>252</v>
      </c>
      <c r="B23" s="105">
        <v>0</v>
      </c>
      <c r="C23" s="105">
        <v>0</v>
      </c>
      <c r="D23" s="105">
        <f t="shared" si="3"/>
        <v>0</v>
      </c>
      <c r="E23" s="105">
        <v>0</v>
      </c>
      <c r="F23" s="105">
        <v>0</v>
      </c>
      <c r="G23" s="105">
        <f t="shared" si="1"/>
        <v>0</v>
      </c>
    </row>
    <row r="24" spans="1:7">
      <c r="A24" s="108" t="s">
        <v>253</v>
      </c>
      <c r="B24" s="105">
        <v>0</v>
      </c>
      <c r="C24" s="105">
        <v>0</v>
      </c>
      <c r="D24" s="105">
        <f t="shared" si="3"/>
        <v>0</v>
      </c>
      <c r="E24" s="105">
        <v>0</v>
      </c>
      <c r="F24" s="105">
        <v>0</v>
      </c>
      <c r="G24" s="105">
        <f t="shared" si="1"/>
        <v>0</v>
      </c>
    </row>
    <row r="25" spans="1:7">
      <c r="A25" s="108" t="s">
        <v>254</v>
      </c>
      <c r="B25" s="85">
        <v>0</v>
      </c>
      <c r="C25" s="85">
        <v>0</v>
      </c>
      <c r="D25" s="105">
        <f t="shared" si="3"/>
        <v>0</v>
      </c>
      <c r="E25" s="85">
        <v>0</v>
      </c>
      <c r="F25" s="85">
        <v>0</v>
      </c>
      <c r="G25" s="105">
        <f t="shared" si="1"/>
        <v>0</v>
      </c>
    </row>
    <row r="26" spans="1:7">
      <c r="A26" s="108" t="s">
        <v>255</v>
      </c>
      <c r="B26" s="85">
        <v>0</v>
      </c>
      <c r="C26" s="85">
        <v>0</v>
      </c>
      <c r="D26" s="105">
        <f t="shared" si="3"/>
        <v>0</v>
      </c>
      <c r="E26" s="85">
        <v>0</v>
      </c>
      <c r="F26" s="85">
        <v>0</v>
      </c>
      <c r="G26" s="105">
        <f t="shared" si="1"/>
        <v>0</v>
      </c>
    </row>
    <row r="27" spans="1:7">
      <c r="A27" s="108" t="s">
        <v>256</v>
      </c>
      <c r="B27" s="85">
        <v>0</v>
      </c>
      <c r="C27" s="85">
        <v>0</v>
      </c>
      <c r="D27" s="105">
        <f t="shared" si="3"/>
        <v>0</v>
      </c>
      <c r="E27" s="85">
        <v>0</v>
      </c>
      <c r="F27" s="85">
        <v>0</v>
      </c>
      <c r="G27" s="105">
        <f t="shared" si="1"/>
        <v>0</v>
      </c>
    </row>
    <row r="28" spans="1:7">
      <c r="A28" s="71" t="s">
        <v>257</v>
      </c>
      <c r="B28" s="105">
        <f>SUM(B29:B33)</f>
        <v>0</v>
      </c>
      <c r="C28" s="105">
        <f t="shared" ref="C28:F28" si="4">SUM(C29:C33)</f>
        <v>0</v>
      </c>
      <c r="D28" s="105">
        <f t="shared" si="4"/>
        <v>0</v>
      </c>
      <c r="E28" s="105">
        <f t="shared" si="4"/>
        <v>0</v>
      </c>
      <c r="F28" s="105">
        <f t="shared" si="4"/>
        <v>0</v>
      </c>
      <c r="G28" s="105">
        <f t="shared" si="1"/>
        <v>0</v>
      </c>
    </row>
    <row r="29" spans="1:7">
      <c r="A29" s="108" t="s">
        <v>258</v>
      </c>
      <c r="B29" s="85">
        <v>0</v>
      </c>
      <c r="C29" s="85">
        <v>0</v>
      </c>
      <c r="D29" s="105">
        <f t="shared" ref="D29:D33" si="5">B29+C29</f>
        <v>0</v>
      </c>
      <c r="E29" s="85">
        <v>0</v>
      </c>
      <c r="F29" s="85">
        <v>0</v>
      </c>
      <c r="G29" s="105">
        <f t="shared" si="1"/>
        <v>0</v>
      </c>
    </row>
    <row r="30" spans="1:7">
      <c r="A30" s="108" t="s">
        <v>259</v>
      </c>
      <c r="B30" s="85">
        <v>0</v>
      </c>
      <c r="C30" s="85">
        <v>0</v>
      </c>
      <c r="D30" s="105">
        <f t="shared" si="5"/>
        <v>0</v>
      </c>
      <c r="E30" s="85">
        <v>0</v>
      </c>
      <c r="F30" s="85">
        <v>0</v>
      </c>
      <c r="G30" s="105">
        <f t="shared" si="1"/>
        <v>0</v>
      </c>
    </row>
    <row r="31" spans="1:7">
      <c r="A31" s="108" t="s">
        <v>260</v>
      </c>
      <c r="B31" s="85">
        <v>0</v>
      </c>
      <c r="C31" s="85">
        <v>0</v>
      </c>
      <c r="D31" s="105">
        <f t="shared" si="5"/>
        <v>0</v>
      </c>
      <c r="E31" s="85">
        <v>0</v>
      </c>
      <c r="F31" s="85">
        <v>0</v>
      </c>
      <c r="G31" s="105">
        <f t="shared" si="1"/>
        <v>0</v>
      </c>
    </row>
    <row r="32" spans="1:7">
      <c r="A32" s="108" t="s">
        <v>261</v>
      </c>
      <c r="B32" s="105">
        <v>0</v>
      </c>
      <c r="C32" s="105">
        <v>0</v>
      </c>
      <c r="D32" s="105">
        <f t="shared" si="5"/>
        <v>0</v>
      </c>
      <c r="E32" s="105">
        <v>0</v>
      </c>
      <c r="F32" s="105">
        <v>0</v>
      </c>
      <c r="G32" s="105">
        <f t="shared" si="1"/>
        <v>0</v>
      </c>
    </row>
    <row r="33" spans="1:8">
      <c r="A33" s="108" t="s">
        <v>262</v>
      </c>
      <c r="B33" s="85">
        <v>0</v>
      </c>
      <c r="C33" s="85">
        <v>0</v>
      </c>
      <c r="D33" s="105">
        <f t="shared" si="5"/>
        <v>0</v>
      </c>
      <c r="E33" s="85">
        <v>0</v>
      </c>
      <c r="F33" s="85">
        <v>0</v>
      </c>
      <c r="G33" s="105">
        <f t="shared" si="1"/>
        <v>0</v>
      </c>
    </row>
    <row r="34" spans="1:8">
      <c r="A34" s="166" t="s">
        <v>632</v>
      </c>
      <c r="B34" s="85">
        <v>5757893.8399999999</v>
      </c>
      <c r="C34" s="85">
        <v>0</v>
      </c>
      <c r="D34" s="105">
        <f>B34+C34</f>
        <v>5757893.8399999999</v>
      </c>
      <c r="E34" s="85">
        <v>4357893.84</v>
      </c>
      <c r="F34" s="85">
        <v>4357893.84</v>
      </c>
      <c r="G34" s="105">
        <f t="shared" si="1"/>
        <v>-1400000</v>
      </c>
    </row>
    <row r="35" spans="1:8">
      <c r="A35" s="71" t="s">
        <v>263</v>
      </c>
      <c r="B35" s="105">
        <f>B36</f>
        <v>0</v>
      </c>
      <c r="C35" s="105">
        <f>C36</f>
        <v>0</v>
      </c>
      <c r="D35" s="105">
        <f>B35+C35</f>
        <v>0</v>
      </c>
      <c r="E35" s="105">
        <f>E36</f>
        <v>0</v>
      </c>
      <c r="F35" s="105">
        <f>F36</f>
        <v>0</v>
      </c>
      <c r="G35" s="105">
        <f t="shared" si="1"/>
        <v>0</v>
      </c>
    </row>
    <row r="36" spans="1:8">
      <c r="A36" s="108" t="s">
        <v>264</v>
      </c>
      <c r="B36" s="85">
        <v>0</v>
      </c>
      <c r="C36" s="85">
        <v>0</v>
      </c>
      <c r="D36" s="105">
        <f>B36+C36</f>
        <v>0</v>
      </c>
      <c r="E36" s="85">
        <v>0</v>
      </c>
      <c r="F36" s="85">
        <v>0</v>
      </c>
      <c r="G36" s="105">
        <f t="shared" si="1"/>
        <v>0</v>
      </c>
    </row>
    <row r="37" spans="1:8">
      <c r="A37" s="71" t="s">
        <v>265</v>
      </c>
      <c r="B37" s="105">
        <f>B38+B39</f>
        <v>0</v>
      </c>
      <c r="C37" s="105">
        <f t="shared" ref="C37:F37" si="6">C38+C39</f>
        <v>0</v>
      </c>
      <c r="D37" s="105">
        <f t="shared" si="6"/>
        <v>0</v>
      </c>
      <c r="E37" s="105">
        <f t="shared" si="6"/>
        <v>0</v>
      </c>
      <c r="F37" s="105">
        <f t="shared" si="6"/>
        <v>0</v>
      </c>
      <c r="G37" s="105">
        <f t="shared" si="1"/>
        <v>0</v>
      </c>
    </row>
    <row r="38" spans="1:8">
      <c r="A38" s="108" t="s">
        <v>266</v>
      </c>
      <c r="B38" s="105">
        <v>0</v>
      </c>
      <c r="C38" s="105">
        <v>0</v>
      </c>
      <c r="D38" s="105">
        <f>B38+C38</f>
        <v>0</v>
      </c>
      <c r="E38" s="105">
        <v>0</v>
      </c>
      <c r="F38" s="105">
        <v>0</v>
      </c>
      <c r="G38" s="105">
        <f t="shared" si="1"/>
        <v>0</v>
      </c>
    </row>
    <row r="39" spans="1:8">
      <c r="A39" s="108" t="s">
        <v>267</v>
      </c>
      <c r="B39" s="105">
        <v>0</v>
      </c>
      <c r="C39" s="105">
        <v>0</v>
      </c>
      <c r="D39" s="105">
        <f>B39+C39</f>
        <v>0</v>
      </c>
      <c r="E39" s="105">
        <v>0</v>
      </c>
      <c r="F39" s="105">
        <v>0</v>
      </c>
      <c r="G39" s="105">
        <f t="shared" si="1"/>
        <v>0</v>
      </c>
    </row>
    <row r="40" spans="1:8">
      <c r="A40" s="38"/>
      <c r="B40" s="105"/>
      <c r="C40" s="105"/>
      <c r="D40" s="105"/>
      <c r="E40" s="105"/>
      <c r="F40" s="105"/>
      <c r="G40" s="105"/>
    </row>
    <row r="41" spans="1:8">
      <c r="A41" s="69" t="s">
        <v>268</v>
      </c>
      <c r="B41" s="84">
        <f>B9+B10+B11+B12+B13+B14+B15+B16+B28++B34+B35+B37</f>
        <v>6637993.8399999999</v>
      </c>
      <c r="C41" s="84">
        <f t="shared" ref="C41:G41" si="7">C9+C10+C11+C12+C13+C14+C15+C16+C28++C34+C35+C37</f>
        <v>0</v>
      </c>
      <c r="D41" s="84">
        <f t="shared" si="7"/>
        <v>6637993.8399999999</v>
      </c>
      <c r="E41" s="84">
        <f t="shared" si="7"/>
        <v>5182901.18</v>
      </c>
      <c r="F41" s="84">
        <f t="shared" si="7"/>
        <v>5182901.18</v>
      </c>
      <c r="G41" s="84">
        <f t="shared" si="7"/>
        <v>-1455092.66</v>
      </c>
    </row>
    <row r="42" spans="1:8">
      <c r="A42" s="69" t="s">
        <v>269</v>
      </c>
      <c r="B42" s="109"/>
      <c r="C42" s="109"/>
      <c r="D42" s="109"/>
      <c r="E42" s="109"/>
      <c r="F42" s="109"/>
      <c r="G42" s="84">
        <f>IF((F41-B41)&lt;0,0,(F41-B41))</f>
        <v>0</v>
      </c>
      <c r="H42" s="106"/>
    </row>
    <row r="43" spans="1:8">
      <c r="A43" s="38"/>
      <c r="B43" s="86"/>
      <c r="C43" s="86"/>
      <c r="D43" s="86"/>
      <c r="E43" s="86"/>
      <c r="F43" s="86"/>
      <c r="G43" s="86"/>
    </row>
    <row r="44" spans="1:8">
      <c r="A44" s="69" t="s">
        <v>270</v>
      </c>
      <c r="B44" s="86"/>
      <c r="C44" s="86"/>
      <c r="D44" s="86"/>
      <c r="E44" s="86"/>
      <c r="F44" s="86"/>
      <c r="G44" s="86"/>
    </row>
    <row r="45" spans="1:8">
      <c r="A45" s="71" t="s">
        <v>271</v>
      </c>
      <c r="B45" s="105">
        <f>SUM(B46:B53)</f>
        <v>0</v>
      </c>
      <c r="C45" s="105">
        <f t="shared" ref="C45:F45" si="8">SUM(C46:C53)</f>
        <v>0</v>
      </c>
      <c r="D45" s="105">
        <f t="shared" si="8"/>
        <v>0</v>
      </c>
      <c r="E45" s="105">
        <f t="shared" si="8"/>
        <v>0</v>
      </c>
      <c r="F45" s="105">
        <f t="shared" si="8"/>
        <v>0</v>
      </c>
      <c r="G45" s="105">
        <f>F45-B45</f>
        <v>0</v>
      </c>
    </row>
    <row r="46" spans="1:8">
      <c r="A46" s="110" t="s">
        <v>272</v>
      </c>
      <c r="B46" s="105">
        <v>0</v>
      </c>
      <c r="C46" s="105">
        <v>0</v>
      </c>
      <c r="D46" s="105">
        <f>B46+C46</f>
        <v>0</v>
      </c>
      <c r="E46" s="105">
        <v>0</v>
      </c>
      <c r="F46" s="105">
        <v>0</v>
      </c>
      <c r="G46" s="105">
        <f>F46-B46</f>
        <v>0</v>
      </c>
    </row>
    <row r="47" spans="1:8">
      <c r="A47" s="110" t="s">
        <v>273</v>
      </c>
      <c r="B47" s="105">
        <v>0</v>
      </c>
      <c r="C47" s="105">
        <v>0</v>
      </c>
      <c r="D47" s="105">
        <f t="shared" ref="D47:D53" si="9">B47+C47</f>
        <v>0</v>
      </c>
      <c r="E47" s="105">
        <v>0</v>
      </c>
      <c r="F47" s="105">
        <v>0</v>
      </c>
      <c r="G47" s="105">
        <f t="shared" ref="G47:G48" si="10">F47-B47</f>
        <v>0</v>
      </c>
    </row>
    <row r="48" spans="1:8">
      <c r="A48" s="110" t="s">
        <v>274</v>
      </c>
      <c r="B48" s="85">
        <v>0</v>
      </c>
      <c r="C48" s="85">
        <v>0</v>
      </c>
      <c r="D48" s="105">
        <f t="shared" si="9"/>
        <v>0</v>
      </c>
      <c r="E48" s="85">
        <v>0</v>
      </c>
      <c r="F48" s="85">
        <v>0</v>
      </c>
      <c r="G48" s="105">
        <f t="shared" si="10"/>
        <v>0</v>
      </c>
    </row>
    <row r="49" spans="1:7" ht="30">
      <c r="A49" s="110" t="s">
        <v>275</v>
      </c>
      <c r="B49" s="85">
        <v>0</v>
      </c>
      <c r="C49" s="85">
        <v>0</v>
      </c>
      <c r="D49" s="105">
        <f t="shared" si="9"/>
        <v>0</v>
      </c>
      <c r="E49" s="85">
        <v>0</v>
      </c>
      <c r="F49" s="85">
        <v>0</v>
      </c>
      <c r="G49" s="105">
        <f>F49-B49</f>
        <v>0</v>
      </c>
    </row>
    <row r="50" spans="1:7">
      <c r="A50" s="110" t="s">
        <v>276</v>
      </c>
      <c r="B50" s="105">
        <v>0</v>
      </c>
      <c r="C50" s="105">
        <v>0</v>
      </c>
      <c r="D50" s="105">
        <f t="shared" si="9"/>
        <v>0</v>
      </c>
      <c r="E50" s="105">
        <v>0</v>
      </c>
      <c r="F50" s="105">
        <v>0</v>
      </c>
      <c r="G50" s="105">
        <f t="shared" ref="G50:G63" si="11">F50-B50</f>
        <v>0</v>
      </c>
    </row>
    <row r="51" spans="1:7">
      <c r="A51" s="110" t="s">
        <v>277</v>
      </c>
      <c r="B51" s="105">
        <v>0</v>
      </c>
      <c r="C51" s="105">
        <v>0</v>
      </c>
      <c r="D51" s="105">
        <f t="shared" si="9"/>
        <v>0</v>
      </c>
      <c r="E51" s="105">
        <v>0</v>
      </c>
      <c r="F51" s="105">
        <v>0</v>
      </c>
      <c r="G51" s="105">
        <f t="shared" si="11"/>
        <v>0</v>
      </c>
    </row>
    <row r="52" spans="1:7" ht="30">
      <c r="A52" s="111" t="s">
        <v>278</v>
      </c>
      <c r="B52" s="105">
        <v>0</v>
      </c>
      <c r="C52" s="105">
        <v>0</v>
      </c>
      <c r="D52" s="105">
        <f t="shared" si="9"/>
        <v>0</v>
      </c>
      <c r="E52" s="105">
        <v>0</v>
      </c>
      <c r="F52" s="105">
        <v>0</v>
      </c>
      <c r="G52" s="105">
        <f t="shared" si="11"/>
        <v>0</v>
      </c>
    </row>
    <row r="53" spans="1:7">
      <c r="A53" s="108" t="s">
        <v>279</v>
      </c>
      <c r="B53" s="105">
        <v>0</v>
      </c>
      <c r="C53" s="105">
        <v>0</v>
      </c>
      <c r="D53" s="105">
        <f t="shared" si="9"/>
        <v>0</v>
      </c>
      <c r="E53" s="105">
        <v>0</v>
      </c>
      <c r="F53" s="105">
        <v>0</v>
      </c>
      <c r="G53" s="105">
        <f t="shared" si="11"/>
        <v>0</v>
      </c>
    </row>
    <row r="54" spans="1:7">
      <c r="A54" s="71" t="s">
        <v>280</v>
      </c>
      <c r="B54" s="105">
        <f>SUM(B55:B58)</f>
        <v>0</v>
      </c>
      <c r="C54" s="105">
        <f t="shared" ref="C54:F54" si="12">SUM(C55:C58)</f>
        <v>0</v>
      </c>
      <c r="D54" s="105">
        <f t="shared" si="12"/>
        <v>0</v>
      </c>
      <c r="E54" s="105">
        <f t="shared" si="12"/>
        <v>0</v>
      </c>
      <c r="F54" s="105">
        <f t="shared" si="12"/>
        <v>0</v>
      </c>
      <c r="G54" s="105">
        <f t="shared" si="11"/>
        <v>0</v>
      </c>
    </row>
    <row r="55" spans="1:7">
      <c r="A55" s="111" t="s">
        <v>281</v>
      </c>
      <c r="B55" s="105">
        <v>0</v>
      </c>
      <c r="C55" s="105">
        <v>0</v>
      </c>
      <c r="D55" s="105">
        <f t="shared" ref="D55:D58" si="13">B55+C55</f>
        <v>0</v>
      </c>
      <c r="E55" s="105">
        <v>0</v>
      </c>
      <c r="F55" s="105">
        <v>0</v>
      </c>
      <c r="G55" s="105">
        <f t="shared" si="11"/>
        <v>0</v>
      </c>
    </row>
    <row r="56" spans="1:7">
      <c r="A56" s="110" t="s">
        <v>282</v>
      </c>
      <c r="B56" s="105">
        <v>0</v>
      </c>
      <c r="C56" s="105">
        <v>0</v>
      </c>
      <c r="D56" s="105">
        <f t="shared" si="13"/>
        <v>0</v>
      </c>
      <c r="E56" s="105">
        <v>0</v>
      </c>
      <c r="F56" s="105">
        <v>0</v>
      </c>
      <c r="G56" s="105">
        <f t="shared" si="11"/>
        <v>0</v>
      </c>
    </row>
    <row r="57" spans="1:7">
      <c r="A57" s="110" t="s">
        <v>283</v>
      </c>
      <c r="B57" s="105">
        <v>0</v>
      </c>
      <c r="C57" s="105">
        <v>0</v>
      </c>
      <c r="D57" s="105">
        <f t="shared" si="13"/>
        <v>0</v>
      </c>
      <c r="E57" s="105">
        <v>0</v>
      </c>
      <c r="F57" s="105">
        <v>0</v>
      </c>
      <c r="G57" s="105">
        <f t="shared" si="11"/>
        <v>0</v>
      </c>
    </row>
    <row r="58" spans="1:7">
      <c r="A58" s="111" t="s">
        <v>284</v>
      </c>
      <c r="B58" s="85">
        <v>0</v>
      </c>
      <c r="C58" s="85">
        <v>0</v>
      </c>
      <c r="D58" s="105">
        <f t="shared" si="13"/>
        <v>0</v>
      </c>
      <c r="E58" s="85">
        <v>0</v>
      </c>
      <c r="F58" s="85">
        <v>0</v>
      </c>
      <c r="G58" s="105">
        <f t="shared" si="11"/>
        <v>0</v>
      </c>
    </row>
    <row r="59" spans="1:7">
      <c r="A59" s="71" t="s">
        <v>285</v>
      </c>
      <c r="B59" s="105">
        <f>B60+B61</f>
        <v>0</v>
      </c>
      <c r="C59" s="105">
        <f t="shared" ref="C59:F59" si="14">C60+C61</f>
        <v>0</v>
      </c>
      <c r="D59" s="105">
        <f t="shared" si="14"/>
        <v>0</v>
      </c>
      <c r="E59" s="105">
        <f t="shared" si="14"/>
        <v>0</v>
      </c>
      <c r="F59" s="105">
        <f t="shared" si="14"/>
        <v>0</v>
      </c>
      <c r="G59" s="105">
        <f t="shared" si="11"/>
        <v>0</v>
      </c>
    </row>
    <row r="60" spans="1:7">
      <c r="A60" s="110" t="s">
        <v>286</v>
      </c>
      <c r="B60" s="85">
        <v>0</v>
      </c>
      <c r="C60" s="85">
        <v>0</v>
      </c>
      <c r="D60" s="105">
        <f t="shared" ref="D60:D63" si="15">B60+C60</f>
        <v>0</v>
      </c>
      <c r="E60" s="85">
        <v>0</v>
      </c>
      <c r="F60" s="85">
        <v>0</v>
      </c>
      <c r="G60" s="105">
        <f t="shared" si="11"/>
        <v>0</v>
      </c>
    </row>
    <row r="61" spans="1:7">
      <c r="A61" s="110" t="s">
        <v>287</v>
      </c>
      <c r="B61" s="85">
        <v>0</v>
      </c>
      <c r="C61" s="85">
        <v>0</v>
      </c>
      <c r="D61" s="105">
        <f t="shared" si="15"/>
        <v>0</v>
      </c>
      <c r="E61" s="85">
        <v>0</v>
      </c>
      <c r="F61" s="85">
        <v>0</v>
      </c>
      <c r="G61" s="105">
        <f t="shared" si="11"/>
        <v>0</v>
      </c>
    </row>
    <row r="62" spans="1:7">
      <c r="A62" s="166" t="s">
        <v>633</v>
      </c>
      <c r="B62" s="85">
        <v>0</v>
      </c>
      <c r="C62" s="85">
        <v>0</v>
      </c>
      <c r="D62" s="105">
        <f t="shared" si="15"/>
        <v>0</v>
      </c>
      <c r="E62" s="85">
        <v>0</v>
      </c>
      <c r="F62" s="85">
        <v>0</v>
      </c>
      <c r="G62" s="105">
        <f t="shared" si="11"/>
        <v>0</v>
      </c>
    </row>
    <row r="63" spans="1:7">
      <c r="A63" s="71" t="s">
        <v>288</v>
      </c>
      <c r="B63" s="85">
        <v>0</v>
      </c>
      <c r="C63" s="85">
        <v>0</v>
      </c>
      <c r="D63" s="105">
        <f t="shared" si="15"/>
        <v>0</v>
      </c>
      <c r="E63" s="85">
        <v>0</v>
      </c>
      <c r="F63" s="85">
        <v>0</v>
      </c>
      <c r="G63" s="105">
        <f t="shared" si="11"/>
        <v>0</v>
      </c>
    </row>
    <row r="64" spans="1:7">
      <c r="A64" s="38"/>
      <c r="B64" s="86"/>
      <c r="C64" s="86"/>
      <c r="D64" s="86"/>
      <c r="E64" s="86"/>
      <c r="F64" s="86"/>
      <c r="G64" s="86"/>
    </row>
    <row r="65" spans="1:7">
      <c r="A65" s="69" t="s">
        <v>289</v>
      </c>
      <c r="B65" s="84">
        <f>B45+B54+B59+B62+B63</f>
        <v>0</v>
      </c>
      <c r="C65" s="84">
        <f t="shared" ref="C65:F65" si="16">C45+C54+C59+C62+C63</f>
        <v>0</v>
      </c>
      <c r="D65" s="84">
        <f t="shared" si="16"/>
        <v>0</v>
      </c>
      <c r="E65" s="84">
        <f t="shared" si="16"/>
        <v>0</v>
      </c>
      <c r="F65" s="84">
        <f t="shared" si="16"/>
        <v>0</v>
      </c>
      <c r="G65" s="84">
        <f>F65-B65</f>
        <v>0</v>
      </c>
    </row>
    <row r="66" spans="1:7">
      <c r="A66" s="38"/>
      <c r="B66" s="86"/>
      <c r="C66" s="86"/>
      <c r="D66" s="86"/>
      <c r="E66" s="86"/>
      <c r="F66" s="86"/>
      <c r="G66" s="86"/>
    </row>
    <row r="67" spans="1:7">
      <c r="A67" s="69" t="s">
        <v>290</v>
      </c>
      <c r="B67" s="84">
        <f>B68</f>
        <v>0</v>
      </c>
      <c r="C67" s="84">
        <f t="shared" ref="C67:G67" si="17">C68</f>
        <v>0</v>
      </c>
      <c r="D67" s="84">
        <f t="shared" si="17"/>
        <v>0</v>
      </c>
      <c r="E67" s="84">
        <f t="shared" si="17"/>
        <v>0</v>
      </c>
      <c r="F67" s="84">
        <f t="shared" si="17"/>
        <v>0</v>
      </c>
      <c r="G67" s="84">
        <f t="shared" si="17"/>
        <v>0</v>
      </c>
    </row>
    <row r="68" spans="1:7">
      <c r="A68" s="71" t="s">
        <v>291</v>
      </c>
      <c r="B68" s="85">
        <v>0</v>
      </c>
      <c r="C68" s="85">
        <v>0</v>
      </c>
      <c r="D68" s="105">
        <f>B68+C68</f>
        <v>0</v>
      </c>
      <c r="E68" s="85">
        <v>0</v>
      </c>
      <c r="F68" s="85">
        <v>0</v>
      </c>
      <c r="G68" s="105">
        <f t="shared" ref="G68" si="18">F68-B68</f>
        <v>0</v>
      </c>
    </row>
    <row r="69" spans="1:7">
      <c r="A69" s="38"/>
      <c r="B69" s="86"/>
      <c r="C69" s="86"/>
      <c r="D69" s="86"/>
      <c r="E69" s="86"/>
      <c r="F69" s="86"/>
      <c r="G69" s="86"/>
    </row>
    <row r="70" spans="1:7">
      <c r="A70" s="69" t="s">
        <v>292</v>
      </c>
      <c r="B70" s="84">
        <f>B41+B65+B67</f>
        <v>6637993.8399999999</v>
      </c>
      <c r="C70" s="84">
        <f t="shared" ref="C70:G70" si="19">C41+C65+C67</f>
        <v>0</v>
      </c>
      <c r="D70" s="84">
        <f t="shared" si="19"/>
        <v>6637993.8399999999</v>
      </c>
      <c r="E70" s="84">
        <f t="shared" si="19"/>
        <v>5182901.18</v>
      </c>
      <c r="F70" s="84">
        <f t="shared" si="19"/>
        <v>5182901.18</v>
      </c>
      <c r="G70" s="84">
        <f t="shared" si="19"/>
        <v>-1455092.66</v>
      </c>
    </row>
    <row r="71" spans="1:7">
      <c r="A71" s="38"/>
      <c r="B71" s="86"/>
      <c r="C71" s="86"/>
      <c r="D71" s="86"/>
      <c r="E71" s="86"/>
      <c r="F71" s="86"/>
      <c r="G71" s="86"/>
    </row>
    <row r="72" spans="1:7">
      <c r="A72" s="69" t="s">
        <v>293</v>
      </c>
      <c r="B72" s="86"/>
      <c r="C72" s="86"/>
      <c r="D72" s="86"/>
      <c r="E72" s="86"/>
      <c r="F72" s="86"/>
      <c r="G72" s="86"/>
    </row>
    <row r="73" spans="1:7" ht="30">
      <c r="A73" s="112" t="s">
        <v>294</v>
      </c>
      <c r="B73" s="85">
        <v>0</v>
      </c>
      <c r="C73" s="85">
        <v>0</v>
      </c>
      <c r="D73" s="105">
        <f t="shared" ref="D73:D74" si="20">B73+C73</f>
        <v>0</v>
      </c>
      <c r="E73" s="85">
        <v>0</v>
      </c>
      <c r="F73" s="85">
        <v>0</v>
      </c>
      <c r="G73" s="105">
        <f t="shared" ref="G73:G74" si="21">F73-B73</f>
        <v>0</v>
      </c>
    </row>
    <row r="74" spans="1:7" ht="30">
      <c r="A74" s="112" t="s">
        <v>295</v>
      </c>
      <c r="B74" s="85">
        <v>0</v>
      </c>
      <c r="C74" s="85">
        <v>0</v>
      </c>
      <c r="D74" s="105">
        <f t="shared" si="20"/>
        <v>0</v>
      </c>
      <c r="E74" s="85">
        <v>0</v>
      </c>
      <c r="F74" s="85">
        <v>0</v>
      </c>
      <c r="G74" s="105">
        <f t="shared" si="21"/>
        <v>0</v>
      </c>
    </row>
    <row r="75" spans="1:7">
      <c r="A75" s="79" t="s">
        <v>296</v>
      </c>
      <c r="B75" s="84">
        <f>B73+B74</f>
        <v>0</v>
      </c>
      <c r="C75" s="84">
        <f t="shared" ref="C75:G75" si="22">C73+C74</f>
        <v>0</v>
      </c>
      <c r="D75" s="84">
        <f t="shared" si="22"/>
        <v>0</v>
      </c>
      <c r="E75" s="84">
        <f t="shared" si="22"/>
        <v>0</v>
      </c>
      <c r="F75" s="84">
        <f t="shared" si="22"/>
        <v>0</v>
      </c>
      <c r="G75" s="84">
        <f t="shared" si="22"/>
        <v>0</v>
      </c>
    </row>
    <row r="76" spans="1:7">
      <c r="A76" s="65"/>
      <c r="B76" s="113"/>
      <c r="C76" s="113"/>
      <c r="D76" s="113"/>
      <c r="E76" s="113"/>
      <c r="F76" s="113"/>
      <c r="G76" s="113"/>
    </row>
    <row r="77" spans="1:7">
      <c r="B77" s="114"/>
      <c r="C77" s="114"/>
      <c r="D77" s="114"/>
      <c r="E77" s="114"/>
      <c r="F77" s="114"/>
      <c r="G77" s="114"/>
    </row>
    <row r="78" spans="1:7">
      <c r="B78" s="114"/>
      <c r="C78" s="114"/>
      <c r="D78" s="114">
        <f>B78+C78</f>
        <v>0</v>
      </c>
      <c r="E78" s="114"/>
      <c r="F78" s="114"/>
      <c r="G78" s="115">
        <f t="shared" ref="G78" si="23">B78-F78</f>
        <v>0</v>
      </c>
    </row>
    <row r="79" spans="1:7">
      <c r="B79" s="116"/>
      <c r="C79" s="116"/>
      <c r="D79" s="116"/>
      <c r="E79" s="116"/>
      <c r="F79" s="116"/>
      <c r="G79" s="117"/>
    </row>
    <row r="80" spans="1:7">
      <c r="B80" s="118"/>
      <c r="C80" s="118"/>
      <c r="D80" s="118"/>
      <c r="E80" s="118"/>
      <c r="F80" s="118"/>
      <c r="G80" s="118"/>
    </row>
  </sheetData>
  <mergeCells count="8">
    <mergeCell ref="A6:A7"/>
    <mergeCell ref="B6:F6"/>
    <mergeCell ref="G6:G7"/>
    <mergeCell ref="A1:G1"/>
    <mergeCell ref="A2:G2"/>
    <mergeCell ref="A3:G3"/>
    <mergeCell ref="A4:G4"/>
    <mergeCell ref="A5:G5"/>
  </mergeCells>
  <pageMargins left="0.25" right="0.25" top="0.75" bottom="0.75" header="0.3" footer="0.3"/>
  <pageSetup scale="4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1"/>
  <sheetViews>
    <sheetView showGridLines="0" zoomScale="85" zoomScaleNormal="85" workbookViewId="0">
      <selection sqref="A1:G1"/>
    </sheetView>
  </sheetViews>
  <sheetFormatPr baseColWidth="10" defaultRowHeight="15"/>
  <cols>
    <col min="1" max="1" width="103.28515625" customWidth="1"/>
    <col min="2" max="5" width="21" customWidth="1"/>
    <col min="6" max="6" width="20.85546875" customWidth="1"/>
    <col min="7" max="7" width="21" customWidth="1"/>
  </cols>
  <sheetData>
    <row r="1" spans="1:8" ht="48.75" customHeight="1">
      <c r="A1" s="194" t="s">
        <v>297</v>
      </c>
      <c r="B1" s="191"/>
      <c r="C1" s="191"/>
      <c r="D1" s="191"/>
      <c r="E1" s="191"/>
      <c r="F1" s="191"/>
      <c r="G1" s="191"/>
    </row>
    <row r="2" spans="1:8">
      <c r="A2" s="195" t="s">
        <v>120</v>
      </c>
      <c r="B2" s="195"/>
      <c r="C2" s="195"/>
      <c r="D2" s="195"/>
      <c r="E2" s="195"/>
      <c r="F2" s="195"/>
      <c r="G2" s="195"/>
    </row>
    <row r="3" spans="1:8">
      <c r="A3" s="196" t="s">
        <v>298</v>
      </c>
      <c r="B3" s="196"/>
      <c r="C3" s="196"/>
      <c r="D3" s="196"/>
      <c r="E3" s="196"/>
      <c r="F3" s="196"/>
      <c r="G3" s="196"/>
    </row>
    <row r="4" spans="1:8">
      <c r="A4" s="196" t="s">
        <v>299</v>
      </c>
      <c r="B4" s="196"/>
      <c r="C4" s="196"/>
      <c r="D4" s="196"/>
      <c r="E4" s="196"/>
      <c r="F4" s="196"/>
      <c r="G4" s="196"/>
    </row>
    <row r="5" spans="1:8">
      <c r="A5" s="197" t="s">
        <v>166</v>
      </c>
      <c r="B5" s="197"/>
      <c r="C5" s="197"/>
      <c r="D5" s="197"/>
      <c r="E5" s="197"/>
      <c r="F5" s="197"/>
      <c r="G5" s="197"/>
    </row>
    <row r="6" spans="1:8">
      <c r="A6" s="189" t="s">
        <v>2</v>
      </c>
      <c r="B6" s="189"/>
      <c r="C6" s="189"/>
      <c r="D6" s="189"/>
      <c r="E6" s="189"/>
      <c r="F6" s="189"/>
      <c r="G6" s="189"/>
    </row>
    <row r="7" spans="1:8">
      <c r="A7" s="192" t="s">
        <v>3</v>
      </c>
      <c r="B7" s="192" t="s">
        <v>300</v>
      </c>
      <c r="C7" s="192"/>
      <c r="D7" s="192"/>
      <c r="E7" s="192"/>
      <c r="F7" s="192"/>
      <c r="G7" s="193" t="s">
        <v>301</v>
      </c>
    </row>
    <row r="8" spans="1:8" ht="30">
      <c r="A8" s="192"/>
      <c r="B8" s="29" t="s">
        <v>302</v>
      </c>
      <c r="C8" s="29" t="s">
        <v>303</v>
      </c>
      <c r="D8" s="29" t="s">
        <v>304</v>
      </c>
      <c r="E8" s="29" t="s">
        <v>192</v>
      </c>
      <c r="F8" s="29" t="s">
        <v>305</v>
      </c>
      <c r="G8" s="192"/>
    </row>
    <row r="9" spans="1:8">
      <c r="A9" s="119" t="s">
        <v>306</v>
      </c>
      <c r="B9" s="120">
        <f>B10+B18+B189+B28+B38+B48+B58+B62+B71+B75</f>
        <v>6637993.8399999999</v>
      </c>
      <c r="C9" s="120">
        <f t="shared" ref="C9:G9" si="0">C10+C18+C189+C28+C38+C48+C58+C62+C71+C75</f>
        <v>534672.54</v>
      </c>
      <c r="D9" s="120">
        <f t="shared" si="0"/>
        <v>7172666.379999999</v>
      </c>
      <c r="E9" s="120">
        <f t="shared" si="0"/>
        <v>4937499.620000001</v>
      </c>
      <c r="F9" s="120">
        <f t="shared" si="0"/>
        <v>4937499.620000001</v>
      </c>
      <c r="G9" s="120">
        <f t="shared" si="0"/>
        <v>2235166.7599999998</v>
      </c>
    </row>
    <row r="10" spans="1:8">
      <c r="A10" s="121" t="s">
        <v>307</v>
      </c>
      <c r="B10" s="122">
        <f>SUM(B11:B17)</f>
        <v>4521934.05</v>
      </c>
      <c r="C10" s="122">
        <f t="shared" ref="C10:G10" si="1">SUM(C11:C17)</f>
        <v>8400</v>
      </c>
      <c r="D10" s="122">
        <f t="shared" si="1"/>
        <v>4530334.05</v>
      </c>
      <c r="E10" s="122">
        <f t="shared" si="1"/>
        <v>2670993.2000000002</v>
      </c>
      <c r="F10" s="122">
        <f t="shared" si="1"/>
        <v>2670993.2000000002</v>
      </c>
      <c r="G10" s="122">
        <f t="shared" si="1"/>
        <v>1859340.85</v>
      </c>
    </row>
    <row r="11" spans="1:8">
      <c r="A11" s="123" t="s">
        <v>308</v>
      </c>
      <c r="B11" s="124">
        <v>3276362.46</v>
      </c>
      <c r="C11" s="124">
        <v>0</v>
      </c>
      <c r="D11" s="122">
        <f>B11+C11</f>
        <v>3276362.46</v>
      </c>
      <c r="E11" s="124">
        <v>2242892.69</v>
      </c>
      <c r="F11" s="124">
        <v>2242892.69</v>
      </c>
      <c r="G11" s="122">
        <f>D11-E11</f>
        <v>1033469.77</v>
      </c>
      <c r="H11" s="125" t="s">
        <v>309</v>
      </c>
    </row>
    <row r="12" spans="1:8">
      <c r="A12" s="123" t="s">
        <v>310</v>
      </c>
      <c r="B12" s="124">
        <v>31000</v>
      </c>
      <c r="C12" s="124">
        <v>8400</v>
      </c>
      <c r="D12" s="122">
        <f t="shared" ref="D12:D17" si="2">B12+C12</f>
        <v>39400</v>
      </c>
      <c r="E12" s="124">
        <v>36520</v>
      </c>
      <c r="F12" s="124">
        <v>36520</v>
      </c>
      <c r="G12" s="122">
        <f t="shared" ref="G12:G17" si="3">D12-E12</f>
        <v>2880</v>
      </c>
      <c r="H12" s="125" t="s">
        <v>311</v>
      </c>
    </row>
    <row r="13" spans="1:8">
      <c r="A13" s="123" t="s">
        <v>312</v>
      </c>
      <c r="B13" s="124">
        <v>606786.06999999995</v>
      </c>
      <c r="C13" s="124">
        <v>0</v>
      </c>
      <c r="D13" s="122">
        <f t="shared" si="2"/>
        <v>606786.06999999995</v>
      </c>
      <c r="E13" s="124">
        <v>35950.199999999997</v>
      </c>
      <c r="F13" s="124">
        <v>35950.199999999997</v>
      </c>
      <c r="G13" s="122">
        <f t="shared" si="3"/>
        <v>570835.87</v>
      </c>
      <c r="H13" s="125" t="s">
        <v>313</v>
      </c>
    </row>
    <row r="14" spans="1:8">
      <c r="A14" s="123" t="s">
        <v>314</v>
      </c>
      <c r="B14" s="122">
        <v>0</v>
      </c>
      <c r="C14" s="122">
        <v>0</v>
      </c>
      <c r="D14" s="122">
        <f t="shared" si="2"/>
        <v>0</v>
      </c>
      <c r="E14" s="122">
        <v>0</v>
      </c>
      <c r="F14" s="122">
        <v>0</v>
      </c>
      <c r="G14" s="122">
        <f t="shared" si="3"/>
        <v>0</v>
      </c>
      <c r="H14" s="125" t="s">
        <v>315</v>
      </c>
    </row>
    <row r="15" spans="1:8">
      <c r="A15" s="123" t="s">
        <v>316</v>
      </c>
      <c r="B15" s="124">
        <v>607785.52</v>
      </c>
      <c r="C15" s="124">
        <v>0</v>
      </c>
      <c r="D15" s="122">
        <f t="shared" si="2"/>
        <v>607785.52</v>
      </c>
      <c r="E15" s="124">
        <v>355630.31</v>
      </c>
      <c r="F15" s="124">
        <v>355630.31</v>
      </c>
      <c r="G15" s="122">
        <f t="shared" si="3"/>
        <v>252155.21000000002</v>
      </c>
      <c r="H15" s="125" t="s">
        <v>317</v>
      </c>
    </row>
    <row r="16" spans="1:8">
      <c r="A16" s="123" t="s">
        <v>318</v>
      </c>
      <c r="B16" s="122">
        <v>0</v>
      </c>
      <c r="C16" s="122">
        <v>0</v>
      </c>
      <c r="D16" s="122">
        <f t="shared" si="2"/>
        <v>0</v>
      </c>
      <c r="E16" s="122">
        <v>0</v>
      </c>
      <c r="F16" s="122">
        <v>0</v>
      </c>
      <c r="G16" s="122">
        <f t="shared" si="3"/>
        <v>0</v>
      </c>
      <c r="H16" s="125" t="s">
        <v>319</v>
      </c>
    </row>
    <row r="17" spans="1:8">
      <c r="A17" s="123" t="s">
        <v>320</v>
      </c>
      <c r="B17" s="122">
        <v>0</v>
      </c>
      <c r="C17" s="122">
        <v>0</v>
      </c>
      <c r="D17" s="122">
        <f t="shared" si="2"/>
        <v>0</v>
      </c>
      <c r="E17" s="122">
        <v>0</v>
      </c>
      <c r="F17" s="122">
        <v>0</v>
      </c>
      <c r="G17" s="122">
        <f t="shared" si="3"/>
        <v>0</v>
      </c>
      <c r="H17" s="125" t="s">
        <v>321</v>
      </c>
    </row>
    <row r="18" spans="1:8">
      <c r="A18" s="121" t="s">
        <v>322</v>
      </c>
      <c r="B18" s="122">
        <f>SUM(B19:B27)</f>
        <v>825636.16999999993</v>
      </c>
      <c r="C18" s="122">
        <f t="shared" ref="C18:G18" si="4">SUM(C19:C27)</f>
        <v>296696.40000000002</v>
      </c>
      <c r="D18" s="122">
        <f t="shared" si="4"/>
        <v>1122332.5699999998</v>
      </c>
      <c r="E18" s="122">
        <f t="shared" si="4"/>
        <v>934267.95</v>
      </c>
      <c r="F18" s="122">
        <f t="shared" si="4"/>
        <v>934267.95</v>
      </c>
      <c r="G18" s="122">
        <f t="shared" si="4"/>
        <v>188064.61999999991</v>
      </c>
    </row>
    <row r="19" spans="1:8">
      <c r="A19" s="123" t="s">
        <v>323</v>
      </c>
      <c r="B19" s="124">
        <v>109000</v>
      </c>
      <c r="C19" s="124">
        <v>40000</v>
      </c>
      <c r="D19" s="122">
        <f t="shared" ref="D19:D27" si="5">B19+C19</f>
        <v>149000</v>
      </c>
      <c r="E19" s="124">
        <v>132705</v>
      </c>
      <c r="F19" s="124">
        <v>132705</v>
      </c>
      <c r="G19" s="122">
        <f t="shared" ref="G19:G27" si="6">D19-E19</f>
        <v>16295</v>
      </c>
      <c r="H19" s="125" t="s">
        <v>324</v>
      </c>
    </row>
    <row r="20" spans="1:8">
      <c r="A20" s="123" t="s">
        <v>325</v>
      </c>
      <c r="B20" s="124">
        <v>17500</v>
      </c>
      <c r="C20" s="124">
        <v>0</v>
      </c>
      <c r="D20" s="122">
        <f t="shared" si="5"/>
        <v>17500</v>
      </c>
      <c r="E20" s="124">
        <v>0</v>
      </c>
      <c r="F20" s="124">
        <v>0</v>
      </c>
      <c r="G20" s="122">
        <f t="shared" si="6"/>
        <v>17500</v>
      </c>
      <c r="H20" s="125" t="s">
        <v>326</v>
      </c>
    </row>
    <row r="21" spans="1:8">
      <c r="A21" s="123" t="s">
        <v>327</v>
      </c>
      <c r="B21" s="122">
        <v>0</v>
      </c>
      <c r="C21" s="122">
        <v>0</v>
      </c>
      <c r="D21" s="122">
        <f t="shared" si="5"/>
        <v>0</v>
      </c>
      <c r="E21" s="122">
        <v>0</v>
      </c>
      <c r="F21" s="122">
        <v>0</v>
      </c>
      <c r="G21" s="122">
        <f t="shared" si="6"/>
        <v>0</v>
      </c>
      <c r="H21" s="125" t="s">
        <v>328</v>
      </c>
    </row>
    <row r="22" spans="1:8">
      <c r="A22" s="123" t="s">
        <v>329</v>
      </c>
      <c r="B22" s="124">
        <v>121500</v>
      </c>
      <c r="C22" s="124">
        <v>1000</v>
      </c>
      <c r="D22" s="122">
        <f t="shared" si="5"/>
        <v>122500</v>
      </c>
      <c r="E22" s="124">
        <v>66163</v>
      </c>
      <c r="F22" s="124">
        <v>66163</v>
      </c>
      <c r="G22" s="122">
        <f t="shared" si="6"/>
        <v>56337</v>
      </c>
      <c r="H22" s="125" t="s">
        <v>330</v>
      </c>
    </row>
    <row r="23" spans="1:8">
      <c r="A23" s="123" t="s">
        <v>331</v>
      </c>
      <c r="B23" s="124">
        <v>65000</v>
      </c>
      <c r="C23" s="124">
        <v>-8400</v>
      </c>
      <c r="D23" s="122">
        <f t="shared" si="5"/>
        <v>56600</v>
      </c>
      <c r="E23" s="124">
        <v>31774.81</v>
      </c>
      <c r="F23" s="124">
        <v>31774.81</v>
      </c>
      <c r="G23" s="122">
        <f t="shared" si="6"/>
        <v>24825.19</v>
      </c>
      <c r="H23" s="125" t="s">
        <v>332</v>
      </c>
    </row>
    <row r="24" spans="1:8">
      <c r="A24" s="123" t="s">
        <v>333</v>
      </c>
      <c r="B24" s="124">
        <v>330636.17</v>
      </c>
      <c r="C24" s="124">
        <v>204325</v>
      </c>
      <c r="D24" s="122">
        <f t="shared" si="5"/>
        <v>534961.16999999993</v>
      </c>
      <c r="E24" s="124">
        <v>476924.64</v>
      </c>
      <c r="F24" s="124">
        <v>476924.64</v>
      </c>
      <c r="G24" s="122">
        <f t="shared" si="6"/>
        <v>58036.529999999912</v>
      </c>
      <c r="H24" s="125" t="s">
        <v>334</v>
      </c>
    </row>
    <row r="25" spans="1:8">
      <c r="A25" s="123" t="s">
        <v>335</v>
      </c>
      <c r="B25" s="124">
        <v>95000</v>
      </c>
      <c r="C25" s="124">
        <v>19771.400000000001</v>
      </c>
      <c r="D25" s="122">
        <f t="shared" si="5"/>
        <v>114771.4</v>
      </c>
      <c r="E25" s="124">
        <v>111305.15</v>
      </c>
      <c r="F25" s="124">
        <v>111305.15</v>
      </c>
      <c r="G25" s="122">
        <f t="shared" si="6"/>
        <v>3466.25</v>
      </c>
      <c r="H25" s="125" t="s">
        <v>336</v>
      </c>
    </row>
    <row r="26" spans="1:8">
      <c r="A26" s="123" t="s">
        <v>337</v>
      </c>
      <c r="B26" s="122">
        <v>0</v>
      </c>
      <c r="C26" s="122">
        <v>0</v>
      </c>
      <c r="D26" s="122">
        <f t="shared" si="5"/>
        <v>0</v>
      </c>
      <c r="E26" s="122">
        <v>0</v>
      </c>
      <c r="F26" s="122">
        <v>0</v>
      </c>
      <c r="G26" s="122">
        <f t="shared" si="6"/>
        <v>0</v>
      </c>
      <c r="H26" s="125" t="s">
        <v>338</v>
      </c>
    </row>
    <row r="27" spans="1:8">
      <c r="A27" s="123" t="s">
        <v>339</v>
      </c>
      <c r="B27" s="124">
        <v>87000</v>
      </c>
      <c r="C27" s="124">
        <v>40000</v>
      </c>
      <c r="D27" s="122">
        <f t="shared" si="5"/>
        <v>127000</v>
      </c>
      <c r="E27" s="124">
        <v>115395.35</v>
      </c>
      <c r="F27" s="124">
        <v>115395.35</v>
      </c>
      <c r="G27" s="122">
        <f t="shared" si="6"/>
        <v>11604.649999999994</v>
      </c>
      <c r="H27" s="125" t="s">
        <v>340</v>
      </c>
    </row>
    <row r="28" spans="1:8">
      <c r="A28" s="121" t="s">
        <v>341</v>
      </c>
      <c r="B28" s="122">
        <f>SUM(B29:B37)</f>
        <v>1234423.6200000001</v>
      </c>
      <c r="C28" s="122">
        <f t="shared" ref="C28:G28" si="7">SUM(C29:C37)</f>
        <v>243227.94</v>
      </c>
      <c r="D28" s="122">
        <f t="shared" si="7"/>
        <v>1477651.56</v>
      </c>
      <c r="E28" s="122">
        <f t="shared" si="7"/>
        <v>1306496.6499999999</v>
      </c>
      <c r="F28" s="122">
        <f t="shared" si="7"/>
        <v>1306496.6499999999</v>
      </c>
      <c r="G28" s="122">
        <f t="shared" si="7"/>
        <v>171154.91000000006</v>
      </c>
    </row>
    <row r="29" spans="1:8">
      <c r="A29" s="123" t="s">
        <v>342</v>
      </c>
      <c r="B29" s="124">
        <v>351500</v>
      </c>
      <c r="C29" s="124">
        <v>0</v>
      </c>
      <c r="D29" s="122">
        <f t="shared" ref="D29:D82" si="8">B29+C29</f>
        <v>351500</v>
      </c>
      <c r="E29" s="124">
        <v>281688</v>
      </c>
      <c r="F29" s="124">
        <v>281688</v>
      </c>
      <c r="G29" s="122">
        <f t="shared" ref="G29:G37" si="9">D29-E29</f>
        <v>69812</v>
      </c>
      <c r="H29" s="125" t="s">
        <v>343</v>
      </c>
    </row>
    <row r="30" spans="1:8">
      <c r="A30" s="123" t="s">
        <v>344</v>
      </c>
      <c r="B30" s="124">
        <v>18000</v>
      </c>
      <c r="C30" s="124">
        <v>4082.4</v>
      </c>
      <c r="D30" s="122">
        <f t="shared" si="8"/>
        <v>22082.400000000001</v>
      </c>
      <c r="E30" s="124">
        <v>20324.400000000001</v>
      </c>
      <c r="F30" s="124">
        <v>20324.400000000001</v>
      </c>
      <c r="G30" s="122">
        <f t="shared" si="9"/>
        <v>1758</v>
      </c>
      <c r="H30" s="125" t="s">
        <v>345</v>
      </c>
    </row>
    <row r="31" spans="1:8">
      <c r="A31" s="123" t="s">
        <v>346</v>
      </c>
      <c r="B31" s="124">
        <v>484150</v>
      </c>
      <c r="C31" s="124">
        <v>-39332.129999999997</v>
      </c>
      <c r="D31" s="122">
        <f t="shared" si="8"/>
        <v>444817.87</v>
      </c>
      <c r="E31" s="124">
        <v>402096.25</v>
      </c>
      <c r="F31" s="124">
        <v>402096.25</v>
      </c>
      <c r="G31" s="122">
        <f t="shared" si="9"/>
        <v>42721.619999999995</v>
      </c>
      <c r="H31" s="125" t="s">
        <v>347</v>
      </c>
    </row>
    <row r="32" spans="1:8">
      <c r="A32" s="123" t="s">
        <v>348</v>
      </c>
      <c r="B32" s="124">
        <v>30000</v>
      </c>
      <c r="C32" s="124">
        <v>0</v>
      </c>
      <c r="D32" s="122">
        <f t="shared" si="8"/>
        <v>30000</v>
      </c>
      <c r="E32" s="124">
        <v>7821.88</v>
      </c>
      <c r="F32" s="124">
        <v>7821.88</v>
      </c>
      <c r="G32" s="122">
        <f t="shared" si="9"/>
        <v>22178.12</v>
      </c>
      <c r="H32" s="125" t="s">
        <v>349</v>
      </c>
    </row>
    <row r="33" spans="1:8">
      <c r="A33" s="123" t="s">
        <v>350</v>
      </c>
      <c r="B33" s="124">
        <v>62000</v>
      </c>
      <c r="C33" s="124">
        <v>34500</v>
      </c>
      <c r="D33" s="122">
        <f t="shared" si="8"/>
        <v>96500</v>
      </c>
      <c r="E33" s="124">
        <v>74567.399999999994</v>
      </c>
      <c r="F33" s="124">
        <v>74567.399999999994</v>
      </c>
      <c r="G33" s="122">
        <f t="shared" si="9"/>
        <v>21932.600000000006</v>
      </c>
      <c r="H33" s="125" t="s">
        <v>351</v>
      </c>
    </row>
    <row r="34" spans="1:8">
      <c r="A34" s="123" t="s">
        <v>352</v>
      </c>
      <c r="B34" s="124">
        <v>1000</v>
      </c>
      <c r="C34" s="124">
        <v>0</v>
      </c>
      <c r="D34" s="122">
        <f t="shared" si="8"/>
        <v>1000</v>
      </c>
      <c r="E34" s="124">
        <v>0</v>
      </c>
      <c r="F34" s="124">
        <v>0</v>
      </c>
      <c r="G34" s="122">
        <f t="shared" si="9"/>
        <v>1000</v>
      </c>
      <c r="H34" s="125" t="s">
        <v>353</v>
      </c>
    </row>
    <row r="35" spans="1:8">
      <c r="A35" s="123" t="s">
        <v>354</v>
      </c>
      <c r="B35" s="124">
        <v>30000</v>
      </c>
      <c r="C35" s="124">
        <v>0</v>
      </c>
      <c r="D35" s="122">
        <f t="shared" si="8"/>
        <v>30000</v>
      </c>
      <c r="E35" s="124">
        <v>27589</v>
      </c>
      <c r="F35" s="124">
        <v>27589</v>
      </c>
      <c r="G35" s="122">
        <f t="shared" si="9"/>
        <v>2411</v>
      </c>
      <c r="H35" s="125" t="s">
        <v>355</v>
      </c>
    </row>
    <row r="36" spans="1:8">
      <c r="A36" s="123" t="s">
        <v>356</v>
      </c>
      <c r="B36" s="124">
        <v>184773.62</v>
      </c>
      <c r="C36" s="124">
        <v>243246.67</v>
      </c>
      <c r="D36" s="122">
        <f t="shared" si="8"/>
        <v>428020.29000000004</v>
      </c>
      <c r="E36" s="124">
        <v>421064.72</v>
      </c>
      <c r="F36" s="124">
        <v>421064.72</v>
      </c>
      <c r="G36" s="122">
        <f t="shared" si="9"/>
        <v>6955.5700000000652</v>
      </c>
      <c r="H36" s="125" t="s">
        <v>357</v>
      </c>
    </row>
    <row r="37" spans="1:8">
      <c r="A37" s="123" t="s">
        <v>358</v>
      </c>
      <c r="B37" s="124">
        <v>73000</v>
      </c>
      <c r="C37" s="124">
        <v>731</v>
      </c>
      <c r="D37" s="122">
        <f t="shared" si="8"/>
        <v>73731</v>
      </c>
      <c r="E37" s="124">
        <v>71345</v>
      </c>
      <c r="F37" s="124">
        <v>71345</v>
      </c>
      <c r="G37" s="122">
        <f t="shared" si="9"/>
        <v>2386</v>
      </c>
      <c r="H37" s="125" t="s">
        <v>359</v>
      </c>
    </row>
    <row r="38" spans="1:8">
      <c r="A38" s="121" t="s">
        <v>360</v>
      </c>
      <c r="B38" s="122">
        <f>SUM(B39:B47)</f>
        <v>31000</v>
      </c>
      <c r="C38" s="122">
        <f t="shared" ref="C38:G38" si="10">SUM(C39:C47)</f>
        <v>-9327.4</v>
      </c>
      <c r="D38" s="122">
        <f t="shared" si="10"/>
        <v>21672.6</v>
      </c>
      <c r="E38" s="122">
        <f t="shared" si="10"/>
        <v>12000</v>
      </c>
      <c r="F38" s="122">
        <f t="shared" si="10"/>
        <v>12000</v>
      </c>
      <c r="G38" s="122">
        <f t="shared" si="10"/>
        <v>9672.5999999999985</v>
      </c>
    </row>
    <row r="39" spans="1:8">
      <c r="A39" s="123" t="s">
        <v>361</v>
      </c>
      <c r="B39" s="122">
        <v>0</v>
      </c>
      <c r="C39" s="122">
        <v>0</v>
      </c>
      <c r="D39" s="122">
        <f t="shared" si="8"/>
        <v>0</v>
      </c>
      <c r="E39" s="122">
        <v>0</v>
      </c>
      <c r="F39" s="122">
        <v>0</v>
      </c>
      <c r="G39" s="122">
        <f t="shared" ref="G39:G47" si="11">D39-E39</f>
        <v>0</v>
      </c>
      <c r="H39" s="125" t="s">
        <v>362</v>
      </c>
    </row>
    <row r="40" spans="1:8">
      <c r="A40" s="123" t="s">
        <v>363</v>
      </c>
      <c r="B40" s="122">
        <v>0</v>
      </c>
      <c r="C40" s="122">
        <v>0</v>
      </c>
      <c r="D40" s="122">
        <f t="shared" si="8"/>
        <v>0</v>
      </c>
      <c r="E40" s="122">
        <v>0</v>
      </c>
      <c r="F40" s="122">
        <v>0</v>
      </c>
      <c r="G40" s="122">
        <f t="shared" si="11"/>
        <v>0</v>
      </c>
      <c r="H40" s="125" t="s">
        <v>364</v>
      </c>
    </row>
    <row r="41" spans="1:8">
      <c r="A41" s="123" t="s">
        <v>365</v>
      </c>
      <c r="B41" s="122">
        <v>0</v>
      </c>
      <c r="C41" s="122">
        <v>0</v>
      </c>
      <c r="D41" s="122">
        <f t="shared" si="8"/>
        <v>0</v>
      </c>
      <c r="E41" s="122">
        <v>0</v>
      </c>
      <c r="F41" s="122">
        <v>0</v>
      </c>
      <c r="G41" s="122">
        <f t="shared" si="11"/>
        <v>0</v>
      </c>
      <c r="H41" s="125" t="s">
        <v>366</v>
      </c>
    </row>
    <row r="42" spans="1:8">
      <c r="A42" s="123" t="s">
        <v>367</v>
      </c>
      <c r="B42" s="124">
        <v>31000</v>
      </c>
      <c r="C42" s="124">
        <v>-9327.4</v>
      </c>
      <c r="D42" s="122">
        <f t="shared" si="8"/>
        <v>21672.6</v>
      </c>
      <c r="E42" s="124">
        <v>12000</v>
      </c>
      <c r="F42" s="124">
        <v>12000</v>
      </c>
      <c r="G42" s="122">
        <f t="shared" si="11"/>
        <v>9672.5999999999985</v>
      </c>
      <c r="H42" s="125" t="s">
        <v>368</v>
      </c>
    </row>
    <row r="43" spans="1:8">
      <c r="A43" s="123" t="s">
        <v>369</v>
      </c>
      <c r="B43" s="122">
        <v>0</v>
      </c>
      <c r="C43" s="122">
        <v>0</v>
      </c>
      <c r="D43" s="122">
        <f t="shared" si="8"/>
        <v>0</v>
      </c>
      <c r="E43" s="122">
        <v>0</v>
      </c>
      <c r="F43" s="122">
        <v>0</v>
      </c>
      <c r="G43" s="122">
        <f t="shared" si="11"/>
        <v>0</v>
      </c>
      <c r="H43" s="125" t="s">
        <v>370</v>
      </c>
    </row>
    <row r="44" spans="1:8">
      <c r="A44" s="123" t="s">
        <v>371</v>
      </c>
      <c r="B44" s="122">
        <v>0</v>
      </c>
      <c r="C44" s="122">
        <v>0</v>
      </c>
      <c r="D44" s="122">
        <f t="shared" si="8"/>
        <v>0</v>
      </c>
      <c r="E44" s="122">
        <v>0</v>
      </c>
      <c r="F44" s="122">
        <v>0</v>
      </c>
      <c r="G44" s="122">
        <f t="shared" si="11"/>
        <v>0</v>
      </c>
      <c r="H44" s="125" t="s">
        <v>372</v>
      </c>
    </row>
    <row r="45" spans="1:8">
      <c r="A45" s="123" t="s">
        <v>373</v>
      </c>
      <c r="B45" s="122">
        <v>0</v>
      </c>
      <c r="C45" s="122">
        <v>0</v>
      </c>
      <c r="D45" s="122">
        <f t="shared" si="8"/>
        <v>0</v>
      </c>
      <c r="E45" s="122">
        <v>0</v>
      </c>
      <c r="F45" s="122">
        <v>0</v>
      </c>
      <c r="G45" s="122">
        <f t="shared" si="11"/>
        <v>0</v>
      </c>
      <c r="H45" s="126"/>
    </row>
    <row r="46" spans="1:8">
      <c r="A46" s="123" t="s">
        <v>374</v>
      </c>
      <c r="B46" s="122">
        <v>0</v>
      </c>
      <c r="C46" s="122">
        <v>0</v>
      </c>
      <c r="D46" s="122">
        <f t="shared" si="8"/>
        <v>0</v>
      </c>
      <c r="E46" s="122">
        <v>0</v>
      </c>
      <c r="F46" s="122">
        <v>0</v>
      </c>
      <c r="G46" s="122">
        <f t="shared" si="11"/>
        <v>0</v>
      </c>
      <c r="H46" s="126"/>
    </row>
    <row r="47" spans="1:8">
      <c r="A47" s="123" t="s">
        <v>375</v>
      </c>
      <c r="B47" s="122">
        <v>0</v>
      </c>
      <c r="C47" s="122">
        <v>0</v>
      </c>
      <c r="D47" s="122">
        <f t="shared" si="8"/>
        <v>0</v>
      </c>
      <c r="E47" s="122">
        <v>0</v>
      </c>
      <c r="F47" s="122">
        <v>0</v>
      </c>
      <c r="G47" s="122">
        <f t="shared" si="11"/>
        <v>0</v>
      </c>
      <c r="H47" s="125" t="s">
        <v>376</v>
      </c>
    </row>
    <row r="48" spans="1:8">
      <c r="A48" s="121" t="s">
        <v>377</v>
      </c>
      <c r="B48" s="122">
        <f>SUM(B49:B57)</f>
        <v>25000</v>
      </c>
      <c r="C48" s="122">
        <f t="shared" ref="C48:G48" si="12">SUM(C49:C57)</f>
        <v>-4324.3999999999996</v>
      </c>
      <c r="D48" s="122">
        <f t="shared" si="12"/>
        <v>20675.599999999999</v>
      </c>
      <c r="E48" s="122">
        <f t="shared" si="12"/>
        <v>13741.82</v>
      </c>
      <c r="F48" s="122">
        <f t="shared" si="12"/>
        <v>13741.82</v>
      </c>
      <c r="G48" s="122">
        <f t="shared" si="12"/>
        <v>6933.7799999999988</v>
      </c>
    </row>
    <row r="49" spans="1:8">
      <c r="A49" s="123" t="s">
        <v>378</v>
      </c>
      <c r="B49" s="124">
        <v>1000</v>
      </c>
      <c r="C49" s="124">
        <v>0</v>
      </c>
      <c r="D49" s="122">
        <f t="shared" si="8"/>
        <v>1000</v>
      </c>
      <c r="E49" s="124">
        <v>0</v>
      </c>
      <c r="F49" s="124">
        <v>0</v>
      </c>
      <c r="G49" s="122">
        <f t="shared" ref="G49:G57" si="13">D49-E49</f>
        <v>1000</v>
      </c>
      <c r="H49" s="125" t="s">
        <v>379</v>
      </c>
    </row>
    <row r="50" spans="1:8">
      <c r="A50" s="123" t="s">
        <v>380</v>
      </c>
      <c r="B50" s="124">
        <v>2000</v>
      </c>
      <c r="C50" s="124">
        <v>0</v>
      </c>
      <c r="D50" s="122">
        <f t="shared" si="8"/>
        <v>2000</v>
      </c>
      <c r="E50" s="124">
        <v>0</v>
      </c>
      <c r="F50" s="124">
        <v>0</v>
      </c>
      <c r="G50" s="122">
        <f t="shared" si="13"/>
        <v>2000</v>
      </c>
      <c r="H50" s="125" t="s">
        <v>381</v>
      </c>
    </row>
    <row r="51" spans="1:8">
      <c r="A51" s="123" t="s">
        <v>382</v>
      </c>
      <c r="B51" s="122">
        <v>0</v>
      </c>
      <c r="C51" s="122">
        <v>0</v>
      </c>
      <c r="D51" s="122">
        <f t="shared" si="8"/>
        <v>0</v>
      </c>
      <c r="E51" s="122">
        <v>0</v>
      </c>
      <c r="F51" s="122">
        <v>0</v>
      </c>
      <c r="G51" s="122">
        <f t="shared" si="13"/>
        <v>0</v>
      </c>
      <c r="H51" s="125" t="s">
        <v>383</v>
      </c>
    </row>
    <row r="52" spans="1:8">
      <c r="A52" s="123" t="s">
        <v>384</v>
      </c>
      <c r="B52" s="124">
        <v>1000</v>
      </c>
      <c r="C52" s="124">
        <v>0</v>
      </c>
      <c r="D52" s="122">
        <f t="shared" si="8"/>
        <v>1000</v>
      </c>
      <c r="E52" s="124">
        <v>0</v>
      </c>
      <c r="F52" s="124">
        <v>0</v>
      </c>
      <c r="G52" s="122">
        <f t="shared" si="13"/>
        <v>1000</v>
      </c>
      <c r="H52" s="125" t="s">
        <v>385</v>
      </c>
    </row>
    <row r="53" spans="1:8">
      <c r="A53" s="123" t="s">
        <v>386</v>
      </c>
      <c r="B53" s="122">
        <v>0</v>
      </c>
      <c r="C53" s="122">
        <v>0</v>
      </c>
      <c r="D53" s="122">
        <f t="shared" si="8"/>
        <v>0</v>
      </c>
      <c r="E53" s="122">
        <v>0</v>
      </c>
      <c r="F53" s="122">
        <v>0</v>
      </c>
      <c r="G53" s="122">
        <f t="shared" si="13"/>
        <v>0</v>
      </c>
      <c r="H53" s="125" t="s">
        <v>387</v>
      </c>
    </row>
    <row r="54" spans="1:8">
      <c r="A54" s="123" t="s">
        <v>388</v>
      </c>
      <c r="B54" s="124">
        <v>21000</v>
      </c>
      <c r="C54" s="124">
        <v>-4324.3999999999996</v>
      </c>
      <c r="D54" s="122">
        <f t="shared" si="8"/>
        <v>16675.599999999999</v>
      </c>
      <c r="E54" s="124">
        <v>13741.82</v>
      </c>
      <c r="F54" s="124">
        <v>13741.82</v>
      </c>
      <c r="G54" s="122">
        <f t="shared" si="13"/>
        <v>2933.7799999999988</v>
      </c>
      <c r="H54" s="125" t="s">
        <v>389</v>
      </c>
    </row>
    <row r="55" spans="1:8">
      <c r="A55" s="123" t="s">
        <v>390</v>
      </c>
      <c r="B55" s="122">
        <v>0</v>
      </c>
      <c r="C55" s="122">
        <v>0</v>
      </c>
      <c r="D55" s="122">
        <f t="shared" si="8"/>
        <v>0</v>
      </c>
      <c r="E55" s="122">
        <v>0</v>
      </c>
      <c r="F55" s="122">
        <v>0</v>
      </c>
      <c r="G55" s="122">
        <f t="shared" si="13"/>
        <v>0</v>
      </c>
      <c r="H55" s="125" t="s">
        <v>391</v>
      </c>
    </row>
    <row r="56" spans="1:8">
      <c r="A56" s="123" t="s">
        <v>392</v>
      </c>
      <c r="B56" s="122">
        <v>0</v>
      </c>
      <c r="C56" s="122">
        <v>0</v>
      </c>
      <c r="D56" s="122">
        <f t="shared" si="8"/>
        <v>0</v>
      </c>
      <c r="E56" s="122">
        <v>0</v>
      </c>
      <c r="F56" s="122">
        <v>0</v>
      </c>
      <c r="G56" s="122">
        <f t="shared" si="13"/>
        <v>0</v>
      </c>
      <c r="H56" s="125" t="s">
        <v>393</v>
      </c>
    </row>
    <row r="57" spans="1:8">
      <c r="A57" s="123" t="s">
        <v>394</v>
      </c>
      <c r="B57" s="122">
        <v>0</v>
      </c>
      <c r="C57" s="122">
        <v>0</v>
      </c>
      <c r="D57" s="122">
        <f t="shared" si="8"/>
        <v>0</v>
      </c>
      <c r="E57" s="122">
        <v>0</v>
      </c>
      <c r="F57" s="122">
        <v>0</v>
      </c>
      <c r="G57" s="122">
        <f t="shared" si="13"/>
        <v>0</v>
      </c>
      <c r="H57" s="125" t="s">
        <v>395</v>
      </c>
    </row>
    <row r="58" spans="1:8">
      <c r="A58" s="121" t="s">
        <v>396</v>
      </c>
      <c r="B58" s="122">
        <f>SUM(B59:B61)</f>
        <v>0</v>
      </c>
      <c r="C58" s="122">
        <f t="shared" ref="C58:G58" si="14">SUM(C59:C61)</f>
        <v>0</v>
      </c>
      <c r="D58" s="122">
        <f t="shared" si="14"/>
        <v>0</v>
      </c>
      <c r="E58" s="122">
        <f t="shared" si="14"/>
        <v>0</v>
      </c>
      <c r="F58" s="122">
        <f t="shared" si="14"/>
        <v>0</v>
      </c>
      <c r="G58" s="122">
        <f t="shared" si="14"/>
        <v>0</v>
      </c>
    </row>
    <row r="59" spans="1:8">
      <c r="A59" s="123" t="s">
        <v>397</v>
      </c>
      <c r="B59" s="122">
        <v>0</v>
      </c>
      <c r="C59" s="122">
        <v>0</v>
      </c>
      <c r="D59" s="122">
        <f t="shared" si="8"/>
        <v>0</v>
      </c>
      <c r="E59" s="122">
        <v>0</v>
      </c>
      <c r="F59" s="122">
        <v>0</v>
      </c>
      <c r="G59" s="122">
        <f t="shared" ref="G59:G61" si="15">D59-E59</f>
        <v>0</v>
      </c>
      <c r="H59" s="125" t="s">
        <v>398</v>
      </c>
    </row>
    <row r="60" spans="1:8">
      <c r="A60" s="123" t="s">
        <v>399</v>
      </c>
      <c r="B60" s="122">
        <v>0</v>
      </c>
      <c r="C60" s="122">
        <v>0</v>
      </c>
      <c r="D60" s="122">
        <f t="shared" si="8"/>
        <v>0</v>
      </c>
      <c r="E60" s="122">
        <v>0</v>
      </c>
      <c r="F60" s="122">
        <v>0</v>
      </c>
      <c r="G60" s="122">
        <f t="shared" si="15"/>
        <v>0</v>
      </c>
      <c r="H60" s="125" t="s">
        <v>400</v>
      </c>
    </row>
    <row r="61" spans="1:8">
      <c r="A61" s="123" t="s">
        <v>401</v>
      </c>
      <c r="B61" s="122">
        <v>0</v>
      </c>
      <c r="C61" s="122">
        <v>0</v>
      </c>
      <c r="D61" s="122">
        <f t="shared" si="8"/>
        <v>0</v>
      </c>
      <c r="E61" s="122">
        <v>0</v>
      </c>
      <c r="F61" s="122">
        <v>0</v>
      </c>
      <c r="G61" s="122">
        <f t="shared" si="15"/>
        <v>0</v>
      </c>
      <c r="H61" s="125" t="s">
        <v>402</v>
      </c>
    </row>
    <row r="62" spans="1:8">
      <c r="A62" s="121" t="s">
        <v>403</v>
      </c>
      <c r="B62" s="122">
        <f>SUM(B63:B67,B69:B70)</f>
        <v>0</v>
      </c>
      <c r="C62" s="122">
        <f t="shared" ref="C62:G62" si="16">SUM(C63:C67,C69:C70)</f>
        <v>0</v>
      </c>
      <c r="D62" s="122">
        <f t="shared" si="16"/>
        <v>0</v>
      </c>
      <c r="E62" s="122">
        <f t="shared" si="16"/>
        <v>0</v>
      </c>
      <c r="F62" s="122">
        <f t="shared" si="16"/>
        <v>0</v>
      </c>
      <c r="G62" s="122">
        <f t="shared" si="16"/>
        <v>0</v>
      </c>
    </row>
    <row r="63" spans="1:8">
      <c r="A63" s="123" t="s">
        <v>404</v>
      </c>
      <c r="B63" s="122">
        <v>0</v>
      </c>
      <c r="C63" s="122">
        <v>0</v>
      </c>
      <c r="D63" s="122">
        <f t="shared" si="8"/>
        <v>0</v>
      </c>
      <c r="E63" s="122">
        <v>0</v>
      </c>
      <c r="F63" s="122">
        <v>0</v>
      </c>
      <c r="G63" s="122">
        <f t="shared" ref="G63:G70" si="17">D63-E63</f>
        <v>0</v>
      </c>
      <c r="H63" s="125" t="s">
        <v>405</v>
      </c>
    </row>
    <row r="64" spans="1:8">
      <c r="A64" s="123" t="s">
        <v>406</v>
      </c>
      <c r="B64" s="122">
        <v>0</v>
      </c>
      <c r="C64" s="122">
        <v>0</v>
      </c>
      <c r="D64" s="122">
        <f t="shared" si="8"/>
        <v>0</v>
      </c>
      <c r="E64" s="122">
        <v>0</v>
      </c>
      <c r="F64" s="122">
        <v>0</v>
      </c>
      <c r="G64" s="122">
        <f t="shared" si="17"/>
        <v>0</v>
      </c>
      <c r="H64" s="125" t="s">
        <v>407</v>
      </c>
    </row>
    <row r="65" spans="1:8">
      <c r="A65" s="123" t="s">
        <v>408</v>
      </c>
      <c r="B65" s="122">
        <v>0</v>
      </c>
      <c r="C65" s="122">
        <v>0</v>
      </c>
      <c r="D65" s="122">
        <f t="shared" si="8"/>
        <v>0</v>
      </c>
      <c r="E65" s="122">
        <v>0</v>
      </c>
      <c r="F65" s="122">
        <v>0</v>
      </c>
      <c r="G65" s="122">
        <f t="shared" si="17"/>
        <v>0</v>
      </c>
      <c r="H65" s="125" t="s">
        <v>409</v>
      </c>
    </row>
    <row r="66" spans="1:8">
      <c r="A66" s="123" t="s">
        <v>410</v>
      </c>
      <c r="B66" s="122">
        <v>0</v>
      </c>
      <c r="C66" s="122">
        <v>0</v>
      </c>
      <c r="D66" s="122">
        <f t="shared" si="8"/>
        <v>0</v>
      </c>
      <c r="E66" s="122">
        <v>0</v>
      </c>
      <c r="F66" s="122">
        <v>0</v>
      </c>
      <c r="G66" s="122">
        <f t="shared" si="17"/>
        <v>0</v>
      </c>
      <c r="H66" s="125" t="s">
        <v>411</v>
      </c>
    </row>
    <row r="67" spans="1:8">
      <c r="A67" s="123" t="s">
        <v>412</v>
      </c>
      <c r="B67" s="122">
        <v>0</v>
      </c>
      <c r="C67" s="122">
        <v>0</v>
      </c>
      <c r="D67" s="122">
        <f t="shared" si="8"/>
        <v>0</v>
      </c>
      <c r="E67" s="122">
        <v>0</v>
      </c>
      <c r="F67" s="122">
        <v>0</v>
      </c>
      <c r="G67" s="122">
        <f t="shared" si="17"/>
        <v>0</v>
      </c>
      <c r="H67" s="125" t="s">
        <v>413</v>
      </c>
    </row>
    <row r="68" spans="1:8">
      <c r="A68" s="123" t="s">
        <v>414</v>
      </c>
      <c r="B68" s="122">
        <v>0</v>
      </c>
      <c r="C68" s="122">
        <v>0</v>
      </c>
      <c r="D68" s="122">
        <f t="shared" si="8"/>
        <v>0</v>
      </c>
      <c r="E68" s="122">
        <v>0</v>
      </c>
      <c r="F68" s="122">
        <v>0</v>
      </c>
      <c r="G68" s="122">
        <f t="shared" si="17"/>
        <v>0</v>
      </c>
      <c r="H68" s="125"/>
    </row>
    <row r="69" spans="1:8">
      <c r="A69" s="123" t="s">
        <v>415</v>
      </c>
      <c r="B69" s="122">
        <v>0</v>
      </c>
      <c r="C69" s="122">
        <v>0</v>
      </c>
      <c r="D69" s="122">
        <f t="shared" si="8"/>
        <v>0</v>
      </c>
      <c r="E69" s="122">
        <v>0</v>
      </c>
      <c r="F69" s="122">
        <v>0</v>
      </c>
      <c r="G69" s="122">
        <f t="shared" si="17"/>
        <v>0</v>
      </c>
      <c r="H69" s="125" t="s">
        <v>416</v>
      </c>
    </row>
    <row r="70" spans="1:8">
      <c r="A70" s="123" t="s">
        <v>417</v>
      </c>
      <c r="B70" s="122">
        <v>0</v>
      </c>
      <c r="C70" s="122">
        <v>0</v>
      </c>
      <c r="D70" s="122">
        <f t="shared" si="8"/>
        <v>0</v>
      </c>
      <c r="E70" s="122">
        <v>0</v>
      </c>
      <c r="F70" s="122">
        <v>0</v>
      </c>
      <c r="G70" s="122">
        <f t="shared" si="17"/>
        <v>0</v>
      </c>
      <c r="H70" s="125" t="s">
        <v>418</v>
      </c>
    </row>
    <row r="71" spans="1:8">
      <c r="A71" s="121" t="s">
        <v>419</v>
      </c>
      <c r="B71" s="122">
        <f>SUM(B72:B74)</f>
        <v>0</v>
      </c>
      <c r="C71" s="122">
        <f t="shared" ref="C71:G71" si="18">SUM(C72:C74)</f>
        <v>0</v>
      </c>
      <c r="D71" s="122">
        <f t="shared" si="18"/>
        <v>0</v>
      </c>
      <c r="E71" s="122">
        <f t="shared" si="18"/>
        <v>0</v>
      </c>
      <c r="F71" s="122">
        <f t="shared" si="18"/>
        <v>0</v>
      </c>
      <c r="G71" s="122">
        <f t="shared" si="18"/>
        <v>0</v>
      </c>
    </row>
    <row r="72" spans="1:8">
      <c r="A72" s="123" t="s">
        <v>420</v>
      </c>
      <c r="B72" s="122">
        <v>0</v>
      </c>
      <c r="C72" s="122">
        <v>0</v>
      </c>
      <c r="D72" s="122">
        <f t="shared" si="8"/>
        <v>0</v>
      </c>
      <c r="E72" s="122">
        <v>0</v>
      </c>
      <c r="F72" s="122">
        <v>0</v>
      </c>
      <c r="G72" s="122">
        <f t="shared" ref="G72:G74" si="19">D72-E72</f>
        <v>0</v>
      </c>
      <c r="H72" s="125" t="s">
        <v>421</v>
      </c>
    </row>
    <row r="73" spans="1:8">
      <c r="A73" s="123" t="s">
        <v>422</v>
      </c>
      <c r="B73" s="122">
        <v>0</v>
      </c>
      <c r="C73" s="122">
        <v>0</v>
      </c>
      <c r="D73" s="122">
        <f t="shared" si="8"/>
        <v>0</v>
      </c>
      <c r="E73" s="122">
        <v>0</v>
      </c>
      <c r="F73" s="122">
        <v>0</v>
      </c>
      <c r="G73" s="122">
        <f t="shared" si="19"/>
        <v>0</v>
      </c>
      <c r="H73" s="125" t="s">
        <v>423</v>
      </c>
    </row>
    <row r="74" spans="1:8">
      <c r="A74" s="123" t="s">
        <v>424</v>
      </c>
      <c r="B74" s="122">
        <v>0</v>
      </c>
      <c r="C74" s="122">
        <v>0</v>
      </c>
      <c r="D74" s="122">
        <f t="shared" si="8"/>
        <v>0</v>
      </c>
      <c r="E74" s="122">
        <v>0</v>
      </c>
      <c r="F74" s="122">
        <v>0</v>
      </c>
      <c r="G74" s="122">
        <f t="shared" si="19"/>
        <v>0</v>
      </c>
      <c r="H74" s="125" t="s">
        <v>425</v>
      </c>
    </row>
    <row r="75" spans="1:8">
      <c r="A75" s="121" t="s">
        <v>426</v>
      </c>
      <c r="B75" s="122">
        <f>SUM(B76:B82)</f>
        <v>0</v>
      </c>
      <c r="C75" s="122">
        <f t="shared" ref="C75:G75" si="20">SUM(C76:C82)</f>
        <v>0</v>
      </c>
      <c r="D75" s="122">
        <f t="shared" si="20"/>
        <v>0</v>
      </c>
      <c r="E75" s="122">
        <f t="shared" si="20"/>
        <v>0</v>
      </c>
      <c r="F75" s="122">
        <f t="shared" si="20"/>
        <v>0</v>
      </c>
      <c r="G75" s="122">
        <f t="shared" si="20"/>
        <v>0</v>
      </c>
    </row>
    <row r="76" spans="1:8">
      <c r="A76" s="123" t="s">
        <v>427</v>
      </c>
      <c r="B76" s="122">
        <v>0</v>
      </c>
      <c r="C76" s="122">
        <v>0</v>
      </c>
      <c r="D76" s="122">
        <f t="shared" si="8"/>
        <v>0</v>
      </c>
      <c r="E76" s="122">
        <v>0</v>
      </c>
      <c r="F76" s="122">
        <v>0</v>
      </c>
      <c r="G76" s="122">
        <f t="shared" ref="G76:G82" si="21">D76-E76</f>
        <v>0</v>
      </c>
      <c r="H76" s="125" t="s">
        <v>428</v>
      </c>
    </row>
    <row r="77" spans="1:8">
      <c r="A77" s="123" t="s">
        <v>429</v>
      </c>
      <c r="B77" s="122">
        <v>0</v>
      </c>
      <c r="C77" s="122">
        <v>0</v>
      </c>
      <c r="D77" s="122">
        <f t="shared" si="8"/>
        <v>0</v>
      </c>
      <c r="E77" s="122">
        <v>0</v>
      </c>
      <c r="F77" s="122">
        <v>0</v>
      </c>
      <c r="G77" s="122">
        <f t="shared" si="21"/>
        <v>0</v>
      </c>
      <c r="H77" s="125" t="s">
        <v>430</v>
      </c>
    </row>
    <row r="78" spans="1:8">
      <c r="A78" s="123" t="s">
        <v>431</v>
      </c>
      <c r="B78" s="122">
        <v>0</v>
      </c>
      <c r="C78" s="122">
        <v>0</v>
      </c>
      <c r="D78" s="122">
        <f t="shared" si="8"/>
        <v>0</v>
      </c>
      <c r="E78" s="122">
        <v>0</v>
      </c>
      <c r="F78" s="122">
        <v>0</v>
      </c>
      <c r="G78" s="122">
        <f t="shared" si="21"/>
        <v>0</v>
      </c>
      <c r="H78" s="125" t="s">
        <v>432</v>
      </c>
    </row>
    <row r="79" spans="1:8">
      <c r="A79" s="123" t="s">
        <v>433</v>
      </c>
      <c r="B79" s="122">
        <v>0</v>
      </c>
      <c r="C79" s="122">
        <v>0</v>
      </c>
      <c r="D79" s="122">
        <f t="shared" si="8"/>
        <v>0</v>
      </c>
      <c r="E79" s="122">
        <v>0</v>
      </c>
      <c r="F79" s="122">
        <v>0</v>
      </c>
      <c r="G79" s="122">
        <f t="shared" si="21"/>
        <v>0</v>
      </c>
      <c r="H79" s="125" t="s">
        <v>434</v>
      </c>
    </row>
    <row r="80" spans="1:8">
      <c r="A80" s="123" t="s">
        <v>435</v>
      </c>
      <c r="B80" s="122">
        <v>0</v>
      </c>
      <c r="C80" s="122">
        <v>0</v>
      </c>
      <c r="D80" s="122">
        <f t="shared" si="8"/>
        <v>0</v>
      </c>
      <c r="E80" s="122">
        <v>0</v>
      </c>
      <c r="F80" s="122">
        <v>0</v>
      </c>
      <c r="G80" s="122">
        <f t="shared" si="21"/>
        <v>0</v>
      </c>
      <c r="H80" s="125" t="s">
        <v>436</v>
      </c>
    </row>
    <row r="81" spans="1:8">
      <c r="A81" s="123" t="s">
        <v>437</v>
      </c>
      <c r="B81" s="122">
        <v>0</v>
      </c>
      <c r="C81" s="122">
        <v>0</v>
      </c>
      <c r="D81" s="122">
        <f t="shared" si="8"/>
        <v>0</v>
      </c>
      <c r="E81" s="122">
        <v>0</v>
      </c>
      <c r="F81" s="122">
        <v>0</v>
      </c>
      <c r="G81" s="122">
        <f t="shared" si="21"/>
        <v>0</v>
      </c>
      <c r="H81" s="125" t="s">
        <v>438</v>
      </c>
    </row>
    <row r="82" spans="1:8">
      <c r="A82" s="123" t="s">
        <v>439</v>
      </c>
      <c r="B82" s="122">
        <v>0</v>
      </c>
      <c r="C82" s="122">
        <v>0</v>
      </c>
      <c r="D82" s="122">
        <f t="shared" si="8"/>
        <v>0</v>
      </c>
      <c r="E82" s="122">
        <v>0</v>
      </c>
      <c r="F82" s="122">
        <v>0</v>
      </c>
      <c r="G82" s="122">
        <f t="shared" si="21"/>
        <v>0</v>
      </c>
      <c r="H82" s="125" t="s">
        <v>440</v>
      </c>
    </row>
    <row r="83" spans="1:8">
      <c r="A83" s="127"/>
      <c r="B83" s="128"/>
      <c r="C83" s="128"/>
      <c r="D83" s="128"/>
      <c r="E83" s="128"/>
      <c r="F83" s="128"/>
      <c r="G83" s="128"/>
    </row>
    <row r="84" spans="1:8">
      <c r="A84" s="129" t="s">
        <v>441</v>
      </c>
      <c r="B84" s="120">
        <f>B85+B93+B103+B113+B123+B133+B137+B146+B150</f>
        <v>0</v>
      </c>
      <c r="C84" s="120">
        <f t="shared" ref="C84:G84" si="22">C85+C93+C103+C113+C123+C133+C137+C146+C150</f>
        <v>0</v>
      </c>
      <c r="D84" s="120">
        <f t="shared" si="22"/>
        <v>0</v>
      </c>
      <c r="E84" s="120">
        <f t="shared" si="22"/>
        <v>0</v>
      </c>
      <c r="F84" s="120">
        <f t="shared" si="22"/>
        <v>0</v>
      </c>
      <c r="G84" s="120">
        <f t="shared" si="22"/>
        <v>0</v>
      </c>
    </row>
    <row r="85" spans="1:8">
      <c r="A85" s="121" t="s">
        <v>307</v>
      </c>
      <c r="B85" s="122">
        <f>SUM(B86:B92)</f>
        <v>0</v>
      </c>
      <c r="C85" s="122">
        <f t="shared" ref="C85:G85" si="23">SUM(C86:C92)</f>
        <v>0</v>
      </c>
      <c r="D85" s="122">
        <f t="shared" si="23"/>
        <v>0</v>
      </c>
      <c r="E85" s="122">
        <f t="shared" si="23"/>
        <v>0</v>
      </c>
      <c r="F85" s="122">
        <f t="shared" si="23"/>
        <v>0</v>
      </c>
      <c r="G85" s="122">
        <f t="shared" si="23"/>
        <v>0</v>
      </c>
    </row>
    <row r="86" spans="1:8">
      <c r="A86" s="123" t="s">
        <v>308</v>
      </c>
      <c r="B86" s="122">
        <v>0</v>
      </c>
      <c r="C86" s="122">
        <v>0</v>
      </c>
      <c r="D86" s="122">
        <f t="shared" ref="D86:D92" si="24">B86+C86</f>
        <v>0</v>
      </c>
      <c r="E86" s="122">
        <v>0</v>
      </c>
      <c r="F86" s="122">
        <v>0</v>
      </c>
      <c r="G86" s="122">
        <f t="shared" ref="G86:G92" si="25">D86-E86</f>
        <v>0</v>
      </c>
      <c r="H86" s="125" t="s">
        <v>442</v>
      </c>
    </row>
    <row r="87" spans="1:8">
      <c r="A87" s="123" t="s">
        <v>310</v>
      </c>
      <c r="B87" s="122">
        <v>0</v>
      </c>
      <c r="C87" s="122">
        <v>0</v>
      </c>
      <c r="D87" s="122">
        <f t="shared" si="24"/>
        <v>0</v>
      </c>
      <c r="E87" s="122">
        <v>0</v>
      </c>
      <c r="F87" s="122">
        <v>0</v>
      </c>
      <c r="G87" s="122">
        <f t="shared" si="25"/>
        <v>0</v>
      </c>
      <c r="H87" s="125" t="s">
        <v>443</v>
      </c>
    </row>
    <row r="88" spans="1:8">
      <c r="A88" s="123" t="s">
        <v>312</v>
      </c>
      <c r="B88" s="122">
        <v>0</v>
      </c>
      <c r="C88" s="122">
        <v>0</v>
      </c>
      <c r="D88" s="122">
        <f t="shared" si="24"/>
        <v>0</v>
      </c>
      <c r="E88" s="122">
        <v>0</v>
      </c>
      <c r="F88" s="122">
        <v>0</v>
      </c>
      <c r="G88" s="122">
        <f t="shared" si="25"/>
        <v>0</v>
      </c>
      <c r="H88" s="125" t="s">
        <v>444</v>
      </c>
    </row>
    <row r="89" spans="1:8">
      <c r="A89" s="123" t="s">
        <v>314</v>
      </c>
      <c r="B89" s="122">
        <v>0</v>
      </c>
      <c r="C89" s="122">
        <v>0</v>
      </c>
      <c r="D89" s="122">
        <f t="shared" si="24"/>
        <v>0</v>
      </c>
      <c r="E89" s="122">
        <v>0</v>
      </c>
      <c r="F89" s="122">
        <v>0</v>
      </c>
      <c r="G89" s="122">
        <f t="shared" si="25"/>
        <v>0</v>
      </c>
      <c r="H89" s="125" t="s">
        <v>445</v>
      </c>
    </row>
    <row r="90" spans="1:8">
      <c r="A90" s="123" t="s">
        <v>316</v>
      </c>
      <c r="B90" s="122">
        <v>0</v>
      </c>
      <c r="C90" s="122">
        <v>0</v>
      </c>
      <c r="D90" s="122">
        <f t="shared" si="24"/>
        <v>0</v>
      </c>
      <c r="E90" s="122">
        <v>0</v>
      </c>
      <c r="F90" s="122">
        <v>0</v>
      </c>
      <c r="G90" s="122">
        <f t="shared" si="25"/>
        <v>0</v>
      </c>
      <c r="H90" s="125" t="s">
        <v>446</v>
      </c>
    </row>
    <row r="91" spans="1:8">
      <c r="A91" s="123" t="s">
        <v>318</v>
      </c>
      <c r="B91" s="122">
        <v>0</v>
      </c>
      <c r="C91" s="122">
        <v>0</v>
      </c>
      <c r="D91" s="122">
        <f t="shared" si="24"/>
        <v>0</v>
      </c>
      <c r="E91" s="122">
        <v>0</v>
      </c>
      <c r="F91" s="122">
        <v>0</v>
      </c>
      <c r="G91" s="122">
        <f t="shared" si="25"/>
        <v>0</v>
      </c>
      <c r="H91" s="125" t="s">
        <v>447</v>
      </c>
    </row>
    <row r="92" spans="1:8">
      <c r="A92" s="123" t="s">
        <v>320</v>
      </c>
      <c r="B92" s="122">
        <v>0</v>
      </c>
      <c r="C92" s="122">
        <v>0</v>
      </c>
      <c r="D92" s="122">
        <f t="shared" si="24"/>
        <v>0</v>
      </c>
      <c r="E92" s="122">
        <v>0</v>
      </c>
      <c r="F92" s="122">
        <v>0</v>
      </c>
      <c r="G92" s="122">
        <f t="shared" si="25"/>
        <v>0</v>
      </c>
      <c r="H92" s="125" t="s">
        <v>448</v>
      </c>
    </row>
    <row r="93" spans="1:8">
      <c r="A93" s="121" t="s">
        <v>322</v>
      </c>
      <c r="B93" s="122">
        <f>SUM(B94:B102)</f>
        <v>0</v>
      </c>
      <c r="C93" s="122">
        <f t="shared" ref="C93:G93" si="26">SUM(C94:C102)</f>
        <v>0</v>
      </c>
      <c r="D93" s="122">
        <f t="shared" si="26"/>
        <v>0</v>
      </c>
      <c r="E93" s="122">
        <f t="shared" si="26"/>
        <v>0</v>
      </c>
      <c r="F93" s="122">
        <f t="shared" si="26"/>
        <v>0</v>
      </c>
      <c r="G93" s="122">
        <f t="shared" si="26"/>
        <v>0</v>
      </c>
    </row>
    <row r="94" spans="1:8">
      <c r="A94" s="123" t="s">
        <v>323</v>
      </c>
      <c r="B94" s="122">
        <v>0</v>
      </c>
      <c r="C94" s="122">
        <v>0</v>
      </c>
      <c r="D94" s="122">
        <f t="shared" ref="D94:D102" si="27">B94+C94</f>
        <v>0</v>
      </c>
      <c r="E94" s="122">
        <v>0</v>
      </c>
      <c r="F94" s="122">
        <v>0</v>
      </c>
      <c r="G94" s="122">
        <f t="shared" ref="G94:G102" si="28">D94-E94</f>
        <v>0</v>
      </c>
      <c r="H94" s="125" t="s">
        <v>449</v>
      </c>
    </row>
    <row r="95" spans="1:8">
      <c r="A95" s="123" t="s">
        <v>325</v>
      </c>
      <c r="B95" s="122">
        <v>0</v>
      </c>
      <c r="C95" s="122">
        <v>0</v>
      </c>
      <c r="D95" s="122">
        <f t="shared" si="27"/>
        <v>0</v>
      </c>
      <c r="E95" s="122">
        <v>0</v>
      </c>
      <c r="F95" s="122">
        <v>0</v>
      </c>
      <c r="G95" s="122">
        <f t="shared" si="28"/>
        <v>0</v>
      </c>
      <c r="H95" s="125" t="s">
        <v>450</v>
      </c>
    </row>
    <row r="96" spans="1:8">
      <c r="A96" s="123" t="s">
        <v>327</v>
      </c>
      <c r="B96" s="122">
        <v>0</v>
      </c>
      <c r="C96" s="122">
        <v>0</v>
      </c>
      <c r="D96" s="122">
        <f t="shared" si="27"/>
        <v>0</v>
      </c>
      <c r="E96" s="122">
        <v>0</v>
      </c>
      <c r="F96" s="122">
        <v>0</v>
      </c>
      <c r="G96" s="122">
        <f t="shared" si="28"/>
        <v>0</v>
      </c>
      <c r="H96" s="125" t="s">
        <v>451</v>
      </c>
    </row>
    <row r="97" spans="1:8">
      <c r="A97" s="123" t="s">
        <v>329</v>
      </c>
      <c r="B97" s="122">
        <v>0</v>
      </c>
      <c r="C97" s="122">
        <v>0</v>
      </c>
      <c r="D97" s="122">
        <f t="shared" si="27"/>
        <v>0</v>
      </c>
      <c r="E97" s="122">
        <v>0</v>
      </c>
      <c r="F97" s="122">
        <v>0</v>
      </c>
      <c r="G97" s="122">
        <f t="shared" si="28"/>
        <v>0</v>
      </c>
      <c r="H97" s="125" t="s">
        <v>452</v>
      </c>
    </row>
    <row r="98" spans="1:8">
      <c r="A98" s="130" t="s">
        <v>331</v>
      </c>
      <c r="B98" s="122">
        <v>0</v>
      </c>
      <c r="C98" s="122">
        <v>0</v>
      </c>
      <c r="D98" s="122">
        <f t="shared" si="27"/>
        <v>0</v>
      </c>
      <c r="E98" s="122">
        <v>0</v>
      </c>
      <c r="F98" s="122">
        <v>0</v>
      </c>
      <c r="G98" s="122">
        <f t="shared" si="28"/>
        <v>0</v>
      </c>
      <c r="H98" s="125" t="s">
        <v>453</v>
      </c>
    </row>
    <row r="99" spans="1:8">
      <c r="A99" s="123" t="s">
        <v>333</v>
      </c>
      <c r="B99" s="122">
        <v>0</v>
      </c>
      <c r="C99" s="122">
        <v>0</v>
      </c>
      <c r="D99" s="122">
        <f t="shared" si="27"/>
        <v>0</v>
      </c>
      <c r="E99" s="122">
        <v>0</v>
      </c>
      <c r="F99" s="122">
        <v>0</v>
      </c>
      <c r="G99" s="122">
        <f t="shared" si="28"/>
        <v>0</v>
      </c>
      <c r="H99" s="125" t="s">
        <v>454</v>
      </c>
    </row>
    <row r="100" spans="1:8">
      <c r="A100" s="123" t="s">
        <v>335</v>
      </c>
      <c r="B100" s="122">
        <v>0</v>
      </c>
      <c r="C100" s="122">
        <v>0</v>
      </c>
      <c r="D100" s="122">
        <f t="shared" si="27"/>
        <v>0</v>
      </c>
      <c r="E100" s="122">
        <v>0</v>
      </c>
      <c r="F100" s="122">
        <v>0</v>
      </c>
      <c r="G100" s="122">
        <f t="shared" si="28"/>
        <v>0</v>
      </c>
      <c r="H100" s="125" t="s">
        <v>455</v>
      </c>
    </row>
    <row r="101" spans="1:8">
      <c r="A101" s="123" t="s">
        <v>337</v>
      </c>
      <c r="B101" s="122">
        <v>0</v>
      </c>
      <c r="C101" s="122">
        <v>0</v>
      </c>
      <c r="D101" s="122">
        <f t="shared" si="27"/>
        <v>0</v>
      </c>
      <c r="E101" s="122">
        <v>0</v>
      </c>
      <c r="F101" s="122">
        <v>0</v>
      </c>
      <c r="G101" s="122">
        <f t="shared" si="28"/>
        <v>0</v>
      </c>
      <c r="H101" s="125" t="s">
        <v>456</v>
      </c>
    </row>
    <row r="102" spans="1:8">
      <c r="A102" s="123" t="s">
        <v>339</v>
      </c>
      <c r="B102" s="122">
        <v>0</v>
      </c>
      <c r="C102" s="122">
        <v>0</v>
      </c>
      <c r="D102" s="122">
        <f t="shared" si="27"/>
        <v>0</v>
      </c>
      <c r="E102" s="122">
        <v>0</v>
      </c>
      <c r="F102" s="122">
        <v>0</v>
      </c>
      <c r="G102" s="122">
        <f t="shared" si="28"/>
        <v>0</v>
      </c>
      <c r="H102" s="125" t="s">
        <v>457</v>
      </c>
    </row>
    <row r="103" spans="1:8">
      <c r="A103" s="121" t="s">
        <v>341</v>
      </c>
      <c r="B103" s="122">
        <f>SUM(B104:B112)</f>
        <v>0</v>
      </c>
      <c r="C103" s="122">
        <f t="shared" ref="C103:G103" si="29">SUM(C104:C112)</f>
        <v>0</v>
      </c>
      <c r="D103" s="122">
        <f t="shared" si="29"/>
        <v>0</v>
      </c>
      <c r="E103" s="122">
        <f t="shared" si="29"/>
        <v>0</v>
      </c>
      <c r="F103" s="122">
        <f t="shared" si="29"/>
        <v>0</v>
      </c>
      <c r="G103" s="122">
        <f t="shared" si="29"/>
        <v>0</v>
      </c>
    </row>
    <row r="104" spans="1:8">
      <c r="A104" s="123" t="s">
        <v>342</v>
      </c>
      <c r="B104" s="122">
        <v>0</v>
      </c>
      <c r="C104" s="122">
        <v>0</v>
      </c>
      <c r="D104" s="122">
        <f t="shared" ref="D104:D112" si="30">B104+C104</f>
        <v>0</v>
      </c>
      <c r="E104" s="122">
        <v>0</v>
      </c>
      <c r="F104" s="122">
        <v>0</v>
      </c>
      <c r="G104" s="122">
        <f t="shared" ref="G104:G112" si="31">D104-E104</f>
        <v>0</v>
      </c>
      <c r="H104" s="125" t="s">
        <v>458</v>
      </c>
    </row>
    <row r="105" spans="1:8">
      <c r="A105" s="123" t="s">
        <v>344</v>
      </c>
      <c r="B105" s="122">
        <v>0</v>
      </c>
      <c r="C105" s="122">
        <v>0</v>
      </c>
      <c r="D105" s="122">
        <f t="shared" si="30"/>
        <v>0</v>
      </c>
      <c r="E105" s="122">
        <v>0</v>
      </c>
      <c r="F105" s="122">
        <v>0</v>
      </c>
      <c r="G105" s="122">
        <f t="shared" si="31"/>
        <v>0</v>
      </c>
      <c r="H105" s="125" t="s">
        <v>459</v>
      </c>
    </row>
    <row r="106" spans="1:8">
      <c r="A106" s="123" t="s">
        <v>346</v>
      </c>
      <c r="B106" s="122">
        <v>0</v>
      </c>
      <c r="C106" s="122">
        <v>0</v>
      </c>
      <c r="D106" s="122">
        <f t="shared" si="30"/>
        <v>0</v>
      </c>
      <c r="E106" s="122">
        <v>0</v>
      </c>
      <c r="F106" s="122">
        <v>0</v>
      </c>
      <c r="G106" s="122">
        <f t="shared" si="31"/>
        <v>0</v>
      </c>
      <c r="H106" s="125" t="s">
        <v>460</v>
      </c>
    </row>
    <row r="107" spans="1:8">
      <c r="A107" s="123" t="s">
        <v>348</v>
      </c>
      <c r="B107" s="122">
        <v>0</v>
      </c>
      <c r="C107" s="122">
        <v>0</v>
      </c>
      <c r="D107" s="122">
        <f t="shared" si="30"/>
        <v>0</v>
      </c>
      <c r="E107" s="122">
        <v>0</v>
      </c>
      <c r="F107" s="122">
        <v>0</v>
      </c>
      <c r="G107" s="122">
        <f t="shared" si="31"/>
        <v>0</v>
      </c>
      <c r="H107" s="125" t="s">
        <v>461</v>
      </c>
    </row>
    <row r="108" spans="1:8">
      <c r="A108" s="123" t="s">
        <v>350</v>
      </c>
      <c r="B108" s="122">
        <v>0</v>
      </c>
      <c r="C108" s="122">
        <v>0</v>
      </c>
      <c r="D108" s="122">
        <f t="shared" si="30"/>
        <v>0</v>
      </c>
      <c r="E108" s="122">
        <v>0</v>
      </c>
      <c r="F108" s="122">
        <v>0</v>
      </c>
      <c r="G108" s="122">
        <f t="shared" si="31"/>
        <v>0</v>
      </c>
      <c r="H108" s="125" t="s">
        <v>462</v>
      </c>
    </row>
    <row r="109" spans="1:8">
      <c r="A109" s="123" t="s">
        <v>352</v>
      </c>
      <c r="B109" s="122">
        <v>0</v>
      </c>
      <c r="C109" s="122">
        <v>0</v>
      </c>
      <c r="D109" s="122">
        <f t="shared" si="30"/>
        <v>0</v>
      </c>
      <c r="E109" s="122">
        <v>0</v>
      </c>
      <c r="F109" s="122">
        <v>0</v>
      </c>
      <c r="G109" s="122">
        <f t="shared" si="31"/>
        <v>0</v>
      </c>
      <c r="H109" s="125" t="s">
        <v>463</v>
      </c>
    </row>
    <row r="110" spans="1:8">
      <c r="A110" s="123" t="s">
        <v>354</v>
      </c>
      <c r="B110" s="122">
        <v>0</v>
      </c>
      <c r="C110" s="122">
        <v>0</v>
      </c>
      <c r="D110" s="122">
        <f t="shared" si="30"/>
        <v>0</v>
      </c>
      <c r="E110" s="122">
        <v>0</v>
      </c>
      <c r="F110" s="122">
        <v>0</v>
      </c>
      <c r="G110" s="122">
        <f t="shared" si="31"/>
        <v>0</v>
      </c>
      <c r="H110" s="125" t="s">
        <v>464</v>
      </c>
    </row>
    <row r="111" spans="1:8">
      <c r="A111" s="123" t="s">
        <v>356</v>
      </c>
      <c r="B111" s="122">
        <v>0</v>
      </c>
      <c r="C111" s="122">
        <v>0</v>
      </c>
      <c r="D111" s="122">
        <f t="shared" si="30"/>
        <v>0</v>
      </c>
      <c r="E111" s="122">
        <v>0</v>
      </c>
      <c r="F111" s="122">
        <v>0</v>
      </c>
      <c r="G111" s="122">
        <f t="shared" si="31"/>
        <v>0</v>
      </c>
      <c r="H111" s="125" t="s">
        <v>465</v>
      </c>
    </row>
    <row r="112" spans="1:8">
      <c r="A112" s="123" t="s">
        <v>358</v>
      </c>
      <c r="B112" s="122">
        <v>0</v>
      </c>
      <c r="C112" s="122">
        <v>0</v>
      </c>
      <c r="D112" s="122">
        <f t="shared" si="30"/>
        <v>0</v>
      </c>
      <c r="E112" s="122">
        <v>0</v>
      </c>
      <c r="F112" s="122">
        <v>0</v>
      </c>
      <c r="G112" s="122">
        <f t="shared" si="31"/>
        <v>0</v>
      </c>
      <c r="H112" s="125" t="s">
        <v>466</v>
      </c>
    </row>
    <row r="113" spans="1:8">
      <c r="A113" s="121" t="s">
        <v>360</v>
      </c>
      <c r="B113" s="122">
        <f>SUM(B114:B122)</f>
        <v>0</v>
      </c>
      <c r="C113" s="122">
        <f t="shared" ref="C113:G113" si="32">SUM(C114:C122)</f>
        <v>0</v>
      </c>
      <c r="D113" s="122">
        <f t="shared" si="32"/>
        <v>0</v>
      </c>
      <c r="E113" s="122">
        <f t="shared" si="32"/>
        <v>0</v>
      </c>
      <c r="F113" s="122">
        <f t="shared" si="32"/>
        <v>0</v>
      </c>
      <c r="G113" s="122">
        <f t="shared" si="32"/>
        <v>0</v>
      </c>
    </row>
    <row r="114" spans="1:8">
      <c r="A114" s="123" t="s">
        <v>361</v>
      </c>
      <c r="B114" s="122">
        <v>0</v>
      </c>
      <c r="C114" s="122">
        <v>0</v>
      </c>
      <c r="D114" s="122">
        <f t="shared" ref="D114:D122" si="33">B114+C114</f>
        <v>0</v>
      </c>
      <c r="E114" s="122">
        <v>0</v>
      </c>
      <c r="F114" s="122">
        <v>0</v>
      </c>
      <c r="G114" s="122">
        <f t="shared" ref="G114:G122" si="34">D114-E114</f>
        <v>0</v>
      </c>
      <c r="H114" s="125" t="s">
        <v>467</v>
      </c>
    </row>
    <row r="115" spans="1:8">
      <c r="A115" s="123" t="s">
        <v>363</v>
      </c>
      <c r="B115" s="122">
        <v>0</v>
      </c>
      <c r="C115" s="122">
        <v>0</v>
      </c>
      <c r="D115" s="122">
        <f t="shared" si="33"/>
        <v>0</v>
      </c>
      <c r="E115" s="122">
        <v>0</v>
      </c>
      <c r="F115" s="122">
        <v>0</v>
      </c>
      <c r="G115" s="122">
        <f t="shared" si="34"/>
        <v>0</v>
      </c>
      <c r="H115" s="125" t="s">
        <v>468</v>
      </c>
    </row>
    <row r="116" spans="1:8">
      <c r="A116" s="123" t="s">
        <v>365</v>
      </c>
      <c r="B116" s="122">
        <v>0</v>
      </c>
      <c r="C116" s="122">
        <v>0</v>
      </c>
      <c r="D116" s="122">
        <f t="shared" si="33"/>
        <v>0</v>
      </c>
      <c r="E116" s="122">
        <v>0</v>
      </c>
      <c r="F116" s="122">
        <v>0</v>
      </c>
      <c r="G116" s="122">
        <f t="shared" si="34"/>
        <v>0</v>
      </c>
      <c r="H116" s="125" t="s">
        <v>469</v>
      </c>
    </row>
    <row r="117" spans="1:8">
      <c r="A117" s="123" t="s">
        <v>367</v>
      </c>
      <c r="B117" s="122">
        <v>0</v>
      </c>
      <c r="C117" s="122">
        <v>0</v>
      </c>
      <c r="D117" s="122">
        <f t="shared" si="33"/>
        <v>0</v>
      </c>
      <c r="E117" s="122">
        <v>0</v>
      </c>
      <c r="F117" s="122">
        <v>0</v>
      </c>
      <c r="G117" s="122">
        <f t="shared" si="34"/>
        <v>0</v>
      </c>
      <c r="H117" s="125" t="s">
        <v>470</v>
      </c>
    </row>
    <row r="118" spans="1:8">
      <c r="A118" s="123" t="s">
        <v>369</v>
      </c>
      <c r="B118" s="122">
        <v>0</v>
      </c>
      <c r="C118" s="122">
        <v>0</v>
      </c>
      <c r="D118" s="122">
        <f t="shared" si="33"/>
        <v>0</v>
      </c>
      <c r="E118" s="122">
        <v>0</v>
      </c>
      <c r="F118" s="122">
        <v>0</v>
      </c>
      <c r="G118" s="122">
        <f t="shared" si="34"/>
        <v>0</v>
      </c>
      <c r="H118" s="125" t="s">
        <v>471</v>
      </c>
    </row>
    <row r="119" spans="1:8">
      <c r="A119" s="123" t="s">
        <v>371</v>
      </c>
      <c r="B119" s="122">
        <v>0</v>
      </c>
      <c r="C119" s="122">
        <v>0</v>
      </c>
      <c r="D119" s="122">
        <f t="shared" si="33"/>
        <v>0</v>
      </c>
      <c r="E119" s="122">
        <v>0</v>
      </c>
      <c r="F119" s="122">
        <v>0</v>
      </c>
      <c r="G119" s="122">
        <f t="shared" si="34"/>
        <v>0</v>
      </c>
      <c r="H119" s="125" t="s">
        <v>472</v>
      </c>
    </row>
    <row r="120" spans="1:8">
      <c r="A120" s="123" t="s">
        <v>373</v>
      </c>
      <c r="B120" s="122">
        <v>0</v>
      </c>
      <c r="C120" s="122">
        <v>0</v>
      </c>
      <c r="D120" s="122">
        <f t="shared" si="33"/>
        <v>0</v>
      </c>
      <c r="E120" s="122">
        <v>0</v>
      </c>
      <c r="F120" s="122">
        <v>0</v>
      </c>
      <c r="G120" s="122">
        <f t="shared" si="34"/>
        <v>0</v>
      </c>
      <c r="H120" s="126"/>
    </row>
    <row r="121" spans="1:8">
      <c r="A121" s="123" t="s">
        <v>374</v>
      </c>
      <c r="B121" s="122">
        <v>0</v>
      </c>
      <c r="C121" s="122">
        <v>0</v>
      </c>
      <c r="D121" s="122">
        <f t="shared" si="33"/>
        <v>0</v>
      </c>
      <c r="E121" s="122">
        <v>0</v>
      </c>
      <c r="F121" s="122">
        <v>0</v>
      </c>
      <c r="G121" s="122">
        <f t="shared" si="34"/>
        <v>0</v>
      </c>
      <c r="H121" s="126"/>
    </row>
    <row r="122" spans="1:8">
      <c r="A122" s="123" t="s">
        <v>375</v>
      </c>
      <c r="B122" s="122">
        <v>0</v>
      </c>
      <c r="C122" s="122">
        <v>0</v>
      </c>
      <c r="D122" s="122">
        <f t="shared" si="33"/>
        <v>0</v>
      </c>
      <c r="E122" s="122">
        <v>0</v>
      </c>
      <c r="F122" s="122">
        <v>0</v>
      </c>
      <c r="G122" s="122">
        <f t="shared" si="34"/>
        <v>0</v>
      </c>
      <c r="H122" s="125" t="s">
        <v>473</v>
      </c>
    </row>
    <row r="123" spans="1:8">
      <c r="A123" s="121" t="s">
        <v>377</v>
      </c>
      <c r="B123" s="122">
        <f>SUM(B124:B132)</f>
        <v>0</v>
      </c>
      <c r="C123" s="122">
        <f t="shared" ref="C123:G123" si="35">SUM(C124:C132)</f>
        <v>0</v>
      </c>
      <c r="D123" s="122">
        <f t="shared" si="35"/>
        <v>0</v>
      </c>
      <c r="E123" s="122">
        <f t="shared" si="35"/>
        <v>0</v>
      </c>
      <c r="F123" s="122">
        <f t="shared" si="35"/>
        <v>0</v>
      </c>
      <c r="G123" s="122">
        <f t="shared" si="35"/>
        <v>0</v>
      </c>
    </row>
    <row r="124" spans="1:8">
      <c r="A124" s="123" t="s">
        <v>378</v>
      </c>
      <c r="B124" s="122">
        <v>0</v>
      </c>
      <c r="C124" s="122">
        <v>0</v>
      </c>
      <c r="D124" s="122">
        <f t="shared" ref="D124:D132" si="36">B124+C124</f>
        <v>0</v>
      </c>
      <c r="E124" s="122">
        <v>0</v>
      </c>
      <c r="F124" s="122">
        <v>0</v>
      </c>
      <c r="G124" s="122">
        <f t="shared" ref="G124:G132" si="37">D124-E124</f>
        <v>0</v>
      </c>
      <c r="H124" s="125" t="s">
        <v>474</v>
      </c>
    </row>
    <row r="125" spans="1:8">
      <c r="A125" s="123" t="s">
        <v>380</v>
      </c>
      <c r="B125" s="122">
        <v>0</v>
      </c>
      <c r="C125" s="122">
        <v>0</v>
      </c>
      <c r="D125" s="122">
        <f t="shared" si="36"/>
        <v>0</v>
      </c>
      <c r="E125" s="122">
        <v>0</v>
      </c>
      <c r="F125" s="122">
        <v>0</v>
      </c>
      <c r="G125" s="122">
        <f t="shared" si="37"/>
        <v>0</v>
      </c>
      <c r="H125" s="125" t="s">
        <v>475</v>
      </c>
    </row>
    <row r="126" spans="1:8">
      <c r="A126" s="123" t="s">
        <v>382</v>
      </c>
      <c r="B126" s="122">
        <v>0</v>
      </c>
      <c r="C126" s="122">
        <v>0</v>
      </c>
      <c r="D126" s="122">
        <f t="shared" si="36"/>
        <v>0</v>
      </c>
      <c r="E126" s="122">
        <v>0</v>
      </c>
      <c r="F126" s="122">
        <v>0</v>
      </c>
      <c r="G126" s="122">
        <f t="shared" si="37"/>
        <v>0</v>
      </c>
      <c r="H126" s="125" t="s">
        <v>476</v>
      </c>
    </row>
    <row r="127" spans="1:8">
      <c r="A127" s="123" t="s">
        <v>384</v>
      </c>
      <c r="B127" s="122">
        <v>0</v>
      </c>
      <c r="C127" s="122">
        <v>0</v>
      </c>
      <c r="D127" s="122">
        <f t="shared" si="36"/>
        <v>0</v>
      </c>
      <c r="E127" s="122">
        <v>0</v>
      </c>
      <c r="F127" s="122">
        <v>0</v>
      </c>
      <c r="G127" s="122">
        <f t="shared" si="37"/>
        <v>0</v>
      </c>
      <c r="H127" s="125" t="s">
        <v>477</v>
      </c>
    </row>
    <row r="128" spans="1:8">
      <c r="A128" s="123" t="s">
        <v>386</v>
      </c>
      <c r="B128" s="122">
        <v>0</v>
      </c>
      <c r="C128" s="122">
        <v>0</v>
      </c>
      <c r="D128" s="122">
        <f t="shared" si="36"/>
        <v>0</v>
      </c>
      <c r="E128" s="122">
        <v>0</v>
      </c>
      <c r="F128" s="122">
        <v>0</v>
      </c>
      <c r="G128" s="122">
        <f t="shared" si="37"/>
        <v>0</v>
      </c>
      <c r="H128" s="125" t="s">
        <v>478</v>
      </c>
    </row>
    <row r="129" spans="1:8">
      <c r="A129" s="123" t="s">
        <v>388</v>
      </c>
      <c r="B129" s="122">
        <v>0</v>
      </c>
      <c r="C129" s="122">
        <v>0</v>
      </c>
      <c r="D129" s="122">
        <f t="shared" si="36"/>
        <v>0</v>
      </c>
      <c r="E129" s="122">
        <v>0</v>
      </c>
      <c r="F129" s="122">
        <v>0</v>
      </c>
      <c r="G129" s="122">
        <f t="shared" si="37"/>
        <v>0</v>
      </c>
      <c r="H129" s="125" t="s">
        <v>479</v>
      </c>
    </row>
    <row r="130" spans="1:8">
      <c r="A130" s="123" t="s">
        <v>390</v>
      </c>
      <c r="B130" s="122">
        <v>0</v>
      </c>
      <c r="C130" s="122">
        <v>0</v>
      </c>
      <c r="D130" s="122">
        <f t="shared" si="36"/>
        <v>0</v>
      </c>
      <c r="E130" s="122">
        <v>0</v>
      </c>
      <c r="F130" s="122">
        <v>0</v>
      </c>
      <c r="G130" s="122">
        <f t="shared" si="37"/>
        <v>0</v>
      </c>
      <c r="H130" s="125" t="s">
        <v>480</v>
      </c>
    </row>
    <row r="131" spans="1:8">
      <c r="A131" s="123" t="s">
        <v>392</v>
      </c>
      <c r="B131" s="122">
        <v>0</v>
      </c>
      <c r="C131" s="122">
        <v>0</v>
      </c>
      <c r="D131" s="122">
        <f t="shared" si="36"/>
        <v>0</v>
      </c>
      <c r="E131" s="122">
        <v>0</v>
      </c>
      <c r="F131" s="122">
        <v>0</v>
      </c>
      <c r="G131" s="122">
        <f t="shared" si="37"/>
        <v>0</v>
      </c>
      <c r="H131" s="125" t="s">
        <v>481</v>
      </c>
    </row>
    <row r="132" spans="1:8">
      <c r="A132" s="123" t="s">
        <v>394</v>
      </c>
      <c r="B132" s="122">
        <v>0</v>
      </c>
      <c r="C132" s="122">
        <v>0</v>
      </c>
      <c r="D132" s="122">
        <f t="shared" si="36"/>
        <v>0</v>
      </c>
      <c r="E132" s="122">
        <v>0</v>
      </c>
      <c r="F132" s="122">
        <v>0</v>
      </c>
      <c r="G132" s="122">
        <f t="shared" si="37"/>
        <v>0</v>
      </c>
      <c r="H132" s="125" t="s">
        <v>482</v>
      </c>
    </row>
    <row r="133" spans="1:8">
      <c r="A133" s="121" t="s">
        <v>396</v>
      </c>
      <c r="B133" s="122">
        <f>SUM(B134:B136)</f>
        <v>0</v>
      </c>
      <c r="C133" s="122">
        <f t="shared" ref="C133:G133" si="38">SUM(C134:C136)</f>
        <v>0</v>
      </c>
      <c r="D133" s="122">
        <f t="shared" si="38"/>
        <v>0</v>
      </c>
      <c r="E133" s="122">
        <f t="shared" si="38"/>
        <v>0</v>
      </c>
      <c r="F133" s="122">
        <f t="shared" si="38"/>
        <v>0</v>
      </c>
      <c r="G133" s="122">
        <f t="shared" si="38"/>
        <v>0</v>
      </c>
    </row>
    <row r="134" spans="1:8">
      <c r="A134" s="123" t="s">
        <v>397</v>
      </c>
      <c r="B134" s="122">
        <v>0</v>
      </c>
      <c r="C134" s="122">
        <v>0</v>
      </c>
      <c r="D134" s="122">
        <f t="shared" ref="D134:D157" si="39">B134+C134</f>
        <v>0</v>
      </c>
      <c r="E134" s="122">
        <v>0</v>
      </c>
      <c r="F134" s="122">
        <v>0</v>
      </c>
      <c r="G134" s="122">
        <f t="shared" ref="G134:G136" si="40">D134-E134</f>
        <v>0</v>
      </c>
      <c r="H134" s="125" t="s">
        <v>483</v>
      </c>
    </row>
    <row r="135" spans="1:8">
      <c r="A135" s="123" t="s">
        <v>399</v>
      </c>
      <c r="B135" s="122">
        <v>0</v>
      </c>
      <c r="C135" s="122">
        <v>0</v>
      </c>
      <c r="D135" s="122">
        <f t="shared" si="39"/>
        <v>0</v>
      </c>
      <c r="E135" s="122">
        <v>0</v>
      </c>
      <c r="F135" s="122">
        <v>0</v>
      </c>
      <c r="G135" s="122">
        <f t="shared" si="40"/>
        <v>0</v>
      </c>
      <c r="H135" s="125" t="s">
        <v>484</v>
      </c>
    </row>
    <row r="136" spans="1:8">
      <c r="A136" s="123" t="s">
        <v>401</v>
      </c>
      <c r="B136" s="122">
        <v>0</v>
      </c>
      <c r="C136" s="122">
        <v>0</v>
      </c>
      <c r="D136" s="122">
        <f t="shared" si="39"/>
        <v>0</v>
      </c>
      <c r="E136" s="122">
        <v>0</v>
      </c>
      <c r="F136" s="122">
        <v>0</v>
      </c>
      <c r="G136" s="122">
        <f t="shared" si="40"/>
        <v>0</v>
      </c>
      <c r="H136" s="125" t="s">
        <v>485</v>
      </c>
    </row>
    <row r="137" spans="1:8">
      <c r="A137" s="121" t="s">
        <v>403</v>
      </c>
      <c r="B137" s="122">
        <f>SUM(B138:B142,B144:B145)</f>
        <v>0</v>
      </c>
      <c r="C137" s="122">
        <f t="shared" ref="C137:G137" si="41">SUM(C138:C142,C144:C145)</f>
        <v>0</v>
      </c>
      <c r="D137" s="122">
        <f t="shared" si="41"/>
        <v>0</v>
      </c>
      <c r="E137" s="122">
        <f t="shared" si="41"/>
        <v>0</v>
      </c>
      <c r="F137" s="122">
        <f t="shared" si="41"/>
        <v>0</v>
      </c>
      <c r="G137" s="122">
        <f t="shared" si="41"/>
        <v>0</v>
      </c>
    </row>
    <row r="138" spans="1:8">
      <c r="A138" s="123" t="s">
        <v>404</v>
      </c>
      <c r="B138" s="122">
        <v>0</v>
      </c>
      <c r="C138" s="122">
        <v>0</v>
      </c>
      <c r="D138" s="122">
        <f t="shared" si="39"/>
        <v>0</v>
      </c>
      <c r="E138" s="122">
        <v>0</v>
      </c>
      <c r="F138" s="122">
        <v>0</v>
      </c>
      <c r="G138" s="122">
        <f t="shared" ref="G138:G145" si="42">D138-E138</f>
        <v>0</v>
      </c>
      <c r="H138" s="125" t="s">
        <v>486</v>
      </c>
    </row>
    <row r="139" spans="1:8">
      <c r="A139" s="123" t="s">
        <v>406</v>
      </c>
      <c r="B139" s="122">
        <v>0</v>
      </c>
      <c r="C139" s="122">
        <v>0</v>
      </c>
      <c r="D139" s="122">
        <f t="shared" si="39"/>
        <v>0</v>
      </c>
      <c r="E139" s="122">
        <v>0</v>
      </c>
      <c r="F139" s="122">
        <v>0</v>
      </c>
      <c r="G139" s="122">
        <f t="shared" si="42"/>
        <v>0</v>
      </c>
      <c r="H139" s="125" t="s">
        <v>487</v>
      </c>
    </row>
    <row r="140" spans="1:8">
      <c r="A140" s="123" t="s">
        <v>408</v>
      </c>
      <c r="B140" s="122">
        <v>0</v>
      </c>
      <c r="C140" s="122">
        <v>0</v>
      </c>
      <c r="D140" s="122">
        <f t="shared" si="39"/>
        <v>0</v>
      </c>
      <c r="E140" s="122">
        <v>0</v>
      </c>
      <c r="F140" s="122">
        <v>0</v>
      </c>
      <c r="G140" s="122">
        <f t="shared" si="42"/>
        <v>0</v>
      </c>
      <c r="H140" s="125" t="s">
        <v>488</v>
      </c>
    </row>
    <row r="141" spans="1:8">
      <c r="A141" s="123" t="s">
        <v>410</v>
      </c>
      <c r="B141" s="122">
        <v>0</v>
      </c>
      <c r="C141" s="122">
        <v>0</v>
      </c>
      <c r="D141" s="122">
        <f t="shared" si="39"/>
        <v>0</v>
      </c>
      <c r="E141" s="122">
        <v>0</v>
      </c>
      <c r="F141" s="122">
        <v>0</v>
      </c>
      <c r="G141" s="122">
        <f t="shared" si="42"/>
        <v>0</v>
      </c>
      <c r="H141" s="125" t="s">
        <v>489</v>
      </c>
    </row>
    <row r="142" spans="1:8">
      <c r="A142" s="123" t="s">
        <v>412</v>
      </c>
      <c r="B142" s="122">
        <v>0</v>
      </c>
      <c r="C142" s="122">
        <v>0</v>
      </c>
      <c r="D142" s="122">
        <f t="shared" si="39"/>
        <v>0</v>
      </c>
      <c r="E142" s="122">
        <v>0</v>
      </c>
      <c r="F142" s="122">
        <v>0</v>
      </c>
      <c r="G142" s="122">
        <f t="shared" si="42"/>
        <v>0</v>
      </c>
      <c r="H142" s="125" t="s">
        <v>490</v>
      </c>
    </row>
    <row r="143" spans="1:8">
      <c r="A143" s="123" t="s">
        <v>414</v>
      </c>
      <c r="B143" s="122">
        <v>0</v>
      </c>
      <c r="C143" s="122">
        <v>0</v>
      </c>
      <c r="D143" s="122">
        <f t="shared" si="39"/>
        <v>0</v>
      </c>
      <c r="E143" s="122">
        <v>0</v>
      </c>
      <c r="F143" s="122">
        <v>0</v>
      </c>
      <c r="G143" s="122">
        <f t="shared" si="42"/>
        <v>0</v>
      </c>
      <c r="H143" s="125"/>
    </row>
    <row r="144" spans="1:8">
      <c r="A144" s="123" t="s">
        <v>415</v>
      </c>
      <c r="B144" s="122">
        <v>0</v>
      </c>
      <c r="C144" s="122">
        <v>0</v>
      </c>
      <c r="D144" s="122">
        <f t="shared" si="39"/>
        <v>0</v>
      </c>
      <c r="E144" s="122">
        <v>0</v>
      </c>
      <c r="F144" s="122">
        <v>0</v>
      </c>
      <c r="G144" s="122">
        <f t="shared" si="42"/>
        <v>0</v>
      </c>
      <c r="H144" s="125" t="s">
        <v>491</v>
      </c>
    </row>
    <row r="145" spans="1:8">
      <c r="A145" s="123" t="s">
        <v>417</v>
      </c>
      <c r="B145" s="122">
        <v>0</v>
      </c>
      <c r="C145" s="122">
        <v>0</v>
      </c>
      <c r="D145" s="122">
        <f t="shared" si="39"/>
        <v>0</v>
      </c>
      <c r="E145" s="122">
        <v>0</v>
      </c>
      <c r="F145" s="122">
        <v>0</v>
      </c>
      <c r="G145" s="122">
        <f t="shared" si="42"/>
        <v>0</v>
      </c>
      <c r="H145" s="125" t="s">
        <v>492</v>
      </c>
    </row>
    <row r="146" spans="1:8">
      <c r="A146" s="121" t="s">
        <v>419</v>
      </c>
      <c r="B146" s="122">
        <f>SUM(B147:B149)</f>
        <v>0</v>
      </c>
      <c r="C146" s="122">
        <f t="shared" ref="C146:G146" si="43">SUM(C147:C149)</f>
        <v>0</v>
      </c>
      <c r="D146" s="122">
        <f t="shared" si="43"/>
        <v>0</v>
      </c>
      <c r="E146" s="122">
        <f t="shared" si="43"/>
        <v>0</v>
      </c>
      <c r="F146" s="122">
        <f t="shared" si="43"/>
        <v>0</v>
      </c>
      <c r="G146" s="122">
        <f t="shared" si="43"/>
        <v>0</v>
      </c>
    </row>
    <row r="147" spans="1:8">
      <c r="A147" s="123" t="s">
        <v>420</v>
      </c>
      <c r="B147" s="122">
        <v>0</v>
      </c>
      <c r="C147" s="122">
        <v>0</v>
      </c>
      <c r="D147" s="122">
        <f t="shared" si="39"/>
        <v>0</v>
      </c>
      <c r="E147" s="122">
        <v>0</v>
      </c>
      <c r="F147" s="122">
        <v>0</v>
      </c>
      <c r="G147" s="122">
        <f t="shared" ref="G147:G149" si="44">D147-E147</f>
        <v>0</v>
      </c>
      <c r="H147" s="125" t="s">
        <v>493</v>
      </c>
    </row>
    <row r="148" spans="1:8">
      <c r="A148" s="123" t="s">
        <v>422</v>
      </c>
      <c r="B148" s="122">
        <v>0</v>
      </c>
      <c r="C148" s="122">
        <v>0</v>
      </c>
      <c r="D148" s="122">
        <f t="shared" si="39"/>
        <v>0</v>
      </c>
      <c r="E148" s="122">
        <v>0</v>
      </c>
      <c r="F148" s="122">
        <v>0</v>
      </c>
      <c r="G148" s="122">
        <f t="shared" si="44"/>
        <v>0</v>
      </c>
      <c r="H148" s="125" t="s">
        <v>494</v>
      </c>
    </row>
    <row r="149" spans="1:8">
      <c r="A149" s="123" t="s">
        <v>424</v>
      </c>
      <c r="B149" s="122">
        <v>0</v>
      </c>
      <c r="C149" s="122">
        <v>0</v>
      </c>
      <c r="D149" s="122">
        <f t="shared" si="39"/>
        <v>0</v>
      </c>
      <c r="E149" s="122">
        <v>0</v>
      </c>
      <c r="F149" s="122">
        <v>0</v>
      </c>
      <c r="G149" s="122">
        <f t="shared" si="44"/>
        <v>0</v>
      </c>
      <c r="H149" s="125" t="s">
        <v>495</v>
      </c>
    </row>
    <row r="150" spans="1:8">
      <c r="A150" s="121" t="s">
        <v>426</v>
      </c>
      <c r="B150" s="122">
        <f>SUM(B151:B157)</f>
        <v>0</v>
      </c>
      <c r="C150" s="122">
        <f t="shared" ref="C150:G150" si="45">SUM(C151:C157)</f>
        <v>0</v>
      </c>
      <c r="D150" s="122">
        <f t="shared" si="45"/>
        <v>0</v>
      </c>
      <c r="E150" s="122">
        <f t="shared" si="45"/>
        <v>0</v>
      </c>
      <c r="F150" s="122">
        <f t="shared" si="45"/>
        <v>0</v>
      </c>
      <c r="G150" s="122">
        <f t="shared" si="45"/>
        <v>0</v>
      </c>
    </row>
    <row r="151" spans="1:8">
      <c r="A151" s="123" t="s">
        <v>427</v>
      </c>
      <c r="B151" s="122">
        <v>0</v>
      </c>
      <c r="C151" s="122">
        <v>0</v>
      </c>
      <c r="D151" s="122">
        <f t="shared" si="39"/>
        <v>0</v>
      </c>
      <c r="E151" s="122">
        <v>0</v>
      </c>
      <c r="F151" s="122">
        <v>0</v>
      </c>
      <c r="G151" s="122">
        <f t="shared" ref="G151:G157" si="46">D151-E151</f>
        <v>0</v>
      </c>
      <c r="H151" s="125" t="s">
        <v>496</v>
      </c>
    </row>
    <row r="152" spans="1:8">
      <c r="A152" s="123" t="s">
        <v>429</v>
      </c>
      <c r="B152" s="122">
        <v>0</v>
      </c>
      <c r="C152" s="122">
        <v>0</v>
      </c>
      <c r="D152" s="122">
        <f t="shared" si="39"/>
        <v>0</v>
      </c>
      <c r="E152" s="122">
        <v>0</v>
      </c>
      <c r="F152" s="122">
        <v>0</v>
      </c>
      <c r="G152" s="122">
        <f t="shared" si="46"/>
        <v>0</v>
      </c>
      <c r="H152" s="125" t="s">
        <v>497</v>
      </c>
    </row>
    <row r="153" spans="1:8">
      <c r="A153" s="123" t="s">
        <v>431</v>
      </c>
      <c r="B153" s="122">
        <v>0</v>
      </c>
      <c r="C153" s="122">
        <v>0</v>
      </c>
      <c r="D153" s="122">
        <f t="shared" si="39"/>
        <v>0</v>
      </c>
      <c r="E153" s="122">
        <v>0</v>
      </c>
      <c r="F153" s="122">
        <v>0</v>
      </c>
      <c r="G153" s="122">
        <f t="shared" si="46"/>
        <v>0</v>
      </c>
      <c r="H153" s="125" t="s">
        <v>498</v>
      </c>
    </row>
    <row r="154" spans="1:8">
      <c r="A154" s="130" t="s">
        <v>433</v>
      </c>
      <c r="B154" s="122">
        <v>0</v>
      </c>
      <c r="C154" s="122">
        <v>0</v>
      </c>
      <c r="D154" s="122">
        <f t="shared" si="39"/>
        <v>0</v>
      </c>
      <c r="E154" s="122">
        <v>0</v>
      </c>
      <c r="F154" s="122">
        <v>0</v>
      </c>
      <c r="G154" s="122">
        <f t="shared" si="46"/>
        <v>0</v>
      </c>
      <c r="H154" s="125" t="s">
        <v>499</v>
      </c>
    </row>
    <row r="155" spans="1:8">
      <c r="A155" s="123" t="s">
        <v>435</v>
      </c>
      <c r="B155" s="122">
        <v>0</v>
      </c>
      <c r="C155" s="122">
        <v>0</v>
      </c>
      <c r="D155" s="122">
        <f t="shared" si="39"/>
        <v>0</v>
      </c>
      <c r="E155" s="122">
        <v>0</v>
      </c>
      <c r="F155" s="122">
        <v>0</v>
      </c>
      <c r="G155" s="122">
        <f t="shared" si="46"/>
        <v>0</v>
      </c>
      <c r="H155" s="125" t="s">
        <v>500</v>
      </c>
    </row>
    <row r="156" spans="1:8">
      <c r="A156" s="123" t="s">
        <v>437</v>
      </c>
      <c r="B156" s="122">
        <v>0</v>
      </c>
      <c r="C156" s="122">
        <v>0</v>
      </c>
      <c r="D156" s="122">
        <f t="shared" si="39"/>
        <v>0</v>
      </c>
      <c r="E156" s="122">
        <v>0</v>
      </c>
      <c r="F156" s="122">
        <v>0</v>
      </c>
      <c r="G156" s="122">
        <f t="shared" si="46"/>
        <v>0</v>
      </c>
      <c r="H156" s="125" t="s">
        <v>501</v>
      </c>
    </row>
    <row r="157" spans="1:8">
      <c r="A157" s="123" t="s">
        <v>439</v>
      </c>
      <c r="B157" s="122">
        <v>0</v>
      </c>
      <c r="C157" s="122">
        <v>0</v>
      </c>
      <c r="D157" s="122">
        <f t="shared" si="39"/>
        <v>0</v>
      </c>
      <c r="E157" s="122">
        <v>0</v>
      </c>
      <c r="F157" s="122">
        <v>0</v>
      </c>
      <c r="G157" s="122">
        <f t="shared" si="46"/>
        <v>0</v>
      </c>
      <c r="H157" s="125" t="s">
        <v>502</v>
      </c>
    </row>
    <row r="158" spans="1:8">
      <c r="A158" s="131"/>
      <c r="B158" s="128"/>
      <c r="C158" s="128"/>
      <c r="D158" s="128"/>
      <c r="E158" s="128"/>
      <c r="F158" s="128"/>
      <c r="G158" s="128"/>
    </row>
    <row r="159" spans="1:8">
      <c r="A159" s="132" t="s">
        <v>503</v>
      </c>
      <c r="B159" s="120">
        <f>B9+B84</f>
        <v>6637993.8399999999</v>
      </c>
      <c r="C159" s="120">
        <f t="shared" ref="C159:G159" si="47">C9+C84</f>
        <v>534672.54</v>
      </c>
      <c r="D159" s="120">
        <f t="shared" si="47"/>
        <v>7172666.379999999</v>
      </c>
      <c r="E159" s="120">
        <f t="shared" si="47"/>
        <v>4937499.620000001</v>
      </c>
      <c r="F159" s="120">
        <f t="shared" si="47"/>
        <v>4937499.620000001</v>
      </c>
      <c r="G159" s="120">
        <f t="shared" si="47"/>
        <v>2235166.7599999998</v>
      </c>
    </row>
    <row r="160" spans="1:8">
      <c r="A160" s="133"/>
      <c r="B160" s="134"/>
      <c r="C160" s="134"/>
      <c r="D160" s="134"/>
      <c r="E160" s="134"/>
      <c r="F160" s="134"/>
      <c r="G160" s="134"/>
    </row>
    <row r="161" spans="1:1">
      <c r="A161" s="135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25" right="0.25" top="0.75" bottom="0.75" header="0.3" footer="0.3"/>
  <pageSetup scale="40" orientation="portrait" r:id="rId1"/>
  <rowBreaks count="1" manualBreakCount="1">
    <brk id="83" max="6" man="1"/>
  </rowBreaks>
  <colBreaks count="1" manualBreakCount="1">
    <brk id="7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showGridLines="0" zoomScaleNormal="100" workbookViewId="0">
      <selection sqref="A1:G1"/>
    </sheetView>
  </sheetViews>
  <sheetFormatPr baseColWidth="10" defaultRowHeight="15"/>
  <cols>
    <col min="1" max="1" width="58.140625" customWidth="1"/>
    <col min="2" max="7" width="21.7109375" customWidth="1"/>
  </cols>
  <sheetData>
    <row r="1" spans="1:7" ht="53.25" customHeight="1">
      <c r="A1" s="194" t="s">
        <v>504</v>
      </c>
      <c r="B1" s="194"/>
      <c r="C1" s="194"/>
      <c r="D1" s="194"/>
      <c r="E1" s="194"/>
      <c r="F1" s="194"/>
      <c r="G1" s="194"/>
    </row>
    <row r="2" spans="1:7">
      <c r="A2" s="181" t="s">
        <v>120</v>
      </c>
      <c r="B2" s="182"/>
      <c r="C2" s="182"/>
      <c r="D2" s="182"/>
      <c r="E2" s="182"/>
      <c r="F2" s="182"/>
      <c r="G2" s="183"/>
    </row>
    <row r="3" spans="1:7">
      <c r="A3" s="173" t="s">
        <v>298</v>
      </c>
      <c r="B3" s="184"/>
      <c r="C3" s="184"/>
      <c r="D3" s="184"/>
      <c r="E3" s="184"/>
      <c r="F3" s="184"/>
      <c r="G3" s="175"/>
    </row>
    <row r="4" spans="1:7">
      <c r="A4" s="173" t="s">
        <v>505</v>
      </c>
      <c r="B4" s="184"/>
      <c r="C4" s="184"/>
      <c r="D4" s="184"/>
      <c r="E4" s="184"/>
      <c r="F4" s="184"/>
      <c r="G4" s="175"/>
    </row>
    <row r="5" spans="1:7">
      <c r="A5" s="185" t="s">
        <v>166</v>
      </c>
      <c r="B5" s="186"/>
      <c r="C5" s="186"/>
      <c r="D5" s="186"/>
      <c r="E5" s="186"/>
      <c r="F5" s="186"/>
      <c r="G5" s="187"/>
    </row>
    <row r="6" spans="1:7">
      <c r="A6" s="176" t="s">
        <v>2</v>
      </c>
      <c r="B6" s="177"/>
      <c r="C6" s="177"/>
      <c r="D6" s="177"/>
      <c r="E6" s="177"/>
      <c r="F6" s="177"/>
      <c r="G6" s="178"/>
    </row>
    <row r="7" spans="1:7">
      <c r="A7" s="188" t="s">
        <v>3</v>
      </c>
      <c r="B7" s="198" t="s">
        <v>300</v>
      </c>
      <c r="C7" s="198"/>
      <c r="D7" s="198"/>
      <c r="E7" s="198"/>
      <c r="F7" s="198"/>
      <c r="G7" s="199" t="s">
        <v>301</v>
      </c>
    </row>
    <row r="8" spans="1:7" ht="30">
      <c r="A8" s="189"/>
      <c r="B8" s="136" t="s">
        <v>302</v>
      </c>
      <c r="C8" s="137" t="s">
        <v>234</v>
      </c>
      <c r="D8" s="136" t="s">
        <v>235</v>
      </c>
      <c r="E8" s="136" t="s">
        <v>192</v>
      </c>
      <c r="F8" s="136" t="s">
        <v>209</v>
      </c>
      <c r="G8" s="200"/>
    </row>
    <row r="9" spans="1:7">
      <c r="A9" s="103" t="s">
        <v>506</v>
      </c>
      <c r="B9" s="138">
        <f>SUM(B10:B18)</f>
        <v>6637993.8399999999</v>
      </c>
      <c r="C9" s="138">
        <f t="shared" ref="C9:G9" si="0">SUM(C10:C18)</f>
        <v>534672.54</v>
      </c>
      <c r="D9" s="138">
        <f t="shared" si="0"/>
        <v>7172666.3799999999</v>
      </c>
      <c r="E9" s="138">
        <f t="shared" si="0"/>
        <v>4937499.62</v>
      </c>
      <c r="F9" s="138">
        <f t="shared" si="0"/>
        <v>4937499.62</v>
      </c>
      <c r="G9" s="138">
        <f t="shared" si="0"/>
        <v>2235166.7599999998</v>
      </c>
    </row>
    <row r="10" spans="1:7">
      <c r="A10" s="139" t="s">
        <v>507</v>
      </c>
      <c r="B10" s="140">
        <v>530500</v>
      </c>
      <c r="C10" s="140">
        <v>40731</v>
      </c>
      <c r="D10" s="59">
        <f>B10+C10</f>
        <v>571231</v>
      </c>
      <c r="E10" s="140">
        <v>485124</v>
      </c>
      <c r="F10" s="140">
        <v>485124</v>
      </c>
      <c r="G10" s="59">
        <f>D10-E10</f>
        <v>86107</v>
      </c>
    </row>
    <row r="11" spans="1:7">
      <c r="A11" s="139" t="s">
        <v>508</v>
      </c>
      <c r="B11" s="140">
        <v>121500</v>
      </c>
      <c r="C11" s="140">
        <v>1000</v>
      </c>
      <c r="D11" s="59">
        <f t="shared" ref="D11:D17" si="1">B11+C11</f>
        <v>122500</v>
      </c>
      <c r="E11" s="140">
        <v>66163</v>
      </c>
      <c r="F11" s="140">
        <v>66163</v>
      </c>
      <c r="G11" s="59">
        <f t="shared" ref="G11:G17" si="2">D11-E11</f>
        <v>56337</v>
      </c>
    </row>
    <row r="12" spans="1:7">
      <c r="A12" s="139" t="s">
        <v>509</v>
      </c>
      <c r="B12" s="140">
        <v>5985993.8399999999</v>
      </c>
      <c r="C12" s="140">
        <v>492941.54</v>
      </c>
      <c r="D12" s="59">
        <f t="shared" si="1"/>
        <v>6478935.3799999999</v>
      </c>
      <c r="E12" s="140">
        <v>4386212.62</v>
      </c>
      <c r="F12" s="140">
        <v>4386212.62</v>
      </c>
      <c r="G12" s="59">
        <f t="shared" si="2"/>
        <v>2092722.7599999998</v>
      </c>
    </row>
    <row r="13" spans="1:7">
      <c r="A13" s="141" t="s">
        <v>510</v>
      </c>
      <c r="B13" s="59">
        <v>0</v>
      </c>
      <c r="C13" s="59">
        <v>0</v>
      </c>
      <c r="D13" s="59">
        <f t="shared" si="1"/>
        <v>0</v>
      </c>
      <c r="E13" s="59">
        <v>0</v>
      </c>
      <c r="F13" s="59">
        <v>0</v>
      </c>
      <c r="G13" s="59">
        <f t="shared" si="2"/>
        <v>0</v>
      </c>
    </row>
    <row r="14" spans="1:7">
      <c r="A14" s="141" t="s">
        <v>511</v>
      </c>
      <c r="B14" s="59">
        <v>0</v>
      </c>
      <c r="C14" s="59">
        <v>0</v>
      </c>
      <c r="D14" s="59">
        <f t="shared" si="1"/>
        <v>0</v>
      </c>
      <c r="E14" s="59">
        <v>0</v>
      </c>
      <c r="F14" s="59">
        <v>0</v>
      </c>
      <c r="G14" s="59">
        <f t="shared" si="2"/>
        <v>0</v>
      </c>
    </row>
    <row r="15" spans="1:7">
      <c r="A15" s="141" t="s">
        <v>512</v>
      </c>
      <c r="B15" s="59">
        <v>0</v>
      </c>
      <c r="C15" s="59">
        <v>0</v>
      </c>
      <c r="D15" s="59">
        <f t="shared" si="1"/>
        <v>0</v>
      </c>
      <c r="E15" s="59">
        <v>0</v>
      </c>
      <c r="F15" s="59">
        <v>0</v>
      </c>
      <c r="G15" s="59">
        <f t="shared" si="2"/>
        <v>0</v>
      </c>
    </row>
    <row r="16" spans="1:7">
      <c r="A16" s="141" t="s">
        <v>513</v>
      </c>
      <c r="B16" s="59">
        <v>0</v>
      </c>
      <c r="C16" s="59">
        <v>0</v>
      </c>
      <c r="D16" s="59">
        <f t="shared" si="1"/>
        <v>0</v>
      </c>
      <c r="E16" s="59">
        <v>0</v>
      </c>
      <c r="F16" s="59">
        <v>0</v>
      </c>
      <c r="G16" s="59">
        <f t="shared" si="2"/>
        <v>0</v>
      </c>
    </row>
    <row r="17" spans="1:7">
      <c r="A17" s="141" t="s">
        <v>514</v>
      </c>
      <c r="B17" s="59">
        <v>0</v>
      </c>
      <c r="C17" s="59">
        <v>0</v>
      </c>
      <c r="D17" s="59">
        <f t="shared" si="1"/>
        <v>0</v>
      </c>
      <c r="E17" s="59">
        <v>0</v>
      </c>
      <c r="F17" s="59">
        <v>0</v>
      </c>
      <c r="G17" s="59">
        <f t="shared" si="2"/>
        <v>0</v>
      </c>
    </row>
    <row r="18" spans="1:7">
      <c r="A18" s="44" t="s">
        <v>148</v>
      </c>
      <c r="B18" s="63"/>
      <c r="C18" s="63"/>
      <c r="D18" s="63"/>
      <c r="E18" s="63"/>
      <c r="F18" s="63"/>
      <c r="G18" s="63"/>
    </row>
    <row r="19" spans="1:7">
      <c r="A19" s="69" t="s">
        <v>515</v>
      </c>
      <c r="B19" s="55">
        <f>SUM(B20:B28)</f>
        <v>0</v>
      </c>
      <c r="C19" s="55">
        <f t="shared" ref="C19:G19" si="3">SUM(C20:C28)</f>
        <v>0</v>
      </c>
      <c r="D19" s="55">
        <f t="shared" si="3"/>
        <v>0</v>
      </c>
      <c r="E19" s="55">
        <f t="shared" si="3"/>
        <v>0</v>
      </c>
      <c r="F19" s="55">
        <f t="shared" si="3"/>
        <v>0</v>
      </c>
      <c r="G19" s="55">
        <f t="shared" si="3"/>
        <v>0</v>
      </c>
    </row>
    <row r="20" spans="1:7">
      <c r="A20" s="141" t="s">
        <v>516</v>
      </c>
      <c r="B20" s="59">
        <v>0</v>
      </c>
      <c r="C20" s="59">
        <v>0</v>
      </c>
      <c r="D20" s="59">
        <f t="shared" ref="D20:D28" si="4">B20+C20</f>
        <v>0</v>
      </c>
      <c r="E20" s="59">
        <v>0</v>
      </c>
      <c r="F20" s="59">
        <v>0</v>
      </c>
      <c r="G20" s="59">
        <f t="shared" ref="G20:G28" si="5">D20-E20</f>
        <v>0</v>
      </c>
    </row>
    <row r="21" spans="1:7">
      <c r="A21" s="141" t="s">
        <v>517</v>
      </c>
      <c r="B21" s="59">
        <v>0</v>
      </c>
      <c r="C21" s="59">
        <v>0</v>
      </c>
      <c r="D21" s="59">
        <f t="shared" si="4"/>
        <v>0</v>
      </c>
      <c r="E21" s="59">
        <v>0</v>
      </c>
      <c r="F21" s="59">
        <v>0</v>
      </c>
      <c r="G21" s="59">
        <f t="shared" si="5"/>
        <v>0</v>
      </c>
    </row>
    <row r="22" spans="1:7">
      <c r="A22" s="141" t="s">
        <v>518</v>
      </c>
      <c r="B22" s="59">
        <v>0</v>
      </c>
      <c r="C22" s="59">
        <v>0</v>
      </c>
      <c r="D22" s="59">
        <f t="shared" si="4"/>
        <v>0</v>
      </c>
      <c r="E22" s="59">
        <v>0</v>
      </c>
      <c r="F22" s="59">
        <v>0</v>
      </c>
      <c r="G22" s="59">
        <f t="shared" si="5"/>
        <v>0</v>
      </c>
    </row>
    <row r="23" spans="1:7">
      <c r="A23" s="141" t="s">
        <v>510</v>
      </c>
      <c r="B23" s="59">
        <v>0</v>
      </c>
      <c r="C23" s="59">
        <v>0</v>
      </c>
      <c r="D23" s="59">
        <f t="shared" si="4"/>
        <v>0</v>
      </c>
      <c r="E23" s="59">
        <v>0</v>
      </c>
      <c r="F23" s="59">
        <v>0</v>
      </c>
      <c r="G23" s="59">
        <f t="shared" si="5"/>
        <v>0</v>
      </c>
    </row>
    <row r="24" spans="1:7">
      <c r="A24" s="141" t="s">
        <v>511</v>
      </c>
      <c r="B24" s="59">
        <v>0</v>
      </c>
      <c r="C24" s="59">
        <v>0</v>
      </c>
      <c r="D24" s="59">
        <f t="shared" si="4"/>
        <v>0</v>
      </c>
      <c r="E24" s="59">
        <v>0</v>
      </c>
      <c r="F24" s="59">
        <v>0</v>
      </c>
      <c r="G24" s="59">
        <f t="shared" si="5"/>
        <v>0</v>
      </c>
    </row>
    <row r="25" spans="1:7">
      <c r="A25" s="141" t="s">
        <v>512</v>
      </c>
      <c r="B25" s="59">
        <v>0</v>
      </c>
      <c r="C25" s="59">
        <v>0</v>
      </c>
      <c r="D25" s="59">
        <f t="shared" si="4"/>
        <v>0</v>
      </c>
      <c r="E25" s="59">
        <v>0</v>
      </c>
      <c r="F25" s="59">
        <v>0</v>
      </c>
      <c r="G25" s="59">
        <f t="shared" si="5"/>
        <v>0</v>
      </c>
    </row>
    <row r="26" spans="1:7">
      <c r="A26" s="141" t="s">
        <v>513</v>
      </c>
      <c r="B26" s="59">
        <v>0</v>
      </c>
      <c r="C26" s="59">
        <v>0</v>
      </c>
      <c r="D26" s="59">
        <f t="shared" si="4"/>
        <v>0</v>
      </c>
      <c r="E26" s="59">
        <v>0</v>
      </c>
      <c r="F26" s="59">
        <v>0</v>
      </c>
      <c r="G26" s="59">
        <f t="shared" si="5"/>
        <v>0</v>
      </c>
    </row>
    <row r="27" spans="1:7">
      <c r="A27" s="141" t="s">
        <v>514</v>
      </c>
      <c r="B27" s="59">
        <v>0</v>
      </c>
      <c r="C27" s="59">
        <v>0</v>
      </c>
      <c r="D27" s="59">
        <f t="shared" si="4"/>
        <v>0</v>
      </c>
      <c r="E27" s="59">
        <v>0</v>
      </c>
      <c r="F27" s="59">
        <v>0</v>
      </c>
      <c r="G27" s="59">
        <f t="shared" si="5"/>
        <v>0</v>
      </c>
    </row>
    <row r="28" spans="1:7">
      <c r="A28" s="44" t="s">
        <v>148</v>
      </c>
      <c r="B28" s="63"/>
      <c r="C28" s="63"/>
      <c r="D28" s="59">
        <f t="shared" si="4"/>
        <v>0</v>
      </c>
      <c r="E28" s="59"/>
      <c r="F28" s="59"/>
      <c r="G28" s="59">
        <f t="shared" si="5"/>
        <v>0</v>
      </c>
    </row>
    <row r="29" spans="1:7">
      <c r="A29" s="69" t="s">
        <v>503</v>
      </c>
      <c r="B29" s="55">
        <f>B9+B19</f>
        <v>6637993.8399999999</v>
      </c>
      <c r="C29" s="55">
        <f t="shared" ref="C29:F29" si="6">C9+C19</f>
        <v>534672.54</v>
      </c>
      <c r="D29" s="55">
        <f>B29+C29</f>
        <v>7172666.3799999999</v>
      </c>
      <c r="E29" s="55">
        <f t="shared" si="6"/>
        <v>4937499.62</v>
      </c>
      <c r="F29" s="55">
        <f t="shared" si="6"/>
        <v>4937499.62</v>
      </c>
      <c r="G29" s="55">
        <f>D29-E29</f>
        <v>2235166.7599999998</v>
      </c>
    </row>
    <row r="30" spans="1:7">
      <c r="A30" s="65"/>
      <c r="B30" s="142"/>
      <c r="C30" s="142"/>
      <c r="D30" s="142"/>
      <c r="E30" s="142"/>
      <c r="F30" s="142"/>
      <c r="G30" s="142"/>
    </row>
    <row r="31" spans="1:7">
      <c r="A31" s="143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25" right="0.25" top="0.75" bottom="0.75" header="0.3" footer="0.3"/>
  <pageSetup scale="5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topLeftCell="A7" zoomScaleNormal="100" workbookViewId="0">
      <selection activeCell="A10" sqref="A10"/>
    </sheetView>
  </sheetViews>
  <sheetFormatPr baseColWidth="10" defaultRowHeight="15"/>
  <cols>
    <col min="1" max="1" width="70.28515625" customWidth="1"/>
    <col min="2" max="7" width="22" customWidth="1"/>
  </cols>
  <sheetData>
    <row r="1" spans="1:8" ht="51.75" customHeight="1">
      <c r="A1" s="201" t="s">
        <v>519</v>
      </c>
      <c r="B1" s="202"/>
      <c r="C1" s="202"/>
      <c r="D1" s="202"/>
      <c r="E1" s="202"/>
      <c r="F1" s="202"/>
      <c r="G1" s="202"/>
    </row>
    <row r="2" spans="1:8">
      <c r="A2" s="181" t="s">
        <v>120</v>
      </c>
      <c r="B2" s="182"/>
      <c r="C2" s="182"/>
      <c r="D2" s="182"/>
      <c r="E2" s="182"/>
      <c r="F2" s="182"/>
      <c r="G2" s="183"/>
    </row>
    <row r="3" spans="1:8">
      <c r="A3" s="173" t="s">
        <v>520</v>
      </c>
      <c r="B3" s="184"/>
      <c r="C3" s="184"/>
      <c r="D3" s="184"/>
      <c r="E3" s="184"/>
      <c r="F3" s="184"/>
      <c r="G3" s="175"/>
    </row>
    <row r="4" spans="1:8">
      <c r="A4" s="173" t="s">
        <v>521</v>
      </c>
      <c r="B4" s="184"/>
      <c r="C4" s="184"/>
      <c r="D4" s="184"/>
      <c r="E4" s="184"/>
      <c r="F4" s="184"/>
      <c r="G4" s="175"/>
    </row>
    <row r="5" spans="1:8">
      <c r="A5" s="185" t="s">
        <v>166</v>
      </c>
      <c r="B5" s="186"/>
      <c r="C5" s="186"/>
      <c r="D5" s="186"/>
      <c r="E5" s="186"/>
      <c r="F5" s="186"/>
      <c r="G5" s="187"/>
    </row>
    <row r="6" spans="1:8">
      <c r="A6" s="176" t="s">
        <v>2</v>
      </c>
      <c r="B6" s="177"/>
      <c r="C6" s="177"/>
      <c r="D6" s="177"/>
      <c r="E6" s="177"/>
      <c r="F6" s="177"/>
      <c r="G6" s="178"/>
    </row>
    <row r="7" spans="1:8">
      <c r="A7" s="184" t="s">
        <v>3</v>
      </c>
      <c r="B7" s="176" t="s">
        <v>300</v>
      </c>
      <c r="C7" s="177"/>
      <c r="D7" s="177"/>
      <c r="E7" s="177"/>
      <c r="F7" s="178"/>
      <c r="G7" s="193" t="s">
        <v>522</v>
      </c>
    </row>
    <row r="8" spans="1:8" ht="30">
      <c r="A8" s="184"/>
      <c r="B8" s="102" t="s">
        <v>302</v>
      </c>
      <c r="C8" s="29" t="s">
        <v>523</v>
      </c>
      <c r="D8" s="102" t="s">
        <v>304</v>
      </c>
      <c r="E8" s="102" t="s">
        <v>192</v>
      </c>
      <c r="F8" s="144" t="s">
        <v>209</v>
      </c>
      <c r="G8" s="192"/>
    </row>
    <row r="9" spans="1:8">
      <c r="A9" s="103" t="s">
        <v>524</v>
      </c>
      <c r="B9" s="145">
        <f>B10+B19+B27+B37</f>
        <v>6637993.8399999999</v>
      </c>
      <c r="C9" s="145">
        <f t="shared" ref="C9:G9" si="0">C10+C19+C27+C37</f>
        <v>534672.54</v>
      </c>
      <c r="D9" s="145">
        <f t="shared" si="0"/>
        <v>7172666.3799999999</v>
      </c>
      <c r="E9" s="145">
        <f t="shared" si="0"/>
        <v>4937499.62</v>
      </c>
      <c r="F9" s="145">
        <f t="shared" si="0"/>
        <v>4937499.62</v>
      </c>
      <c r="G9" s="145">
        <f t="shared" si="0"/>
        <v>2235166.7599999998</v>
      </c>
    </row>
    <row r="10" spans="1:8">
      <c r="A10" s="71" t="s">
        <v>525</v>
      </c>
      <c r="B10" s="146">
        <f>SUM(B11:B18)</f>
        <v>0</v>
      </c>
      <c r="C10" s="146">
        <f t="shared" ref="C10:G10" si="1">SUM(C11:C18)</f>
        <v>0</v>
      </c>
      <c r="D10" s="146">
        <f t="shared" si="1"/>
        <v>0</v>
      </c>
      <c r="E10" s="146">
        <f t="shared" si="1"/>
        <v>0</v>
      </c>
      <c r="F10" s="146">
        <f t="shared" si="1"/>
        <v>0</v>
      </c>
      <c r="G10" s="146">
        <f t="shared" si="1"/>
        <v>0</v>
      </c>
    </row>
    <row r="11" spans="1:8">
      <c r="A11" s="108" t="s">
        <v>526</v>
      </c>
      <c r="B11" s="146">
        <v>0</v>
      </c>
      <c r="C11" s="146">
        <v>0</v>
      </c>
      <c r="D11" s="146">
        <f>B11+C11</f>
        <v>0</v>
      </c>
      <c r="E11" s="146">
        <v>0</v>
      </c>
      <c r="F11" s="146">
        <v>0</v>
      </c>
      <c r="G11" s="146">
        <f>D11-E11</f>
        <v>0</v>
      </c>
      <c r="H11" s="147" t="s">
        <v>527</v>
      </c>
    </row>
    <row r="12" spans="1:8">
      <c r="A12" s="108" t="s">
        <v>528</v>
      </c>
      <c r="B12" s="146">
        <v>0</v>
      </c>
      <c r="C12" s="146">
        <v>0</v>
      </c>
      <c r="D12" s="146">
        <f t="shared" ref="D12:D18" si="2">B12+C12</f>
        <v>0</v>
      </c>
      <c r="E12" s="146">
        <v>0</v>
      </c>
      <c r="F12" s="146">
        <v>0</v>
      </c>
      <c r="G12" s="146">
        <f t="shared" ref="G12:G18" si="3">D12-E12</f>
        <v>0</v>
      </c>
      <c r="H12" s="147" t="s">
        <v>529</v>
      </c>
    </row>
    <row r="13" spans="1:8">
      <c r="A13" s="108" t="s">
        <v>530</v>
      </c>
      <c r="B13" s="146">
        <v>0</v>
      </c>
      <c r="C13" s="146">
        <v>0</v>
      </c>
      <c r="D13" s="146">
        <f t="shared" si="2"/>
        <v>0</v>
      </c>
      <c r="E13" s="146">
        <v>0</v>
      </c>
      <c r="F13" s="146">
        <v>0</v>
      </c>
      <c r="G13" s="146">
        <f t="shared" si="3"/>
        <v>0</v>
      </c>
      <c r="H13" s="147" t="s">
        <v>531</v>
      </c>
    </row>
    <row r="14" spans="1:8">
      <c r="A14" s="108" t="s">
        <v>532</v>
      </c>
      <c r="B14" s="146">
        <v>0</v>
      </c>
      <c r="C14" s="146">
        <v>0</v>
      </c>
      <c r="D14" s="146">
        <f t="shared" si="2"/>
        <v>0</v>
      </c>
      <c r="E14" s="146">
        <v>0</v>
      </c>
      <c r="F14" s="146">
        <v>0</v>
      </c>
      <c r="G14" s="146">
        <f t="shared" si="3"/>
        <v>0</v>
      </c>
      <c r="H14" s="147" t="s">
        <v>533</v>
      </c>
    </row>
    <row r="15" spans="1:8">
      <c r="A15" s="108" t="s">
        <v>534</v>
      </c>
      <c r="B15" s="146">
        <v>0</v>
      </c>
      <c r="C15" s="146">
        <v>0</v>
      </c>
      <c r="D15" s="146">
        <f t="shared" si="2"/>
        <v>0</v>
      </c>
      <c r="E15" s="146">
        <v>0</v>
      </c>
      <c r="F15" s="146">
        <v>0</v>
      </c>
      <c r="G15" s="146">
        <f t="shared" si="3"/>
        <v>0</v>
      </c>
      <c r="H15" s="147" t="s">
        <v>535</v>
      </c>
    </row>
    <row r="16" spans="1:8">
      <c r="A16" s="108" t="s">
        <v>536</v>
      </c>
      <c r="B16" s="146">
        <v>0</v>
      </c>
      <c r="C16" s="146">
        <v>0</v>
      </c>
      <c r="D16" s="146">
        <f t="shared" si="2"/>
        <v>0</v>
      </c>
      <c r="E16" s="146">
        <v>0</v>
      </c>
      <c r="F16" s="146">
        <v>0</v>
      </c>
      <c r="G16" s="146">
        <f t="shared" si="3"/>
        <v>0</v>
      </c>
      <c r="H16" s="147" t="s">
        <v>537</v>
      </c>
    </row>
    <row r="17" spans="1:8">
      <c r="A17" s="108" t="s">
        <v>538</v>
      </c>
      <c r="B17" s="146">
        <v>0</v>
      </c>
      <c r="C17" s="146">
        <v>0</v>
      </c>
      <c r="D17" s="146">
        <f t="shared" si="2"/>
        <v>0</v>
      </c>
      <c r="E17" s="146">
        <v>0</v>
      </c>
      <c r="F17" s="146">
        <v>0</v>
      </c>
      <c r="G17" s="146">
        <f t="shared" si="3"/>
        <v>0</v>
      </c>
      <c r="H17" s="147" t="s">
        <v>539</v>
      </c>
    </row>
    <row r="18" spans="1:8">
      <c r="A18" s="108" t="s">
        <v>540</v>
      </c>
      <c r="B18" s="146">
        <v>0</v>
      </c>
      <c r="C18" s="146">
        <v>0</v>
      </c>
      <c r="D18" s="146">
        <f t="shared" si="2"/>
        <v>0</v>
      </c>
      <c r="E18" s="146">
        <v>0</v>
      </c>
      <c r="F18" s="146">
        <v>0</v>
      </c>
      <c r="G18" s="146">
        <f t="shared" si="3"/>
        <v>0</v>
      </c>
      <c r="H18" s="147" t="s">
        <v>541</v>
      </c>
    </row>
    <row r="19" spans="1:8">
      <c r="A19" s="71" t="s">
        <v>542</v>
      </c>
      <c r="B19" s="146">
        <f>SUM(B20:B26)</f>
        <v>6637993.8399999999</v>
      </c>
      <c r="C19" s="146">
        <f t="shared" ref="C19:G19" si="4">SUM(C20:C26)</f>
        <v>534672.54</v>
      </c>
      <c r="D19" s="146">
        <f t="shared" si="4"/>
        <v>7172666.3799999999</v>
      </c>
      <c r="E19" s="146">
        <f t="shared" si="4"/>
        <v>4937499.62</v>
      </c>
      <c r="F19" s="146">
        <f t="shared" si="4"/>
        <v>4937499.62</v>
      </c>
      <c r="G19" s="146">
        <f t="shared" si="4"/>
        <v>2235166.7599999998</v>
      </c>
    </row>
    <row r="20" spans="1:8">
      <c r="A20" s="108" t="s">
        <v>543</v>
      </c>
      <c r="B20" s="146">
        <v>0</v>
      </c>
      <c r="C20" s="146">
        <v>0</v>
      </c>
      <c r="D20" s="146">
        <f t="shared" ref="D20:D26" si="5">B20+C20</f>
        <v>0</v>
      </c>
      <c r="E20" s="146">
        <v>0</v>
      </c>
      <c r="F20" s="146">
        <v>0</v>
      </c>
      <c r="G20" s="146">
        <f t="shared" ref="G20:G26" si="6">D20-E20</f>
        <v>0</v>
      </c>
      <c r="H20" s="147" t="s">
        <v>544</v>
      </c>
    </row>
    <row r="21" spans="1:8">
      <c r="A21" s="108" t="s">
        <v>545</v>
      </c>
      <c r="B21" s="146">
        <v>0</v>
      </c>
      <c r="C21" s="146">
        <v>0</v>
      </c>
      <c r="D21" s="146">
        <f t="shared" si="5"/>
        <v>0</v>
      </c>
      <c r="E21" s="146">
        <v>0</v>
      </c>
      <c r="F21" s="146">
        <v>0</v>
      </c>
      <c r="G21" s="146">
        <f t="shared" si="6"/>
        <v>0</v>
      </c>
      <c r="H21" s="147" t="s">
        <v>546</v>
      </c>
    </row>
    <row r="22" spans="1:8">
      <c r="A22" s="108" t="s">
        <v>547</v>
      </c>
      <c r="B22" s="146">
        <v>0</v>
      </c>
      <c r="C22" s="146">
        <v>0</v>
      </c>
      <c r="D22" s="146">
        <f t="shared" si="5"/>
        <v>0</v>
      </c>
      <c r="E22" s="146">
        <v>0</v>
      </c>
      <c r="F22" s="146">
        <v>0</v>
      </c>
      <c r="G22" s="146">
        <f t="shared" si="6"/>
        <v>0</v>
      </c>
      <c r="H22" s="147" t="s">
        <v>548</v>
      </c>
    </row>
    <row r="23" spans="1:8">
      <c r="A23" s="108" t="s">
        <v>549</v>
      </c>
      <c r="B23" s="148">
        <v>6637993.8399999999</v>
      </c>
      <c r="C23" s="148">
        <v>534672.54</v>
      </c>
      <c r="D23" s="146">
        <f t="shared" si="5"/>
        <v>7172666.3799999999</v>
      </c>
      <c r="E23" s="148">
        <v>4937499.62</v>
      </c>
      <c r="F23" s="148">
        <v>4937499.62</v>
      </c>
      <c r="G23" s="146">
        <f t="shared" si="6"/>
        <v>2235166.7599999998</v>
      </c>
      <c r="H23" s="147" t="s">
        <v>550</v>
      </c>
    </row>
    <row r="24" spans="1:8">
      <c r="A24" s="108" t="s">
        <v>551</v>
      </c>
      <c r="B24" s="146">
        <v>0</v>
      </c>
      <c r="C24" s="146">
        <v>0</v>
      </c>
      <c r="D24" s="146">
        <f t="shared" si="5"/>
        <v>0</v>
      </c>
      <c r="E24" s="146">
        <v>0</v>
      </c>
      <c r="F24" s="146">
        <v>0</v>
      </c>
      <c r="G24" s="146">
        <f t="shared" si="6"/>
        <v>0</v>
      </c>
      <c r="H24" s="147" t="s">
        <v>552</v>
      </c>
    </row>
    <row r="25" spans="1:8">
      <c r="A25" s="108" t="s">
        <v>553</v>
      </c>
      <c r="B25" s="146">
        <v>0</v>
      </c>
      <c r="C25" s="146">
        <v>0</v>
      </c>
      <c r="D25" s="146">
        <f t="shared" si="5"/>
        <v>0</v>
      </c>
      <c r="E25" s="146">
        <v>0</v>
      </c>
      <c r="F25" s="146">
        <v>0</v>
      </c>
      <c r="G25" s="146">
        <f t="shared" si="6"/>
        <v>0</v>
      </c>
      <c r="H25" s="147" t="s">
        <v>554</v>
      </c>
    </row>
    <row r="26" spans="1:8">
      <c r="A26" s="108" t="s">
        <v>555</v>
      </c>
      <c r="B26" s="146">
        <v>0</v>
      </c>
      <c r="C26" s="146">
        <v>0</v>
      </c>
      <c r="D26" s="146">
        <f t="shared" si="5"/>
        <v>0</v>
      </c>
      <c r="E26" s="146">
        <v>0</v>
      </c>
      <c r="F26" s="146">
        <v>0</v>
      </c>
      <c r="G26" s="146">
        <f t="shared" si="6"/>
        <v>0</v>
      </c>
      <c r="H26" s="147" t="s">
        <v>556</v>
      </c>
    </row>
    <row r="27" spans="1:8">
      <c r="A27" s="71" t="s">
        <v>557</v>
      </c>
      <c r="B27" s="146">
        <f>SUM(B28:B36)</f>
        <v>0</v>
      </c>
      <c r="C27" s="146">
        <f t="shared" ref="C27:G27" si="7">SUM(C28:C36)</f>
        <v>0</v>
      </c>
      <c r="D27" s="146">
        <f t="shared" si="7"/>
        <v>0</v>
      </c>
      <c r="E27" s="146">
        <f t="shared" si="7"/>
        <v>0</v>
      </c>
      <c r="F27" s="146">
        <f t="shared" si="7"/>
        <v>0</v>
      </c>
      <c r="G27" s="146">
        <f t="shared" si="7"/>
        <v>0</v>
      </c>
    </row>
    <row r="28" spans="1:8">
      <c r="A28" s="110" t="s">
        <v>558</v>
      </c>
      <c r="B28" s="146">
        <v>0</v>
      </c>
      <c r="C28" s="146">
        <v>0</v>
      </c>
      <c r="D28" s="146">
        <f t="shared" ref="D28:D36" si="8">B28+C28</f>
        <v>0</v>
      </c>
      <c r="E28" s="146">
        <v>0</v>
      </c>
      <c r="F28" s="146">
        <v>0</v>
      </c>
      <c r="G28" s="146">
        <f t="shared" ref="G28:G36" si="9">D28-E28</f>
        <v>0</v>
      </c>
      <c r="H28" s="147" t="s">
        <v>559</v>
      </c>
    </row>
    <row r="29" spans="1:8">
      <c r="A29" s="108" t="s">
        <v>560</v>
      </c>
      <c r="B29" s="146">
        <v>0</v>
      </c>
      <c r="C29" s="146">
        <v>0</v>
      </c>
      <c r="D29" s="146">
        <f t="shared" si="8"/>
        <v>0</v>
      </c>
      <c r="E29" s="146">
        <v>0</v>
      </c>
      <c r="F29" s="146">
        <v>0</v>
      </c>
      <c r="G29" s="146">
        <f t="shared" si="9"/>
        <v>0</v>
      </c>
      <c r="H29" s="147" t="s">
        <v>561</v>
      </c>
    </row>
    <row r="30" spans="1:8">
      <c r="A30" s="108" t="s">
        <v>562</v>
      </c>
      <c r="B30" s="146">
        <v>0</v>
      </c>
      <c r="C30" s="146">
        <v>0</v>
      </c>
      <c r="D30" s="146">
        <f t="shared" si="8"/>
        <v>0</v>
      </c>
      <c r="E30" s="146">
        <v>0</v>
      </c>
      <c r="F30" s="146">
        <v>0</v>
      </c>
      <c r="G30" s="146">
        <f t="shared" si="9"/>
        <v>0</v>
      </c>
      <c r="H30" s="147" t="s">
        <v>563</v>
      </c>
    </row>
    <row r="31" spans="1:8">
      <c r="A31" s="108" t="s">
        <v>564</v>
      </c>
      <c r="B31" s="146">
        <v>0</v>
      </c>
      <c r="C31" s="146">
        <v>0</v>
      </c>
      <c r="D31" s="146">
        <f t="shared" si="8"/>
        <v>0</v>
      </c>
      <c r="E31" s="146">
        <v>0</v>
      </c>
      <c r="F31" s="146">
        <v>0</v>
      </c>
      <c r="G31" s="146">
        <f t="shared" si="9"/>
        <v>0</v>
      </c>
      <c r="H31" s="147" t="s">
        <v>565</v>
      </c>
    </row>
    <row r="32" spans="1:8">
      <c r="A32" s="108" t="s">
        <v>566</v>
      </c>
      <c r="B32" s="146">
        <v>0</v>
      </c>
      <c r="C32" s="146">
        <v>0</v>
      </c>
      <c r="D32" s="146">
        <f t="shared" si="8"/>
        <v>0</v>
      </c>
      <c r="E32" s="146">
        <v>0</v>
      </c>
      <c r="F32" s="146">
        <v>0</v>
      </c>
      <c r="G32" s="146">
        <f t="shared" si="9"/>
        <v>0</v>
      </c>
      <c r="H32" s="147" t="s">
        <v>567</v>
      </c>
    </row>
    <row r="33" spans="1:8">
      <c r="A33" s="108" t="s">
        <v>568</v>
      </c>
      <c r="B33" s="146">
        <v>0</v>
      </c>
      <c r="C33" s="146">
        <v>0</v>
      </c>
      <c r="D33" s="146">
        <f t="shared" si="8"/>
        <v>0</v>
      </c>
      <c r="E33" s="146">
        <v>0</v>
      </c>
      <c r="F33" s="146">
        <v>0</v>
      </c>
      <c r="G33" s="146">
        <f t="shared" si="9"/>
        <v>0</v>
      </c>
      <c r="H33" s="147" t="s">
        <v>569</v>
      </c>
    </row>
    <row r="34" spans="1:8">
      <c r="A34" s="108" t="s">
        <v>570</v>
      </c>
      <c r="B34" s="146">
        <v>0</v>
      </c>
      <c r="C34" s="146">
        <v>0</v>
      </c>
      <c r="D34" s="146">
        <f t="shared" si="8"/>
        <v>0</v>
      </c>
      <c r="E34" s="146">
        <v>0</v>
      </c>
      <c r="F34" s="146">
        <v>0</v>
      </c>
      <c r="G34" s="146">
        <f t="shared" si="9"/>
        <v>0</v>
      </c>
      <c r="H34" s="147" t="s">
        <v>571</v>
      </c>
    </row>
    <row r="35" spans="1:8">
      <c r="A35" s="108" t="s">
        <v>572</v>
      </c>
      <c r="B35" s="146">
        <v>0</v>
      </c>
      <c r="C35" s="146">
        <v>0</v>
      </c>
      <c r="D35" s="146">
        <f t="shared" si="8"/>
        <v>0</v>
      </c>
      <c r="E35" s="146">
        <v>0</v>
      </c>
      <c r="F35" s="146">
        <v>0</v>
      </c>
      <c r="G35" s="146">
        <f t="shared" si="9"/>
        <v>0</v>
      </c>
      <c r="H35" s="147" t="s">
        <v>573</v>
      </c>
    </row>
    <row r="36" spans="1:8">
      <c r="A36" s="108" t="s">
        <v>574</v>
      </c>
      <c r="B36" s="146">
        <v>0</v>
      </c>
      <c r="C36" s="146">
        <v>0</v>
      </c>
      <c r="D36" s="146">
        <f t="shared" si="8"/>
        <v>0</v>
      </c>
      <c r="E36" s="146">
        <v>0</v>
      </c>
      <c r="F36" s="146">
        <v>0</v>
      </c>
      <c r="G36" s="146">
        <f t="shared" si="9"/>
        <v>0</v>
      </c>
      <c r="H36" s="147" t="s">
        <v>575</v>
      </c>
    </row>
    <row r="37" spans="1:8">
      <c r="A37" s="167" t="s">
        <v>608</v>
      </c>
      <c r="B37" s="146">
        <f>SUM(B38:B41)</f>
        <v>0</v>
      </c>
      <c r="C37" s="146">
        <f t="shared" ref="C37:G37" si="10">SUM(C38:C41)</f>
        <v>0</v>
      </c>
      <c r="D37" s="146">
        <f t="shared" si="10"/>
        <v>0</v>
      </c>
      <c r="E37" s="146">
        <f t="shared" si="10"/>
        <v>0</v>
      </c>
      <c r="F37" s="146">
        <f t="shared" si="10"/>
        <v>0</v>
      </c>
      <c r="G37" s="146">
        <f t="shared" si="10"/>
        <v>0</v>
      </c>
    </row>
    <row r="38" spans="1:8" ht="30">
      <c r="A38" s="168" t="s">
        <v>576</v>
      </c>
      <c r="B38" s="146">
        <v>0</v>
      </c>
      <c r="C38" s="146">
        <v>0</v>
      </c>
      <c r="D38" s="146">
        <f t="shared" ref="D38:D41" si="11">B38+C38</f>
        <v>0</v>
      </c>
      <c r="E38" s="146">
        <v>0</v>
      </c>
      <c r="F38" s="146">
        <v>0</v>
      </c>
      <c r="G38" s="146">
        <f t="shared" ref="G38:G41" si="12">D38-E38</f>
        <v>0</v>
      </c>
      <c r="H38" s="147" t="s">
        <v>577</v>
      </c>
    </row>
    <row r="39" spans="1:8" ht="30">
      <c r="A39" s="110" t="s">
        <v>578</v>
      </c>
      <c r="B39" s="146">
        <v>0</v>
      </c>
      <c r="C39" s="146">
        <v>0</v>
      </c>
      <c r="D39" s="146">
        <f t="shared" si="11"/>
        <v>0</v>
      </c>
      <c r="E39" s="146">
        <v>0</v>
      </c>
      <c r="F39" s="146">
        <v>0</v>
      </c>
      <c r="G39" s="146">
        <f t="shared" si="12"/>
        <v>0</v>
      </c>
      <c r="H39" s="147" t="s">
        <v>579</v>
      </c>
    </row>
    <row r="40" spans="1:8">
      <c r="A40" s="110" t="s">
        <v>580</v>
      </c>
      <c r="B40" s="146">
        <v>0</v>
      </c>
      <c r="C40" s="146">
        <v>0</v>
      </c>
      <c r="D40" s="146">
        <f t="shared" si="11"/>
        <v>0</v>
      </c>
      <c r="E40" s="146">
        <v>0</v>
      </c>
      <c r="F40" s="146">
        <v>0</v>
      </c>
      <c r="G40" s="146">
        <f t="shared" si="12"/>
        <v>0</v>
      </c>
      <c r="H40" s="147" t="s">
        <v>581</v>
      </c>
    </row>
    <row r="41" spans="1:8">
      <c r="A41" s="110" t="s">
        <v>582</v>
      </c>
      <c r="B41" s="146">
        <v>0</v>
      </c>
      <c r="C41" s="146">
        <v>0</v>
      </c>
      <c r="D41" s="146">
        <f t="shared" si="11"/>
        <v>0</v>
      </c>
      <c r="E41" s="146">
        <v>0</v>
      </c>
      <c r="F41" s="146">
        <v>0</v>
      </c>
      <c r="G41" s="146">
        <f t="shared" si="12"/>
        <v>0</v>
      </c>
      <c r="H41" s="147" t="s">
        <v>583</v>
      </c>
    </row>
    <row r="42" spans="1:8">
      <c r="A42" s="164" t="s">
        <v>634</v>
      </c>
      <c r="B42" s="150">
        <f>B44+B53+B61+B71</f>
        <v>0</v>
      </c>
      <c r="C42" s="150">
        <f t="shared" ref="C42:G42" si="13">C44+C53+C61+C71</f>
        <v>0</v>
      </c>
      <c r="D42" s="150">
        <f t="shared" si="13"/>
        <v>0</v>
      </c>
      <c r="E42" s="150">
        <f t="shared" si="13"/>
        <v>0</v>
      </c>
      <c r="F42" s="150">
        <f t="shared" si="13"/>
        <v>0</v>
      </c>
      <c r="G42" s="150">
        <f t="shared" si="13"/>
        <v>0</v>
      </c>
    </row>
    <row r="43" spans="1:8">
      <c r="A43" s="164"/>
      <c r="B43" s="150"/>
      <c r="C43" s="150"/>
      <c r="D43" s="150"/>
      <c r="E43" s="150"/>
      <c r="F43" s="150"/>
      <c r="G43" s="150"/>
    </row>
    <row r="44" spans="1:8">
      <c r="A44" s="166" t="s">
        <v>525</v>
      </c>
      <c r="B44" s="146">
        <f>SUM(B45:B52)</f>
        <v>0</v>
      </c>
      <c r="C44" s="146">
        <f t="shared" ref="C44:G44" si="14">SUM(C45:C52)</f>
        <v>0</v>
      </c>
      <c r="D44" s="146">
        <f t="shared" si="14"/>
        <v>0</v>
      </c>
      <c r="E44" s="146">
        <f t="shared" si="14"/>
        <v>0</v>
      </c>
      <c r="F44" s="146">
        <f t="shared" si="14"/>
        <v>0</v>
      </c>
      <c r="G44" s="146">
        <f t="shared" si="14"/>
        <v>0</v>
      </c>
    </row>
    <row r="45" spans="1:8">
      <c r="A45" s="110" t="s">
        <v>526</v>
      </c>
      <c r="B45" s="146">
        <v>0</v>
      </c>
      <c r="C45" s="146">
        <v>0</v>
      </c>
      <c r="D45" s="146">
        <f t="shared" ref="D45:D52" si="15">B45+C45</f>
        <v>0</v>
      </c>
      <c r="E45" s="146">
        <v>0</v>
      </c>
      <c r="F45" s="146">
        <v>0</v>
      </c>
      <c r="G45" s="146">
        <f t="shared" ref="G45:G52" si="16">D45-E45</f>
        <v>0</v>
      </c>
      <c r="H45" s="147" t="s">
        <v>584</v>
      </c>
    </row>
    <row r="46" spans="1:8">
      <c r="A46" s="110" t="s">
        <v>528</v>
      </c>
      <c r="B46" s="146">
        <v>0</v>
      </c>
      <c r="C46" s="146">
        <v>0</v>
      </c>
      <c r="D46" s="146">
        <f t="shared" si="15"/>
        <v>0</v>
      </c>
      <c r="E46" s="146">
        <v>0</v>
      </c>
      <c r="F46" s="146">
        <v>0</v>
      </c>
      <c r="G46" s="146">
        <f t="shared" si="16"/>
        <v>0</v>
      </c>
      <c r="H46" s="147" t="s">
        <v>585</v>
      </c>
    </row>
    <row r="47" spans="1:8">
      <c r="A47" s="110" t="s">
        <v>530</v>
      </c>
      <c r="B47" s="146">
        <v>0</v>
      </c>
      <c r="C47" s="146">
        <v>0</v>
      </c>
      <c r="D47" s="146">
        <f t="shared" si="15"/>
        <v>0</v>
      </c>
      <c r="E47" s="146">
        <v>0</v>
      </c>
      <c r="F47" s="146">
        <v>0</v>
      </c>
      <c r="G47" s="146">
        <f t="shared" si="16"/>
        <v>0</v>
      </c>
      <c r="H47" s="147" t="s">
        <v>586</v>
      </c>
    </row>
    <row r="48" spans="1:8">
      <c r="A48" s="110" t="s">
        <v>532</v>
      </c>
      <c r="B48" s="146">
        <v>0</v>
      </c>
      <c r="C48" s="146">
        <v>0</v>
      </c>
      <c r="D48" s="146">
        <f t="shared" si="15"/>
        <v>0</v>
      </c>
      <c r="E48" s="146">
        <v>0</v>
      </c>
      <c r="F48" s="146">
        <v>0</v>
      </c>
      <c r="G48" s="146">
        <f t="shared" si="16"/>
        <v>0</v>
      </c>
      <c r="H48" s="147" t="s">
        <v>587</v>
      </c>
    </row>
    <row r="49" spans="1:8">
      <c r="A49" s="110" t="s">
        <v>534</v>
      </c>
      <c r="B49" s="146">
        <v>0</v>
      </c>
      <c r="C49" s="146">
        <v>0</v>
      </c>
      <c r="D49" s="146">
        <f t="shared" si="15"/>
        <v>0</v>
      </c>
      <c r="E49" s="146">
        <v>0</v>
      </c>
      <c r="F49" s="146">
        <v>0</v>
      </c>
      <c r="G49" s="146">
        <f t="shared" si="16"/>
        <v>0</v>
      </c>
      <c r="H49" s="147" t="s">
        <v>588</v>
      </c>
    </row>
    <row r="50" spans="1:8">
      <c r="A50" s="110" t="s">
        <v>536</v>
      </c>
      <c r="B50" s="146">
        <v>0</v>
      </c>
      <c r="C50" s="146">
        <v>0</v>
      </c>
      <c r="D50" s="146">
        <f t="shared" si="15"/>
        <v>0</v>
      </c>
      <c r="E50" s="146">
        <v>0</v>
      </c>
      <c r="F50" s="146">
        <v>0</v>
      </c>
      <c r="G50" s="146">
        <f t="shared" si="16"/>
        <v>0</v>
      </c>
      <c r="H50" s="147" t="s">
        <v>589</v>
      </c>
    </row>
    <row r="51" spans="1:8">
      <c r="A51" s="110" t="s">
        <v>538</v>
      </c>
      <c r="B51" s="146">
        <v>0</v>
      </c>
      <c r="C51" s="146">
        <v>0</v>
      </c>
      <c r="D51" s="146">
        <f t="shared" si="15"/>
        <v>0</v>
      </c>
      <c r="E51" s="146">
        <v>0</v>
      </c>
      <c r="F51" s="146">
        <v>0</v>
      </c>
      <c r="G51" s="146">
        <f t="shared" si="16"/>
        <v>0</v>
      </c>
      <c r="H51" s="147" t="s">
        <v>590</v>
      </c>
    </row>
    <row r="52" spans="1:8">
      <c r="A52" s="110" t="s">
        <v>540</v>
      </c>
      <c r="B52" s="146">
        <v>0</v>
      </c>
      <c r="C52" s="146">
        <v>0</v>
      </c>
      <c r="D52" s="146">
        <f t="shared" si="15"/>
        <v>0</v>
      </c>
      <c r="E52" s="146">
        <v>0</v>
      </c>
      <c r="F52" s="146">
        <v>0</v>
      </c>
      <c r="G52" s="146">
        <f t="shared" si="16"/>
        <v>0</v>
      </c>
      <c r="H52" s="147" t="s">
        <v>591</v>
      </c>
    </row>
    <row r="53" spans="1:8">
      <c r="A53" s="71" t="s">
        <v>542</v>
      </c>
      <c r="B53" s="146">
        <f>SUM(B54:B60)</f>
        <v>0</v>
      </c>
      <c r="C53" s="146">
        <f t="shared" ref="C53:G53" si="17">SUM(C54:C60)</f>
        <v>0</v>
      </c>
      <c r="D53" s="146">
        <f t="shared" si="17"/>
        <v>0</v>
      </c>
      <c r="E53" s="146">
        <f t="shared" si="17"/>
        <v>0</v>
      </c>
      <c r="F53" s="146">
        <f t="shared" si="17"/>
        <v>0</v>
      </c>
      <c r="G53" s="146">
        <f t="shared" si="17"/>
        <v>0</v>
      </c>
    </row>
    <row r="54" spans="1:8">
      <c r="A54" s="110" t="s">
        <v>543</v>
      </c>
      <c r="B54" s="146">
        <v>0</v>
      </c>
      <c r="C54" s="146">
        <v>0</v>
      </c>
      <c r="D54" s="146">
        <f t="shared" ref="D54:D60" si="18">B54+C54</f>
        <v>0</v>
      </c>
      <c r="E54" s="146">
        <v>0</v>
      </c>
      <c r="F54" s="146">
        <v>0</v>
      </c>
      <c r="G54" s="146">
        <f t="shared" ref="G54:G60" si="19">D54-E54</f>
        <v>0</v>
      </c>
      <c r="H54" s="147" t="s">
        <v>592</v>
      </c>
    </row>
    <row r="55" spans="1:8">
      <c r="A55" s="110" t="s">
        <v>545</v>
      </c>
      <c r="B55" s="146">
        <v>0</v>
      </c>
      <c r="C55" s="146">
        <v>0</v>
      </c>
      <c r="D55" s="146">
        <f t="shared" si="18"/>
        <v>0</v>
      </c>
      <c r="E55" s="146">
        <v>0</v>
      </c>
      <c r="F55" s="146">
        <v>0</v>
      </c>
      <c r="G55" s="146">
        <f t="shared" si="19"/>
        <v>0</v>
      </c>
      <c r="H55" s="147" t="s">
        <v>593</v>
      </c>
    </row>
    <row r="56" spans="1:8">
      <c r="A56" s="110" t="s">
        <v>547</v>
      </c>
      <c r="B56" s="146">
        <v>0</v>
      </c>
      <c r="C56" s="146">
        <v>0</v>
      </c>
      <c r="D56" s="146">
        <f t="shared" si="18"/>
        <v>0</v>
      </c>
      <c r="E56" s="146">
        <v>0</v>
      </c>
      <c r="F56" s="146">
        <v>0</v>
      </c>
      <c r="G56" s="146">
        <f t="shared" si="19"/>
        <v>0</v>
      </c>
      <c r="H56" s="147" t="s">
        <v>594</v>
      </c>
    </row>
    <row r="57" spans="1:8">
      <c r="A57" s="111" t="s">
        <v>549</v>
      </c>
      <c r="B57" s="146">
        <v>0</v>
      </c>
      <c r="C57" s="146">
        <v>0</v>
      </c>
      <c r="D57" s="146">
        <f t="shared" si="18"/>
        <v>0</v>
      </c>
      <c r="E57" s="146">
        <v>0</v>
      </c>
      <c r="F57" s="146">
        <v>0</v>
      </c>
      <c r="G57" s="146">
        <f t="shared" si="19"/>
        <v>0</v>
      </c>
      <c r="H57" s="147" t="s">
        <v>595</v>
      </c>
    </row>
    <row r="58" spans="1:8">
      <c r="A58" s="110" t="s">
        <v>551</v>
      </c>
      <c r="B58" s="146">
        <v>0</v>
      </c>
      <c r="C58" s="146">
        <v>0</v>
      </c>
      <c r="D58" s="146">
        <f t="shared" si="18"/>
        <v>0</v>
      </c>
      <c r="E58" s="146">
        <v>0</v>
      </c>
      <c r="F58" s="146">
        <v>0</v>
      </c>
      <c r="G58" s="146">
        <f t="shared" si="19"/>
        <v>0</v>
      </c>
      <c r="H58" s="147" t="s">
        <v>596</v>
      </c>
    </row>
    <row r="59" spans="1:8">
      <c r="A59" s="110" t="s">
        <v>553</v>
      </c>
      <c r="B59" s="146">
        <v>0</v>
      </c>
      <c r="C59" s="146">
        <v>0</v>
      </c>
      <c r="D59" s="146">
        <f t="shared" si="18"/>
        <v>0</v>
      </c>
      <c r="E59" s="146">
        <v>0</v>
      </c>
      <c r="F59" s="146">
        <v>0</v>
      </c>
      <c r="G59" s="146">
        <f t="shared" si="19"/>
        <v>0</v>
      </c>
      <c r="H59" s="147" t="s">
        <v>597</v>
      </c>
    </row>
    <row r="60" spans="1:8">
      <c r="A60" s="110" t="s">
        <v>555</v>
      </c>
      <c r="B60" s="146">
        <v>0</v>
      </c>
      <c r="C60" s="146">
        <v>0</v>
      </c>
      <c r="D60" s="146">
        <f t="shared" si="18"/>
        <v>0</v>
      </c>
      <c r="E60" s="146">
        <v>0</v>
      </c>
      <c r="F60" s="146">
        <v>0</v>
      </c>
      <c r="G60" s="146">
        <f t="shared" si="19"/>
        <v>0</v>
      </c>
      <c r="H60" s="147" t="s">
        <v>598</v>
      </c>
    </row>
    <row r="61" spans="1:8">
      <c r="A61" s="71" t="s">
        <v>557</v>
      </c>
      <c r="B61" s="146">
        <f>SUM(B62:B70)</f>
        <v>0</v>
      </c>
      <c r="C61" s="146">
        <f t="shared" ref="C61:G61" si="20">SUM(C62:C70)</f>
        <v>0</v>
      </c>
      <c r="D61" s="146">
        <f t="shared" si="20"/>
        <v>0</v>
      </c>
      <c r="E61" s="146">
        <f t="shared" si="20"/>
        <v>0</v>
      </c>
      <c r="F61" s="146">
        <f t="shared" si="20"/>
        <v>0</v>
      </c>
      <c r="G61" s="146">
        <f t="shared" si="20"/>
        <v>0</v>
      </c>
    </row>
    <row r="62" spans="1:8">
      <c r="A62" s="110" t="s">
        <v>558</v>
      </c>
      <c r="B62" s="146">
        <v>0</v>
      </c>
      <c r="C62" s="146">
        <v>0</v>
      </c>
      <c r="D62" s="146">
        <f t="shared" ref="D62:D70" si="21">B62+C62</f>
        <v>0</v>
      </c>
      <c r="E62" s="146">
        <v>0</v>
      </c>
      <c r="F62" s="146">
        <v>0</v>
      </c>
      <c r="G62" s="146">
        <f t="shared" ref="G62:G70" si="22">D62-E62</f>
        <v>0</v>
      </c>
      <c r="H62" s="147" t="s">
        <v>599</v>
      </c>
    </row>
    <row r="63" spans="1:8">
      <c r="A63" s="110" t="s">
        <v>560</v>
      </c>
      <c r="B63" s="146">
        <v>0</v>
      </c>
      <c r="C63" s="146">
        <v>0</v>
      </c>
      <c r="D63" s="146">
        <f t="shared" si="21"/>
        <v>0</v>
      </c>
      <c r="E63" s="146">
        <v>0</v>
      </c>
      <c r="F63" s="146">
        <v>0</v>
      </c>
      <c r="G63" s="146">
        <f t="shared" si="22"/>
        <v>0</v>
      </c>
      <c r="H63" s="147" t="s">
        <v>600</v>
      </c>
    </row>
    <row r="64" spans="1:8">
      <c r="A64" s="110" t="s">
        <v>562</v>
      </c>
      <c r="B64" s="146">
        <v>0</v>
      </c>
      <c r="C64" s="146">
        <v>0</v>
      </c>
      <c r="D64" s="146">
        <f t="shared" si="21"/>
        <v>0</v>
      </c>
      <c r="E64" s="146">
        <v>0</v>
      </c>
      <c r="F64" s="146">
        <v>0</v>
      </c>
      <c r="G64" s="146">
        <f t="shared" si="22"/>
        <v>0</v>
      </c>
      <c r="H64" s="147" t="s">
        <v>601</v>
      </c>
    </row>
    <row r="65" spans="1:8">
      <c r="A65" s="110" t="s">
        <v>564</v>
      </c>
      <c r="B65" s="146">
        <v>0</v>
      </c>
      <c r="C65" s="146">
        <v>0</v>
      </c>
      <c r="D65" s="146">
        <f t="shared" si="21"/>
        <v>0</v>
      </c>
      <c r="E65" s="146">
        <v>0</v>
      </c>
      <c r="F65" s="146">
        <v>0</v>
      </c>
      <c r="G65" s="146">
        <f t="shared" si="22"/>
        <v>0</v>
      </c>
      <c r="H65" s="147" t="s">
        <v>602</v>
      </c>
    </row>
    <row r="66" spans="1:8">
      <c r="A66" s="110" t="s">
        <v>566</v>
      </c>
      <c r="B66" s="146">
        <v>0</v>
      </c>
      <c r="C66" s="146">
        <v>0</v>
      </c>
      <c r="D66" s="146">
        <f t="shared" si="21"/>
        <v>0</v>
      </c>
      <c r="E66" s="146">
        <v>0</v>
      </c>
      <c r="F66" s="146">
        <v>0</v>
      </c>
      <c r="G66" s="146">
        <f t="shared" si="22"/>
        <v>0</v>
      </c>
      <c r="H66" s="147" t="s">
        <v>603</v>
      </c>
    </row>
    <row r="67" spans="1:8">
      <c r="A67" s="110" t="s">
        <v>568</v>
      </c>
      <c r="B67" s="146">
        <v>0</v>
      </c>
      <c r="C67" s="146">
        <v>0</v>
      </c>
      <c r="D67" s="146">
        <f t="shared" si="21"/>
        <v>0</v>
      </c>
      <c r="E67" s="146">
        <v>0</v>
      </c>
      <c r="F67" s="146">
        <v>0</v>
      </c>
      <c r="G67" s="146">
        <f t="shared" si="22"/>
        <v>0</v>
      </c>
      <c r="H67" s="147" t="s">
        <v>604</v>
      </c>
    </row>
    <row r="68" spans="1:8">
      <c r="A68" s="110" t="s">
        <v>570</v>
      </c>
      <c r="B68" s="146">
        <v>0</v>
      </c>
      <c r="C68" s="146">
        <v>0</v>
      </c>
      <c r="D68" s="146">
        <f t="shared" si="21"/>
        <v>0</v>
      </c>
      <c r="E68" s="146">
        <v>0</v>
      </c>
      <c r="F68" s="146">
        <v>0</v>
      </c>
      <c r="G68" s="146">
        <f t="shared" si="22"/>
        <v>0</v>
      </c>
      <c r="H68" s="147" t="s">
        <v>605</v>
      </c>
    </row>
    <row r="69" spans="1:8">
      <c r="A69" s="110" t="s">
        <v>572</v>
      </c>
      <c r="B69" s="146">
        <v>0</v>
      </c>
      <c r="C69" s="146">
        <v>0</v>
      </c>
      <c r="D69" s="146">
        <f t="shared" si="21"/>
        <v>0</v>
      </c>
      <c r="E69" s="146">
        <v>0</v>
      </c>
      <c r="F69" s="146">
        <v>0</v>
      </c>
      <c r="G69" s="146">
        <f t="shared" si="22"/>
        <v>0</v>
      </c>
      <c r="H69" s="147" t="s">
        <v>606</v>
      </c>
    </row>
    <row r="70" spans="1:8">
      <c r="A70" s="110" t="s">
        <v>574</v>
      </c>
      <c r="B70" s="146">
        <v>0</v>
      </c>
      <c r="C70" s="146">
        <v>0</v>
      </c>
      <c r="D70" s="146">
        <f t="shared" si="21"/>
        <v>0</v>
      </c>
      <c r="E70" s="146">
        <v>0</v>
      </c>
      <c r="F70" s="146">
        <v>0</v>
      </c>
      <c r="G70" s="146">
        <f t="shared" si="22"/>
        <v>0</v>
      </c>
      <c r="H70" s="147" t="s">
        <v>607</v>
      </c>
    </row>
    <row r="71" spans="1:8">
      <c r="A71" s="149" t="s">
        <v>608</v>
      </c>
      <c r="B71" s="151">
        <f>SUM(B72:B75)</f>
        <v>0</v>
      </c>
      <c r="C71" s="151">
        <f t="shared" ref="C71:G71" si="23">SUM(C72:C75)</f>
        <v>0</v>
      </c>
      <c r="D71" s="151">
        <f t="shared" si="23"/>
        <v>0</v>
      </c>
      <c r="E71" s="151">
        <f t="shared" si="23"/>
        <v>0</v>
      </c>
      <c r="F71" s="151">
        <f t="shared" si="23"/>
        <v>0</v>
      </c>
      <c r="G71" s="151">
        <f t="shared" si="23"/>
        <v>0</v>
      </c>
    </row>
    <row r="72" spans="1:8" ht="30">
      <c r="A72" s="110" t="s">
        <v>576</v>
      </c>
      <c r="B72" s="146">
        <v>0</v>
      </c>
      <c r="C72" s="146">
        <v>0</v>
      </c>
      <c r="D72" s="146">
        <f t="shared" ref="D72:D75" si="24">B72+C72</f>
        <v>0</v>
      </c>
      <c r="E72" s="146">
        <v>0</v>
      </c>
      <c r="F72" s="146">
        <v>0</v>
      </c>
      <c r="G72" s="146">
        <f t="shared" ref="G72:G75" si="25">D72-E72</f>
        <v>0</v>
      </c>
      <c r="H72" s="147" t="s">
        <v>609</v>
      </c>
    </row>
    <row r="73" spans="1:8" ht="30">
      <c r="A73" s="110" t="s">
        <v>578</v>
      </c>
      <c r="B73" s="146">
        <v>0</v>
      </c>
      <c r="C73" s="146">
        <v>0</v>
      </c>
      <c r="D73" s="146">
        <f t="shared" si="24"/>
        <v>0</v>
      </c>
      <c r="E73" s="146">
        <v>0</v>
      </c>
      <c r="F73" s="146">
        <v>0</v>
      </c>
      <c r="G73" s="146">
        <f t="shared" si="25"/>
        <v>0</v>
      </c>
      <c r="H73" s="147" t="s">
        <v>610</v>
      </c>
    </row>
    <row r="74" spans="1:8">
      <c r="A74" s="110" t="s">
        <v>580</v>
      </c>
      <c r="B74" s="146">
        <v>0</v>
      </c>
      <c r="C74" s="146">
        <v>0</v>
      </c>
      <c r="D74" s="146">
        <f t="shared" si="24"/>
        <v>0</v>
      </c>
      <c r="E74" s="146">
        <v>0</v>
      </c>
      <c r="F74" s="146">
        <v>0</v>
      </c>
      <c r="G74" s="146">
        <f t="shared" si="25"/>
        <v>0</v>
      </c>
      <c r="H74" s="147" t="s">
        <v>611</v>
      </c>
    </row>
    <row r="75" spans="1:8">
      <c r="A75" s="110" t="s">
        <v>582</v>
      </c>
      <c r="B75" s="146">
        <v>0</v>
      </c>
      <c r="C75" s="146">
        <v>0</v>
      </c>
      <c r="D75" s="146">
        <f t="shared" si="24"/>
        <v>0</v>
      </c>
      <c r="E75" s="146">
        <v>0</v>
      </c>
      <c r="F75" s="146">
        <v>0</v>
      </c>
      <c r="G75" s="146">
        <f t="shared" si="25"/>
        <v>0</v>
      </c>
      <c r="H75" s="147" t="s">
        <v>612</v>
      </c>
    </row>
    <row r="76" spans="1:8">
      <c r="A76" s="38"/>
      <c r="B76" s="152"/>
      <c r="C76" s="152"/>
      <c r="D76" s="152"/>
      <c r="E76" s="152"/>
      <c r="F76" s="152"/>
      <c r="G76" s="152"/>
    </row>
    <row r="77" spans="1:8">
      <c r="A77" s="69" t="s">
        <v>503</v>
      </c>
      <c r="B77" s="150">
        <f t="shared" ref="B77:G77" si="26">B9+B42</f>
        <v>6637993.8399999999</v>
      </c>
      <c r="C77" s="150">
        <f t="shared" si="26"/>
        <v>534672.54</v>
      </c>
      <c r="D77" s="150">
        <f t="shared" si="26"/>
        <v>7172666.3799999999</v>
      </c>
      <c r="E77" s="150">
        <f t="shared" si="26"/>
        <v>4937499.62</v>
      </c>
      <c r="F77" s="150">
        <f t="shared" si="26"/>
        <v>4937499.62</v>
      </c>
      <c r="G77" s="150">
        <f t="shared" si="26"/>
        <v>2235166.7599999998</v>
      </c>
    </row>
    <row r="78" spans="1:8">
      <c r="A78" s="65"/>
      <c r="B78" s="153"/>
      <c r="C78" s="153"/>
      <c r="D78" s="153"/>
      <c r="E78" s="153"/>
      <c r="F78" s="153"/>
      <c r="G78" s="153"/>
      <c r="H78" s="135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25" right="0.25" top="0.75" bottom="0.75" header="0.3" footer="0.3"/>
  <pageSetup scale="50" orientation="portrait" r:id="rId1"/>
  <rowBreaks count="1" manualBreakCount="1">
    <brk id="41" max="6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topLeftCell="A13" zoomScaleNormal="100" workbookViewId="0">
      <selection activeCell="A33" sqref="A33"/>
    </sheetView>
  </sheetViews>
  <sheetFormatPr baseColWidth="10" defaultRowHeight="15"/>
  <cols>
    <col min="1" max="1" width="91.140625" customWidth="1"/>
    <col min="2" max="2" width="22.140625" customWidth="1"/>
    <col min="3" max="3" width="21.140625" customWidth="1"/>
    <col min="4" max="4" width="19.85546875" customWidth="1"/>
    <col min="5" max="5" width="20.85546875" customWidth="1"/>
    <col min="6" max="6" width="20.7109375" customWidth="1"/>
    <col min="7" max="7" width="18.28515625" customWidth="1"/>
  </cols>
  <sheetData>
    <row r="1" spans="1:7" ht="55.5" customHeight="1">
      <c r="A1" s="194" t="s">
        <v>613</v>
      </c>
      <c r="B1" s="191"/>
      <c r="C1" s="191"/>
      <c r="D1" s="191"/>
      <c r="E1" s="191"/>
      <c r="F1" s="191"/>
      <c r="G1" s="191"/>
    </row>
    <row r="2" spans="1:7">
      <c r="A2" s="181" t="s">
        <v>120</v>
      </c>
      <c r="B2" s="182"/>
      <c r="C2" s="182"/>
      <c r="D2" s="182"/>
      <c r="E2" s="182"/>
      <c r="F2" s="182"/>
      <c r="G2" s="183"/>
    </row>
    <row r="3" spans="1:7">
      <c r="A3" s="185" t="s">
        <v>298</v>
      </c>
      <c r="B3" s="186"/>
      <c r="C3" s="186"/>
      <c r="D3" s="186"/>
      <c r="E3" s="186"/>
      <c r="F3" s="186"/>
      <c r="G3" s="187"/>
    </row>
    <row r="4" spans="1:7">
      <c r="A4" s="185" t="s">
        <v>614</v>
      </c>
      <c r="B4" s="186"/>
      <c r="C4" s="186"/>
      <c r="D4" s="186"/>
      <c r="E4" s="186"/>
      <c r="F4" s="186"/>
      <c r="G4" s="187"/>
    </row>
    <row r="5" spans="1:7">
      <c r="A5" s="185" t="s">
        <v>166</v>
      </c>
      <c r="B5" s="186"/>
      <c r="C5" s="186"/>
      <c r="D5" s="186"/>
      <c r="E5" s="186"/>
      <c r="F5" s="186"/>
      <c r="G5" s="187"/>
    </row>
    <row r="6" spans="1:7">
      <c r="A6" s="176" t="s">
        <v>2</v>
      </c>
      <c r="B6" s="177"/>
      <c r="C6" s="177"/>
      <c r="D6" s="177"/>
      <c r="E6" s="177"/>
      <c r="F6" s="177"/>
      <c r="G6" s="178"/>
    </row>
    <row r="7" spans="1:7">
      <c r="A7" s="188" t="s">
        <v>615</v>
      </c>
      <c r="B7" s="192" t="s">
        <v>300</v>
      </c>
      <c r="C7" s="192"/>
      <c r="D7" s="192"/>
      <c r="E7" s="192"/>
      <c r="F7" s="192"/>
      <c r="G7" s="192" t="s">
        <v>301</v>
      </c>
    </row>
    <row r="8" spans="1:7" ht="30">
      <c r="A8" s="189"/>
      <c r="B8" s="29" t="s">
        <v>302</v>
      </c>
      <c r="C8" s="154" t="s">
        <v>523</v>
      </c>
      <c r="D8" s="154" t="s">
        <v>235</v>
      </c>
      <c r="E8" s="154" t="s">
        <v>192</v>
      </c>
      <c r="F8" s="154" t="s">
        <v>209</v>
      </c>
      <c r="G8" s="203"/>
    </row>
    <row r="9" spans="1:7">
      <c r="A9" s="103" t="s">
        <v>616</v>
      </c>
      <c r="B9" s="155">
        <f>B10+B11+B12+B15+B16+B19</f>
        <v>4521934.05</v>
      </c>
      <c r="C9" s="155">
        <f t="shared" ref="C9:G9" si="0">C10+C11+C12+C15+C16+C19</f>
        <v>8400</v>
      </c>
      <c r="D9" s="155">
        <f t="shared" si="0"/>
        <v>4530334.05</v>
      </c>
      <c r="E9" s="155">
        <f t="shared" si="0"/>
        <v>2670993.2000000002</v>
      </c>
      <c r="F9" s="155">
        <f t="shared" si="0"/>
        <v>2670993.2000000002</v>
      </c>
      <c r="G9" s="155">
        <f t="shared" si="0"/>
        <v>1859340.8499999996</v>
      </c>
    </row>
    <row r="10" spans="1:7">
      <c r="A10" s="166" t="s">
        <v>635</v>
      </c>
      <c r="B10" s="156">
        <v>4521934.05</v>
      </c>
      <c r="C10" s="156">
        <v>8400</v>
      </c>
      <c r="D10" s="157">
        <f>B10+C10</f>
        <v>4530334.05</v>
      </c>
      <c r="E10" s="156">
        <v>2670993.2000000002</v>
      </c>
      <c r="F10" s="156">
        <v>2670993.2000000002</v>
      </c>
      <c r="G10" s="157">
        <f>D10-E10</f>
        <v>1859340.8499999996</v>
      </c>
    </row>
    <row r="11" spans="1:7">
      <c r="A11" s="71" t="s">
        <v>617</v>
      </c>
      <c r="B11" s="157">
        <v>0</v>
      </c>
      <c r="C11" s="157">
        <v>0</v>
      </c>
      <c r="D11" s="157">
        <f>B11+C11</f>
        <v>0</v>
      </c>
      <c r="E11" s="157">
        <v>0</v>
      </c>
      <c r="F11" s="157">
        <v>0</v>
      </c>
      <c r="G11" s="157">
        <f>D11-E11</f>
        <v>0</v>
      </c>
    </row>
    <row r="12" spans="1:7">
      <c r="A12" s="71" t="s">
        <v>618</v>
      </c>
      <c r="B12" s="157">
        <f>B13+B14</f>
        <v>0</v>
      </c>
      <c r="C12" s="157">
        <f t="shared" ref="C12:G12" si="1">C13+C14</f>
        <v>0</v>
      </c>
      <c r="D12" s="157">
        <f t="shared" si="1"/>
        <v>0</v>
      </c>
      <c r="E12" s="157">
        <f t="shared" si="1"/>
        <v>0</v>
      </c>
      <c r="F12" s="157">
        <f t="shared" si="1"/>
        <v>0</v>
      </c>
      <c r="G12" s="157">
        <f t="shared" si="1"/>
        <v>0</v>
      </c>
    </row>
    <row r="13" spans="1:7">
      <c r="A13" s="108" t="s">
        <v>619</v>
      </c>
      <c r="B13" s="157">
        <v>0</v>
      </c>
      <c r="C13" s="157">
        <v>0</v>
      </c>
      <c r="D13" s="157">
        <f>B13+C13</f>
        <v>0</v>
      </c>
      <c r="E13" s="157">
        <v>0</v>
      </c>
      <c r="F13" s="157">
        <v>0</v>
      </c>
      <c r="G13" s="157">
        <f>D13-E13</f>
        <v>0</v>
      </c>
    </row>
    <row r="14" spans="1:7">
      <c r="A14" s="108" t="s">
        <v>620</v>
      </c>
      <c r="B14" s="157">
        <v>0</v>
      </c>
      <c r="C14" s="157">
        <v>0</v>
      </c>
      <c r="D14" s="157">
        <f>B14+C14</f>
        <v>0</v>
      </c>
      <c r="E14" s="157">
        <v>0</v>
      </c>
      <c r="F14" s="157">
        <v>0</v>
      </c>
      <c r="G14" s="157">
        <f>D14-E14</f>
        <v>0</v>
      </c>
    </row>
    <row r="15" spans="1:7">
      <c r="A15" s="71" t="s">
        <v>621</v>
      </c>
      <c r="B15" s="157">
        <v>0</v>
      </c>
      <c r="C15" s="157">
        <v>0</v>
      </c>
      <c r="D15" s="157">
        <f>B15+C15</f>
        <v>0</v>
      </c>
      <c r="E15" s="157">
        <v>0</v>
      </c>
      <c r="F15" s="157">
        <v>0</v>
      </c>
      <c r="G15" s="157">
        <f>D15-E15</f>
        <v>0</v>
      </c>
    </row>
    <row r="16" spans="1:7" ht="30">
      <c r="A16" s="149" t="s">
        <v>622</v>
      </c>
      <c r="B16" s="157">
        <f>B17+B18</f>
        <v>0</v>
      </c>
      <c r="C16" s="157">
        <f t="shared" ref="C16:G16" si="2">C17+C18</f>
        <v>0</v>
      </c>
      <c r="D16" s="157">
        <f t="shared" si="2"/>
        <v>0</v>
      </c>
      <c r="E16" s="157">
        <f t="shared" si="2"/>
        <v>0</v>
      </c>
      <c r="F16" s="157">
        <f t="shared" si="2"/>
        <v>0</v>
      </c>
      <c r="G16" s="157">
        <f t="shared" si="2"/>
        <v>0</v>
      </c>
    </row>
    <row r="17" spans="1:7">
      <c r="A17" s="108" t="s">
        <v>623</v>
      </c>
      <c r="B17" s="157">
        <v>0</v>
      </c>
      <c r="C17" s="157">
        <v>0</v>
      </c>
      <c r="D17" s="157">
        <f>B17+C17</f>
        <v>0</v>
      </c>
      <c r="E17" s="157">
        <v>0</v>
      </c>
      <c r="F17" s="157">
        <v>0</v>
      </c>
      <c r="G17" s="157">
        <f>D17-E17</f>
        <v>0</v>
      </c>
    </row>
    <row r="18" spans="1:7">
      <c r="A18" s="108" t="s">
        <v>624</v>
      </c>
      <c r="B18" s="157">
        <v>0</v>
      </c>
      <c r="C18" s="157">
        <v>0</v>
      </c>
      <c r="D18" s="157">
        <f>B18+C18</f>
        <v>0</v>
      </c>
      <c r="E18" s="157">
        <v>0</v>
      </c>
      <c r="F18" s="157">
        <v>0</v>
      </c>
      <c r="G18" s="157">
        <f>D18-E18</f>
        <v>0</v>
      </c>
    </row>
    <row r="19" spans="1:7">
      <c r="A19" s="71" t="s">
        <v>625</v>
      </c>
      <c r="B19" s="157">
        <v>0</v>
      </c>
      <c r="C19" s="157">
        <v>0</v>
      </c>
      <c r="D19" s="157">
        <f>B19+C19</f>
        <v>0</v>
      </c>
      <c r="E19" s="157">
        <v>0</v>
      </c>
      <c r="F19" s="157">
        <v>0</v>
      </c>
      <c r="G19" s="157">
        <f>D19-E19</f>
        <v>0</v>
      </c>
    </row>
    <row r="20" spans="1:7">
      <c r="A20" s="38"/>
      <c r="B20" s="158"/>
      <c r="C20" s="158"/>
      <c r="D20" s="158"/>
      <c r="E20" s="158"/>
      <c r="F20" s="158"/>
      <c r="G20" s="158"/>
    </row>
    <row r="21" spans="1:7">
      <c r="A21" s="204" t="s">
        <v>636</v>
      </c>
      <c r="B21" s="155">
        <f>B22+B23+B24+B27+B28+B31</f>
        <v>0</v>
      </c>
      <c r="C21" s="155">
        <f t="shared" ref="C21:G21" si="3">C22+C23+C24+C27+C28+C31</f>
        <v>0</v>
      </c>
      <c r="D21" s="155">
        <f t="shared" si="3"/>
        <v>0</v>
      </c>
      <c r="E21" s="155">
        <f t="shared" si="3"/>
        <v>0</v>
      </c>
      <c r="F21" s="155">
        <f t="shared" si="3"/>
        <v>0</v>
      </c>
      <c r="G21" s="155">
        <f t="shared" si="3"/>
        <v>0</v>
      </c>
    </row>
    <row r="22" spans="1:7">
      <c r="A22" s="166" t="s">
        <v>635</v>
      </c>
      <c r="B22" s="156">
        <v>0</v>
      </c>
      <c r="C22" s="156">
        <v>0</v>
      </c>
      <c r="D22" s="157">
        <f>B22+C22</f>
        <v>0</v>
      </c>
      <c r="E22" s="156">
        <v>0</v>
      </c>
      <c r="F22" s="156">
        <v>0</v>
      </c>
      <c r="G22" s="157">
        <f>D22-E22</f>
        <v>0</v>
      </c>
    </row>
    <row r="23" spans="1:7">
      <c r="A23" s="71" t="s">
        <v>617</v>
      </c>
      <c r="B23" s="157">
        <v>0</v>
      </c>
      <c r="C23" s="157">
        <v>0</v>
      </c>
      <c r="D23" s="157">
        <f>B23+C23</f>
        <v>0</v>
      </c>
      <c r="E23" s="157">
        <v>0</v>
      </c>
      <c r="F23" s="157">
        <v>0</v>
      </c>
      <c r="G23" s="157">
        <f>D23-E23</f>
        <v>0</v>
      </c>
    </row>
    <row r="24" spans="1:7">
      <c r="A24" s="71" t="s">
        <v>618</v>
      </c>
      <c r="B24" s="157">
        <f>B25+B26</f>
        <v>0</v>
      </c>
      <c r="C24" s="157">
        <f>C25+C26</f>
        <v>0</v>
      </c>
      <c r="D24" s="157">
        <f>D25+D26</f>
        <v>0</v>
      </c>
      <c r="E24" s="157">
        <f t="shared" ref="E24:G24" si="4">E25+E26</f>
        <v>0</v>
      </c>
      <c r="F24" s="157">
        <f t="shared" si="4"/>
        <v>0</v>
      </c>
      <c r="G24" s="157">
        <f t="shared" si="4"/>
        <v>0</v>
      </c>
    </row>
    <row r="25" spans="1:7">
      <c r="A25" s="108" t="s">
        <v>619</v>
      </c>
      <c r="B25" s="157">
        <v>0</v>
      </c>
      <c r="C25" s="157">
        <v>0</v>
      </c>
      <c r="D25" s="157">
        <f>B25+C25</f>
        <v>0</v>
      </c>
      <c r="E25" s="157">
        <v>0</v>
      </c>
      <c r="F25" s="157">
        <v>0</v>
      </c>
      <c r="G25" s="157">
        <f>D25-E25</f>
        <v>0</v>
      </c>
    </row>
    <row r="26" spans="1:7">
      <c r="A26" s="108" t="s">
        <v>620</v>
      </c>
      <c r="B26" s="157">
        <v>0</v>
      </c>
      <c r="C26" s="157">
        <v>0</v>
      </c>
      <c r="D26" s="157">
        <f>B26+C26</f>
        <v>0</v>
      </c>
      <c r="E26" s="157">
        <v>0</v>
      </c>
      <c r="F26" s="157">
        <v>0</v>
      </c>
      <c r="G26" s="157">
        <f>D26-E26</f>
        <v>0</v>
      </c>
    </row>
    <row r="27" spans="1:7">
      <c r="A27" s="71" t="s">
        <v>621</v>
      </c>
      <c r="B27" s="157">
        <v>0</v>
      </c>
      <c r="C27" s="157">
        <v>0</v>
      </c>
      <c r="D27" s="157">
        <f>B27+C27</f>
        <v>0</v>
      </c>
      <c r="E27" s="157">
        <v>0</v>
      </c>
      <c r="F27" s="157">
        <v>0</v>
      </c>
      <c r="G27" s="157">
        <f>D27-E27</f>
        <v>0</v>
      </c>
    </row>
    <row r="28" spans="1:7" ht="30">
      <c r="A28" s="149" t="s">
        <v>622</v>
      </c>
      <c r="B28" s="157">
        <f>B29+B30</f>
        <v>0</v>
      </c>
      <c r="C28" s="157">
        <f t="shared" ref="C28:G28" si="5">C29+C30</f>
        <v>0</v>
      </c>
      <c r="D28" s="157">
        <f t="shared" si="5"/>
        <v>0</v>
      </c>
      <c r="E28" s="157">
        <f t="shared" si="5"/>
        <v>0</v>
      </c>
      <c r="F28" s="157">
        <f t="shared" si="5"/>
        <v>0</v>
      </c>
      <c r="G28" s="157">
        <f t="shared" si="5"/>
        <v>0</v>
      </c>
    </row>
    <row r="29" spans="1:7">
      <c r="A29" s="108" t="s">
        <v>623</v>
      </c>
      <c r="B29" s="157">
        <v>0</v>
      </c>
      <c r="C29" s="157">
        <v>0</v>
      </c>
      <c r="D29" s="157">
        <f>B29+C29</f>
        <v>0</v>
      </c>
      <c r="E29" s="157">
        <v>0</v>
      </c>
      <c r="F29" s="157">
        <v>0</v>
      </c>
      <c r="G29" s="157">
        <f>D29-E29</f>
        <v>0</v>
      </c>
    </row>
    <row r="30" spans="1:7">
      <c r="A30" s="108" t="s">
        <v>624</v>
      </c>
      <c r="B30" s="157">
        <v>0</v>
      </c>
      <c r="C30" s="157">
        <v>0</v>
      </c>
      <c r="D30" s="157">
        <f>B30+C30</f>
        <v>0</v>
      </c>
      <c r="E30" s="157">
        <v>0</v>
      </c>
      <c r="F30" s="157">
        <v>0</v>
      </c>
      <c r="G30" s="157">
        <f>D30-E30</f>
        <v>0</v>
      </c>
    </row>
    <row r="31" spans="1:7">
      <c r="A31" s="71" t="s">
        <v>625</v>
      </c>
      <c r="B31" s="157">
        <v>0</v>
      </c>
      <c r="C31" s="157">
        <v>0</v>
      </c>
      <c r="D31" s="157">
        <f>B31+C31</f>
        <v>0</v>
      </c>
      <c r="E31" s="157">
        <v>0</v>
      </c>
      <c r="F31" s="157">
        <v>0</v>
      </c>
      <c r="G31" s="157">
        <f>D31-E31</f>
        <v>0</v>
      </c>
    </row>
    <row r="32" spans="1:7">
      <c r="A32" s="38"/>
      <c r="B32" s="158"/>
      <c r="C32" s="158"/>
      <c r="D32" s="158"/>
      <c r="E32" s="158"/>
      <c r="F32" s="158"/>
      <c r="G32" s="158"/>
    </row>
    <row r="33" spans="1:7">
      <c r="A33" s="164" t="s">
        <v>637</v>
      </c>
      <c r="B33" s="155">
        <f>B9+B21</f>
        <v>4521934.05</v>
      </c>
      <c r="C33" s="155">
        <f t="shared" ref="C33:G33" si="6">C9+C21</f>
        <v>8400</v>
      </c>
      <c r="D33" s="155">
        <f t="shared" si="6"/>
        <v>4530334.05</v>
      </c>
      <c r="E33" s="155">
        <f t="shared" si="6"/>
        <v>2670993.2000000002</v>
      </c>
      <c r="F33" s="155">
        <f t="shared" si="6"/>
        <v>2670993.2000000002</v>
      </c>
      <c r="G33" s="155">
        <f t="shared" si="6"/>
        <v>1859340.8499999996</v>
      </c>
    </row>
    <row r="34" spans="1:7">
      <c r="A34" s="133"/>
      <c r="B34" s="159"/>
      <c r="C34" s="159"/>
      <c r="D34" s="159"/>
      <c r="E34" s="159"/>
      <c r="F34" s="159"/>
      <c r="G34" s="159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25" right="0.25" top="0.75" bottom="0.75" header="0.3" footer="0.3"/>
  <pageSetup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3</vt:i4>
      </vt:variant>
    </vt:vector>
  </HeadingPairs>
  <TitlesOfParts>
    <vt:vector size="12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'Formato 4'!Área_de_impresión</vt:lpstr>
      <vt:lpstr>'Formato 6 a)'!Área_de_impresión</vt:lpstr>
      <vt:lpstr>'Formato 6 c)'!Área_de_impresión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USUARIO</cp:lastModifiedBy>
  <dcterms:created xsi:type="dcterms:W3CDTF">2018-11-20T17:29:30Z</dcterms:created>
  <dcterms:modified xsi:type="dcterms:W3CDTF">2024-10-09T20:06:43Z</dcterms:modified>
</cp:coreProperties>
</file>