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11895" windowHeight="819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5" i="5" s="1"/>
  <c r="D36" i="5"/>
  <c r="G36" i="5" s="1"/>
  <c r="F35" i="5"/>
  <c r="F41" i="5" s="1"/>
  <c r="E35" i="5"/>
  <c r="E41" i="5" s="1"/>
  <c r="C35" i="5"/>
  <c r="C41" i="5" s="1"/>
  <c r="B35" i="5"/>
  <c r="B41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4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G5" i="5" s="1"/>
  <c r="F5" i="5"/>
  <c r="E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D64" i="6"/>
  <c r="G64" i="6" s="1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D52" i="6"/>
  <c r="G52" i="6" s="1"/>
  <c r="C52" i="6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D42" i="6"/>
  <c r="G42" i="6" s="1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D32" i="6"/>
  <c r="G32" i="6" s="1"/>
  <c r="C32" i="6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D22" i="6"/>
  <c r="G22" i="6" s="1"/>
  <c r="C22" i="6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D12" i="6"/>
  <c r="G12" i="6" s="1"/>
  <c r="C12" i="6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D4" i="6"/>
  <c r="G4" i="6" s="1"/>
  <c r="C4" i="6"/>
  <c r="C76" i="6" s="1"/>
  <c r="B4" i="6"/>
  <c r="B76" i="6" s="1"/>
  <c r="G15" i="8"/>
  <c r="F15" i="8"/>
  <c r="E15" i="8"/>
  <c r="D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79" i="4"/>
  <c r="F79" i="4"/>
  <c r="E79" i="4"/>
  <c r="D79" i="4"/>
  <c r="C79" i="4"/>
  <c r="B79" i="4"/>
  <c r="D77" i="4"/>
  <c r="G77" i="4" s="1"/>
  <c r="D75" i="4"/>
  <c r="G75" i="4" s="1"/>
  <c r="D73" i="4"/>
  <c r="G73" i="4" s="1"/>
  <c r="D71" i="4"/>
  <c r="G71" i="4" s="1"/>
  <c r="D69" i="4"/>
  <c r="G69" i="4" s="1"/>
  <c r="D67" i="4"/>
  <c r="G67" i="4" s="1"/>
  <c r="D65" i="4"/>
  <c r="G65" i="4" s="1"/>
  <c r="D63" i="4"/>
  <c r="G63" i="4" s="1"/>
  <c r="G56" i="4"/>
  <c r="F56" i="4"/>
  <c r="E56" i="4"/>
  <c r="D56" i="4"/>
  <c r="C56" i="4"/>
  <c r="B56" i="4"/>
  <c r="D54" i="4"/>
  <c r="G54" i="4" s="1"/>
  <c r="D53" i="4"/>
  <c r="G53" i="4" s="1"/>
  <c r="D52" i="4"/>
  <c r="G52" i="4" s="1"/>
  <c r="D51" i="4"/>
  <c r="G51" i="4" s="1"/>
  <c r="G44" i="4"/>
  <c r="F44" i="4"/>
  <c r="E44" i="4"/>
  <c r="D44" i="4"/>
  <c r="C44" i="4"/>
  <c r="B44" i="4"/>
  <c r="D40" i="4"/>
  <c r="G40" i="4" s="1"/>
  <c r="G39" i="4"/>
  <c r="D39" i="4"/>
  <c r="D38" i="4"/>
  <c r="G38" i="4" s="1"/>
  <c r="G37" i="4"/>
  <c r="D37" i="4"/>
  <c r="D36" i="4"/>
  <c r="G36" i="4" s="1"/>
  <c r="G35" i="4"/>
  <c r="D35" i="4"/>
  <c r="D34" i="4"/>
  <c r="G34" i="4" s="1"/>
  <c r="G33" i="4"/>
  <c r="D33" i="4"/>
  <c r="D32" i="4"/>
  <c r="G32" i="4" s="1"/>
  <c r="G31" i="4"/>
  <c r="D31" i="4"/>
  <c r="D30" i="4"/>
  <c r="G30" i="4" s="1"/>
  <c r="G29" i="4"/>
  <c r="D29" i="4"/>
  <c r="D28" i="4"/>
  <c r="G28" i="4" s="1"/>
  <c r="G27" i="4"/>
  <c r="D27" i="4"/>
  <c r="D26" i="4"/>
  <c r="G26" i="4" s="1"/>
  <c r="G25" i="4"/>
  <c r="D25" i="4"/>
  <c r="D24" i="4"/>
  <c r="G24" i="4" s="1"/>
  <c r="G23" i="4"/>
  <c r="D23" i="4"/>
  <c r="D22" i="4"/>
  <c r="G22" i="4" s="1"/>
  <c r="G21" i="4"/>
  <c r="D21" i="4"/>
  <c r="D20" i="4"/>
  <c r="G20" i="4" s="1"/>
  <c r="G19" i="4"/>
  <c r="D19" i="4"/>
  <c r="D18" i="4"/>
  <c r="G18" i="4" s="1"/>
  <c r="G17" i="4"/>
  <c r="D17" i="4"/>
  <c r="D16" i="4"/>
  <c r="G16" i="4" s="1"/>
  <c r="G15" i="4"/>
  <c r="D15" i="4"/>
  <c r="D14" i="4"/>
  <c r="G14" i="4" s="1"/>
  <c r="G13" i="4"/>
  <c r="D13" i="4"/>
  <c r="D12" i="4"/>
  <c r="G12" i="4" s="1"/>
  <c r="G11" i="4"/>
  <c r="D11" i="4"/>
  <c r="D10" i="4"/>
  <c r="G10" i="4" s="1"/>
  <c r="G9" i="4"/>
  <c r="D9" i="4"/>
  <c r="D8" i="4"/>
  <c r="G8" i="4" s="1"/>
  <c r="G7" i="4"/>
  <c r="D7" i="4"/>
  <c r="D6" i="4"/>
  <c r="G6" i="4" s="1"/>
  <c r="G5" i="4"/>
  <c r="D5" i="4"/>
  <c r="G24" i="5" l="1"/>
  <c r="D5" i="5"/>
  <c r="D41" i="5" s="1"/>
  <c r="G17" i="5"/>
  <c r="G15" i="5" s="1"/>
  <c r="G26" i="5"/>
  <c r="G37" i="5"/>
  <c r="G35" i="5" s="1"/>
  <c r="G41" i="5" s="1"/>
  <c r="G76" i="6"/>
  <c r="D76" i="6"/>
</calcChain>
</file>

<file path=xl/sharedStrings.xml><?xml version="1.0" encoding="utf-8"?>
<sst xmlns="http://schemas.openxmlformats.org/spreadsheetml/2006/main" count="220" uniqueCount="167">
  <si>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</si>
  <si>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</si>
  <si>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</si>
  <si>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</si>
  <si>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</si>
  <si>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</si>
  <si>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</si>
  <si>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</si>
  <si>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</si>
  <si>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</si>
  <si>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</si>
  <si>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</si>
  <si>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</si>
  <si>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</si>
  <si>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</si>
  <si>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</si>
  <si>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</si>
  <si>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</si>
  <si>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</si>
  <si>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</si>
  <si>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</si>
  <si>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</si>
  <si>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</si>
  <si>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</si>
  <si>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</si>
  <si>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</si>
  <si>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</si>
  <si>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</si>
  <si>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</si>
  <si>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</si>
  <si>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</si>
  <si>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</si>
  <si>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</si>
  <si>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</si>
  <si>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</si>
  <si>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</si>
  <si>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</si>
  <si>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</si>
  <si>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</si>
  <si>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</si>
  <si>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</si>
  <si>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</si>
  <si>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</si>
  <si>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</si>
  <si>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</si>
  <si>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</si>
  <si>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</si>
  <si>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</si>
  <si>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</si>
  <si>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</si>
  <si>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</si>
  <si>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</si>
  <si>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</si>
  <si>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</si>
  <si>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</si>
  <si>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</si>
  <si>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</si>
  <si>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</si>
  <si>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</si>
  <si>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</si>
  <si>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</si>
  <si>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</si>
  <si>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</si>
  <si>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</si>
  <si>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</si>
  <si>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</si>
  <si>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</si>
  <si>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</si>
  <si>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</si>
  <si>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</si>
  <si>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</si>
  <si>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</si>
  <si>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</si>
  <si>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</si>
  <si>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</si>
  <si>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</si>
  <si>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</si>
  <si>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</si>
  <si>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</si>
  <si>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</si>
  <si>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</si>
  <si>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</si>
  <si>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</si>
  <si>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</si>
  <si>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</si>
  <si>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</si>
  <si>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</si>
  <si>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</si>
  <si>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</si>
  <si>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</si>
  <si>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</si>
  <si>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</si>
  <si>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</si>
  <si>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</si>
  <si>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</si>
  <si>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</si>
  <si>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</si>
  <si>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</si>
  <si>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</si>
  <si>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</si>
  <si>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</si>
  <si>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</si>
  <si>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</si>
  <si>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</si>
  <si>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</si>
  <si>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</si>
  <si>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</si>
  <si>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</si>
  <si>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</si>
  <si>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</si>
  <si>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</si>
  <si>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</si>
  <si>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</si>
  <si>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</si>
  <si>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</si>
  <si>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</si>
  <si>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</si>
  <si>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</si>
  <si>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</si>
  <si>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</si>
  <si>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</si>
  <si>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</si>
  <si>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</si>
  <si>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</si>
  <si>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</si>
  <si>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</si>
  <si>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</si>
  <si>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</si>
  <si>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</si>
  <si>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</si>
  <si>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</si>
  <si>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</si>
  <si>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</si>
  <si>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</si>
  <si>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</si>
  <si>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</si>
  <si>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</si>
  <si>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</si>
  <si>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</si>
  <si>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</si>
  <si>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</si>
  <si>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</si>
  <si>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</si>
  <si>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</si>
  <si>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</si>
  <si>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</si>
  <si>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</si>
  <si>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</si>
  <si>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</si>
  <si>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</si>
  <si>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</si>
  <si>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</si>
  <si>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</si>
  <si>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</si>
  <si>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</si>
  <si>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</si>
  <si>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</si>
  <si>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</si>
  <si>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31111M410320000 COORDINACION MUNICIPAL D</t>
  </si>
  <si>
    <t>31111M410900200 SISTEMA PARA EL DESARR I</t>
  </si>
  <si>
    <t>31111M410900300 COMISION MPAL DEL DEP Y</t>
  </si>
  <si>
    <t>31111M410900400 CASA DE LA CULTURA URIAN</t>
  </si>
  <si>
    <t>Municipio de Uriangato Gto.
Estado Analítico del Ejercicio del Presupuesto de Egresos
Clasificación Administrativa
Del 1 de Enero al 30 de Junio de 2025
(Cifras en Pesos)</t>
  </si>
  <si>
    <t>Municipio de Uriangato Gto.
Estado Analítico del Ejercicio del Presupuesto de Egresos
Clasificación Económica (por Tipo de Gasto)
Del 1 de Enero al 30 de Junio de 2025
(Cifras en Pesos)</t>
  </si>
  <si>
    <t>“Bajo protesta de decir verdad declaramos que los Estados Financieros y sus notas, son razonablemente correctos y son responsabilidad del emisor”</t>
  </si>
  <si>
    <t>Municipio de Uriangato Gto.
Estado Analítico del Ejercicio del Presupuesto de Egresos
Clasificación por Objeto del Gasto (Capítulo y Concepto)
Del 1 de Enero al 30 de Junio de 2025
(Cifras en Pesos)</t>
  </si>
  <si>
    <t>Municipio de Uriangato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</si>
</sst>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3" fontId="2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3" fontId="6" fillId="0" borderId="12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3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0" fontId="6" fillId="0" borderId="13" xfId="9" applyFont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showGridLines="0" tabSelected="1" workbookViewId="0">
      <selection activeCell="A88" sqref="A8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6" t="s">
        <v>162</v>
      </c>
      <c r="B1" s="47"/>
      <c r="C1" s="47"/>
      <c r="D1" s="47"/>
      <c r="E1" s="47"/>
      <c r="F1" s="47"/>
      <c r="G1" s="48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40" t="s">
        <v>127</v>
      </c>
      <c r="B5" s="41">
        <v>3158745.88</v>
      </c>
      <c r="C5" s="41">
        <v>0</v>
      </c>
      <c r="D5" s="41">
        <f>B5+C5</f>
        <v>3158745.88</v>
      </c>
      <c r="E5" s="41">
        <v>727235.25</v>
      </c>
      <c r="F5" s="41">
        <v>719383.53</v>
      </c>
      <c r="G5" s="41">
        <f>D5-E5</f>
        <v>2431510.63</v>
      </c>
    </row>
    <row r="6" spans="1:7" x14ac:dyDescent="0.2">
      <c r="A6" s="40" t="s">
        <v>128</v>
      </c>
      <c r="B6" s="41">
        <v>24404004.77</v>
      </c>
      <c r="C6" s="41">
        <v>6669450.0800000001</v>
      </c>
      <c r="D6" s="41">
        <f t="shared" ref="D6:D40" si="0">B6+C6</f>
        <v>31073454.850000001</v>
      </c>
      <c r="E6" s="41">
        <v>11500959.560000001</v>
      </c>
      <c r="F6" s="41">
        <v>11479808.560000001</v>
      </c>
      <c r="G6" s="41">
        <f t="shared" ref="G6:G40" si="1">D6-E6</f>
        <v>19572495.289999999</v>
      </c>
    </row>
    <row r="7" spans="1:7" x14ac:dyDescent="0.2">
      <c r="A7" s="40" t="s">
        <v>129</v>
      </c>
      <c r="B7" s="41">
        <v>2486169.79</v>
      </c>
      <c r="C7" s="41">
        <v>2208290.46</v>
      </c>
      <c r="D7" s="41">
        <f t="shared" si="0"/>
        <v>4694460.25</v>
      </c>
      <c r="E7" s="41">
        <v>604637.39</v>
      </c>
      <c r="F7" s="41">
        <v>601235.35</v>
      </c>
      <c r="G7" s="41">
        <f t="shared" si="1"/>
        <v>4089822.86</v>
      </c>
    </row>
    <row r="8" spans="1:7" x14ac:dyDescent="0.2">
      <c r="A8" s="40" t="s">
        <v>130</v>
      </c>
      <c r="B8" s="41">
        <v>9108065.5500000007</v>
      </c>
      <c r="C8" s="41">
        <v>0</v>
      </c>
      <c r="D8" s="41">
        <f t="shared" si="0"/>
        <v>9108065.5500000007</v>
      </c>
      <c r="E8" s="41">
        <v>3110524.08</v>
      </c>
      <c r="F8" s="41">
        <v>3107656.04</v>
      </c>
      <c r="G8" s="41">
        <f t="shared" si="1"/>
        <v>5997541.4700000007</v>
      </c>
    </row>
    <row r="9" spans="1:7" x14ac:dyDescent="0.2">
      <c r="A9" s="40" t="s">
        <v>131</v>
      </c>
      <c r="B9" s="41">
        <v>3142298.34</v>
      </c>
      <c r="C9" s="41">
        <v>100000</v>
      </c>
      <c r="D9" s="41">
        <f t="shared" si="0"/>
        <v>3242298.34</v>
      </c>
      <c r="E9" s="41">
        <v>1403069.58</v>
      </c>
      <c r="F9" s="41">
        <v>1399880.26</v>
      </c>
      <c r="G9" s="41">
        <f t="shared" si="1"/>
        <v>1839228.7599999998</v>
      </c>
    </row>
    <row r="10" spans="1:7" x14ac:dyDescent="0.2">
      <c r="A10" s="40" t="s">
        <v>132</v>
      </c>
      <c r="B10" s="41">
        <v>5686301.6699999999</v>
      </c>
      <c r="C10" s="41">
        <v>0</v>
      </c>
      <c r="D10" s="41">
        <f t="shared" si="0"/>
        <v>5686301.6699999999</v>
      </c>
      <c r="E10" s="41">
        <v>2166542.21</v>
      </c>
      <c r="F10" s="41">
        <v>2153662.73</v>
      </c>
      <c r="G10" s="41">
        <f t="shared" si="1"/>
        <v>3519759.46</v>
      </c>
    </row>
    <row r="11" spans="1:7" x14ac:dyDescent="0.2">
      <c r="A11" s="40" t="s">
        <v>133</v>
      </c>
      <c r="B11" s="41">
        <v>3052733.07</v>
      </c>
      <c r="C11" s="41">
        <v>0</v>
      </c>
      <c r="D11" s="41">
        <f t="shared" si="0"/>
        <v>3052733.07</v>
      </c>
      <c r="E11" s="41">
        <v>1155716.69</v>
      </c>
      <c r="F11" s="41">
        <v>1148798.1399999999</v>
      </c>
      <c r="G11" s="41">
        <f t="shared" si="1"/>
        <v>1897016.38</v>
      </c>
    </row>
    <row r="12" spans="1:7" x14ac:dyDescent="0.2">
      <c r="A12" s="40" t="s">
        <v>134</v>
      </c>
      <c r="B12" s="41">
        <v>1447169.64</v>
      </c>
      <c r="C12" s="41">
        <v>0</v>
      </c>
      <c r="D12" s="41">
        <f t="shared" si="0"/>
        <v>1447169.64</v>
      </c>
      <c r="E12" s="41">
        <v>546717.89</v>
      </c>
      <c r="F12" s="41">
        <v>544463.37</v>
      </c>
      <c r="G12" s="41">
        <f t="shared" si="1"/>
        <v>900451.74999999988</v>
      </c>
    </row>
    <row r="13" spans="1:7" x14ac:dyDescent="0.2">
      <c r="A13" s="40" t="s">
        <v>135</v>
      </c>
      <c r="B13" s="41">
        <v>2197506.96</v>
      </c>
      <c r="C13" s="41">
        <v>0</v>
      </c>
      <c r="D13" s="41">
        <f t="shared" si="0"/>
        <v>2197506.96</v>
      </c>
      <c r="E13" s="41">
        <v>816741.91</v>
      </c>
      <c r="F13" s="41">
        <v>813202.31</v>
      </c>
      <c r="G13" s="41">
        <f t="shared" si="1"/>
        <v>1380765.0499999998</v>
      </c>
    </row>
    <row r="14" spans="1:7" x14ac:dyDescent="0.2">
      <c r="A14" s="40" t="s">
        <v>136</v>
      </c>
      <c r="B14" s="41">
        <v>2911560.23</v>
      </c>
      <c r="C14" s="41">
        <v>0</v>
      </c>
      <c r="D14" s="41">
        <f t="shared" si="0"/>
        <v>2911560.23</v>
      </c>
      <c r="E14" s="41">
        <v>1197273.99</v>
      </c>
      <c r="F14" s="41">
        <v>1192242.03</v>
      </c>
      <c r="G14" s="41">
        <f t="shared" si="1"/>
        <v>1714286.24</v>
      </c>
    </row>
    <row r="15" spans="1:7" x14ac:dyDescent="0.2">
      <c r="A15" s="40" t="s">
        <v>137</v>
      </c>
      <c r="B15" s="41">
        <v>20873326.34</v>
      </c>
      <c r="C15" s="41">
        <v>-2208290.46</v>
      </c>
      <c r="D15" s="41">
        <f t="shared" si="0"/>
        <v>18665035.879999999</v>
      </c>
      <c r="E15" s="41">
        <v>6773278.1200000001</v>
      </c>
      <c r="F15" s="41">
        <v>6735696.2999999998</v>
      </c>
      <c r="G15" s="41">
        <f t="shared" si="1"/>
        <v>11891757.759999998</v>
      </c>
    </row>
    <row r="16" spans="1:7" x14ac:dyDescent="0.2">
      <c r="A16" s="40" t="s">
        <v>138</v>
      </c>
      <c r="B16" s="41">
        <v>526484.4</v>
      </c>
      <c r="C16" s="41">
        <v>0</v>
      </c>
      <c r="D16" s="41">
        <f t="shared" si="0"/>
        <v>526484.4</v>
      </c>
      <c r="E16" s="41">
        <v>209245.03</v>
      </c>
      <c r="F16" s="41">
        <v>208380.71</v>
      </c>
      <c r="G16" s="41">
        <f t="shared" si="1"/>
        <v>317239.37</v>
      </c>
    </row>
    <row r="17" spans="1:7" x14ac:dyDescent="0.2">
      <c r="A17" s="40" t="s">
        <v>139</v>
      </c>
      <c r="B17" s="41">
        <v>1486380.44</v>
      </c>
      <c r="C17" s="41">
        <v>0</v>
      </c>
      <c r="D17" s="41">
        <f t="shared" si="0"/>
        <v>1486380.44</v>
      </c>
      <c r="E17" s="41">
        <v>457222.46</v>
      </c>
      <c r="F17" s="41">
        <v>455433.98</v>
      </c>
      <c r="G17" s="41">
        <f t="shared" si="1"/>
        <v>1029157.98</v>
      </c>
    </row>
    <row r="18" spans="1:7" x14ac:dyDescent="0.2">
      <c r="A18" s="40" t="s">
        <v>140</v>
      </c>
      <c r="B18" s="41">
        <v>1574123.02</v>
      </c>
      <c r="C18" s="41">
        <v>0</v>
      </c>
      <c r="D18" s="41">
        <f t="shared" si="0"/>
        <v>1574123.02</v>
      </c>
      <c r="E18" s="41">
        <v>679006.47</v>
      </c>
      <c r="F18" s="41">
        <v>675680.03</v>
      </c>
      <c r="G18" s="41">
        <f t="shared" si="1"/>
        <v>895116.55</v>
      </c>
    </row>
    <row r="19" spans="1:7" x14ac:dyDescent="0.2">
      <c r="A19" s="40" t="s">
        <v>141</v>
      </c>
      <c r="B19" s="41">
        <v>2845646.04</v>
      </c>
      <c r="C19" s="41">
        <v>8203575.1299999999</v>
      </c>
      <c r="D19" s="41">
        <f t="shared" si="0"/>
        <v>11049221.17</v>
      </c>
      <c r="E19" s="41">
        <v>1047211.55</v>
      </c>
      <c r="F19" s="41">
        <v>1037357.07</v>
      </c>
      <c r="G19" s="41">
        <f t="shared" si="1"/>
        <v>10002009.619999999</v>
      </c>
    </row>
    <row r="20" spans="1:7" x14ac:dyDescent="0.2">
      <c r="A20" s="40" t="s">
        <v>142</v>
      </c>
      <c r="B20" s="41">
        <v>2182420.0699999998</v>
      </c>
      <c r="C20" s="41">
        <v>1338625</v>
      </c>
      <c r="D20" s="41">
        <f t="shared" si="0"/>
        <v>3521045.07</v>
      </c>
      <c r="E20" s="41">
        <v>1654225</v>
      </c>
      <c r="F20" s="41">
        <v>1016357.27</v>
      </c>
      <c r="G20" s="41">
        <f t="shared" si="1"/>
        <v>1866820.0699999998</v>
      </c>
    </row>
    <row r="21" spans="1:7" x14ac:dyDescent="0.2">
      <c r="A21" s="40" t="s">
        <v>143</v>
      </c>
      <c r="B21" s="41">
        <v>5907418.2699999996</v>
      </c>
      <c r="C21" s="41">
        <v>1017666.7</v>
      </c>
      <c r="D21" s="41">
        <f t="shared" si="0"/>
        <v>6925084.9699999997</v>
      </c>
      <c r="E21" s="41">
        <v>738153.15</v>
      </c>
      <c r="F21" s="41">
        <v>732498.6</v>
      </c>
      <c r="G21" s="41">
        <f t="shared" si="1"/>
        <v>6186931.8199999994</v>
      </c>
    </row>
    <row r="22" spans="1:7" x14ac:dyDescent="0.2">
      <c r="A22" s="40" t="s">
        <v>144</v>
      </c>
      <c r="B22" s="41">
        <v>2200686.63</v>
      </c>
      <c r="C22" s="41">
        <v>0</v>
      </c>
      <c r="D22" s="41">
        <f t="shared" si="0"/>
        <v>2200686.63</v>
      </c>
      <c r="E22" s="41">
        <v>674978.31</v>
      </c>
      <c r="F22" s="41">
        <v>671055.78</v>
      </c>
      <c r="G22" s="41">
        <f t="shared" si="1"/>
        <v>1525708.3199999998</v>
      </c>
    </row>
    <row r="23" spans="1:7" x14ac:dyDescent="0.2">
      <c r="A23" s="40" t="s">
        <v>145</v>
      </c>
      <c r="B23" s="41">
        <v>2101894.61</v>
      </c>
      <c r="C23" s="41">
        <v>25817.99</v>
      </c>
      <c r="D23" s="41">
        <f t="shared" si="0"/>
        <v>2127712.6</v>
      </c>
      <c r="E23" s="41">
        <v>615398.81999999995</v>
      </c>
      <c r="F23" s="41">
        <v>613257.82999999996</v>
      </c>
      <c r="G23" s="41">
        <f t="shared" si="1"/>
        <v>1512313.7800000003</v>
      </c>
    </row>
    <row r="24" spans="1:7" x14ac:dyDescent="0.2">
      <c r="A24" s="40" t="s">
        <v>146</v>
      </c>
      <c r="B24" s="41">
        <v>38157091.93</v>
      </c>
      <c r="C24" s="41">
        <v>41233226.530000001</v>
      </c>
      <c r="D24" s="41">
        <f t="shared" si="0"/>
        <v>79390318.460000008</v>
      </c>
      <c r="E24" s="41">
        <v>9601262.2599999998</v>
      </c>
      <c r="F24" s="41">
        <v>9539675.4100000001</v>
      </c>
      <c r="G24" s="41">
        <f t="shared" si="1"/>
        <v>69789056.200000003</v>
      </c>
    </row>
    <row r="25" spans="1:7" x14ac:dyDescent="0.2">
      <c r="A25" s="40" t="s">
        <v>147</v>
      </c>
      <c r="B25" s="41">
        <v>2594352.13</v>
      </c>
      <c r="C25" s="41">
        <v>0</v>
      </c>
      <c r="D25" s="41">
        <f t="shared" si="0"/>
        <v>2594352.13</v>
      </c>
      <c r="E25" s="41">
        <v>637894.52</v>
      </c>
      <c r="F25" s="41">
        <v>636037.96</v>
      </c>
      <c r="G25" s="41">
        <f t="shared" si="1"/>
        <v>1956457.6099999999</v>
      </c>
    </row>
    <row r="26" spans="1:7" x14ac:dyDescent="0.2">
      <c r="A26" s="40" t="s">
        <v>148</v>
      </c>
      <c r="B26" s="41">
        <v>5324153.68</v>
      </c>
      <c r="C26" s="41">
        <v>0</v>
      </c>
      <c r="D26" s="41">
        <f t="shared" si="0"/>
        <v>5324153.68</v>
      </c>
      <c r="E26" s="41">
        <v>1658377.63</v>
      </c>
      <c r="F26" s="41">
        <v>1655820.04</v>
      </c>
      <c r="G26" s="41">
        <f t="shared" si="1"/>
        <v>3665776.05</v>
      </c>
    </row>
    <row r="27" spans="1:7" x14ac:dyDescent="0.2">
      <c r="A27" s="40" t="s">
        <v>149</v>
      </c>
      <c r="B27" s="41">
        <v>767480.59</v>
      </c>
      <c r="C27" s="41">
        <v>0</v>
      </c>
      <c r="D27" s="41">
        <f t="shared" si="0"/>
        <v>767480.59</v>
      </c>
      <c r="E27" s="41">
        <v>300996.21999999997</v>
      </c>
      <c r="F27" s="41">
        <v>298863.21999999997</v>
      </c>
      <c r="G27" s="41">
        <f t="shared" si="1"/>
        <v>466484.37</v>
      </c>
    </row>
    <row r="28" spans="1:7" x14ac:dyDescent="0.2">
      <c r="A28" s="40" t="s">
        <v>150</v>
      </c>
      <c r="B28" s="41">
        <v>40345581.729999997</v>
      </c>
      <c r="C28" s="41">
        <v>2414837.69</v>
      </c>
      <c r="D28" s="41">
        <f t="shared" si="0"/>
        <v>42760419.419999994</v>
      </c>
      <c r="E28" s="41">
        <v>16759323.609999999</v>
      </c>
      <c r="F28" s="41">
        <v>16598651.82</v>
      </c>
      <c r="G28" s="41">
        <f t="shared" si="1"/>
        <v>26001095.809999995</v>
      </c>
    </row>
    <row r="29" spans="1:7" x14ac:dyDescent="0.2">
      <c r="A29" s="40" t="s">
        <v>151</v>
      </c>
      <c r="B29" s="41">
        <v>53805345.420000002</v>
      </c>
      <c r="C29" s="41">
        <v>0</v>
      </c>
      <c r="D29" s="41">
        <f t="shared" si="0"/>
        <v>53805345.420000002</v>
      </c>
      <c r="E29" s="41">
        <v>20612721.18</v>
      </c>
      <c r="F29" s="41">
        <v>20520893.350000001</v>
      </c>
      <c r="G29" s="41">
        <f t="shared" si="1"/>
        <v>33192624.240000002</v>
      </c>
    </row>
    <row r="30" spans="1:7" x14ac:dyDescent="0.2">
      <c r="A30" s="40" t="s">
        <v>152</v>
      </c>
      <c r="B30" s="41">
        <v>14067641.85</v>
      </c>
      <c r="C30" s="41">
        <v>0</v>
      </c>
      <c r="D30" s="41">
        <f t="shared" si="0"/>
        <v>14067641.85</v>
      </c>
      <c r="E30" s="41">
        <v>5070070.57</v>
      </c>
      <c r="F30" s="41">
        <v>5024770.8499999996</v>
      </c>
      <c r="G30" s="41">
        <f t="shared" si="1"/>
        <v>8997571.2799999993</v>
      </c>
    </row>
    <row r="31" spans="1:7" x14ac:dyDescent="0.2">
      <c r="A31" s="40" t="s">
        <v>153</v>
      </c>
      <c r="B31" s="41">
        <v>3602365.12</v>
      </c>
      <c r="C31" s="41">
        <v>362520.47</v>
      </c>
      <c r="D31" s="41">
        <f t="shared" si="0"/>
        <v>3964885.59</v>
      </c>
      <c r="E31" s="41">
        <v>1384838.57</v>
      </c>
      <c r="F31" s="41">
        <v>1291552.96</v>
      </c>
      <c r="G31" s="41">
        <f t="shared" si="1"/>
        <v>2580047.0199999996</v>
      </c>
    </row>
    <row r="32" spans="1:7" x14ac:dyDescent="0.2">
      <c r="A32" s="40" t="s">
        <v>154</v>
      </c>
      <c r="B32" s="41">
        <v>1513852.99</v>
      </c>
      <c r="C32" s="41">
        <v>0</v>
      </c>
      <c r="D32" s="41">
        <f t="shared" si="0"/>
        <v>1513852.99</v>
      </c>
      <c r="E32" s="41">
        <v>373864.8</v>
      </c>
      <c r="F32" s="41">
        <v>372414</v>
      </c>
      <c r="G32" s="41">
        <f t="shared" si="1"/>
        <v>1139988.19</v>
      </c>
    </row>
    <row r="33" spans="1:7" x14ac:dyDescent="0.2">
      <c r="A33" s="40" t="s">
        <v>155</v>
      </c>
      <c r="B33" s="41">
        <v>1092642.83</v>
      </c>
      <c r="C33" s="41">
        <v>114000</v>
      </c>
      <c r="D33" s="41">
        <f t="shared" si="0"/>
        <v>1206642.83</v>
      </c>
      <c r="E33" s="41">
        <v>521957.89</v>
      </c>
      <c r="F33" s="41">
        <v>463814.29</v>
      </c>
      <c r="G33" s="41">
        <f t="shared" si="1"/>
        <v>684684.94000000006</v>
      </c>
    </row>
    <row r="34" spans="1:7" x14ac:dyDescent="0.2">
      <c r="A34" s="40" t="s">
        <v>156</v>
      </c>
      <c r="B34" s="41">
        <v>402566.24</v>
      </c>
      <c r="C34" s="41">
        <v>86992.73</v>
      </c>
      <c r="D34" s="41">
        <f t="shared" si="0"/>
        <v>489558.97</v>
      </c>
      <c r="E34" s="41">
        <v>80670.899999999994</v>
      </c>
      <c r="F34" s="41">
        <v>80141.3</v>
      </c>
      <c r="G34" s="41">
        <f t="shared" si="1"/>
        <v>408888.06999999995</v>
      </c>
    </row>
    <row r="35" spans="1:7" x14ac:dyDescent="0.2">
      <c r="A35" s="40" t="s">
        <v>157</v>
      </c>
      <c r="B35" s="41">
        <v>288857.82</v>
      </c>
      <c r="C35" s="41">
        <v>0</v>
      </c>
      <c r="D35" s="41">
        <f t="shared" si="0"/>
        <v>288857.82</v>
      </c>
      <c r="E35" s="41">
        <v>152946.73000000001</v>
      </c>
      <c r="F35" s="41">
        <v>152607.32999999999</v>
      </c>
      <c r="G35" s="41">
        <f t="shared" si="1"/>
        <v>135911.09</v>
      </c>
    </row>
    <row r="36" spans="1:7" x14ac:dyDescent="0.2">
      <c r="A36" s="40" t="s">
        <v>158</v>
      </c>
      <c r="B36" s="41">
        <v>830178.14</v>
      </c>
      <c r="C36" s="41">
        <v>0</v>
      </c>
      <c r="D36" s="41">
        <f t="shared" si="0"/>
        <v>830178.14</v>
      </c>
      <c r="E36" s="41">
        <v>0</v>
      </c>
      <c r="F36" s="41">
        <v>0</v>
      </c>
      <c r="G36" s="41">
        <f t="shared" si="1"/>
        <v>830178.14</v>
      </c>
    </row>
    <row r="37" spans="1:7" x14ac:dyDescent="0.2">
      <c r="A37" s="40" t="s">
        <v>159</v>
      </c>
      <c r="B37" s="41">
        <v>8573525.3699999992</v>
      </c>
      <c r="C37" s="41">
        <v>906814.63</v>
      </c>
      <c r="D37" s="41">
        <f t="shared" si="0"/>
        <v>9480340</v>
      </c>
      <c r="E37" s="41">
        <v>4588920.4400000004</v>
      </c>
      <c r="F37" s="41">
        <v>4588920.4400000004</v>
      </c>
      <c r="G37" s="41">
        <f t="shared" si="1"/>
        <v>4891419.5599999996</v>
      </c>
    </row>
    <row r="38" spans="1:7" x14ac:dyDescent="0.2">
      <c r="A38" s="40" t="s">
        <v>160</v>
      </c>
      <c r="B38" s="41">
        <v>5988209.5800000001</v>
      </c>
      <c r="C38" s="41">
        <v>0</v>
      </c>
      <c r="D38" s="41">
        <f t="shared" si="0"/>
        <v>5988209.5800000001</v>
      </c>
      <c r="E38" s="41">
        <v>3040000</v>
      </c>
      <c r="F38" s="41">
        <v>3040000</v>
      </c>
      <c r="G38" s="41">
        <f t="shared" si="1"/>
        <v>2948209.58</v>
      </c>
    </row>
    <row r="39" spans="1:7" x14ac:dyDescent="0.2">
      <c r="A39" s="40" t="s">
        <v>161</v>
      </c>
      <c r="B39" s="41">
        <v>4492527.05</v>
      </c>
      <c r="C39" s="41">
        <v>0</v>
      </c>
      <c r="D39" s="41">
        <f t="shared" si="0"/>
        <v>4492527.05</v>
      </c>
      <c r="E39" s="41">
        <v>2400000</v>
      </c>
      <c r="F39" s="41">
        <v>2400000</v>
      </c>
      <c r="G39" s="41">
        <f t="shared" si="1"/>
        <v>2092527.0499999998</v>
      </c>
    </row>
    <row r="40" spans="1:7" x14ac:dyDescent="0.2">
      <c r="A40" s="21"/>
      <c r="B40" s="41">
        <v>0</v>
      </c>
      <c r="C40" s="41">
        <v>0</v>
      </c>
      <c r="D40" s="41">
        <f t="shared" si="0"/>
        <v>0</v>
      </c>
      <c r="E40" s="41">
        <v>0</v>
      </c>
      <c r="F40" s="41">
        <v>0</v>
      </c>
      <c r="G40" s="41">
        <f t="shared" si="1"/>
        <v>0</v>
      </c>
    </row>
    <row r="41" spans="1:7" x14ac:dyDescent="0.2">
      <c r="A41" s="21"/>
      <c r="B41" s="4"/>
      <c r="C41" s="4"/>
      <c r="D41" s="4"/>
      <c r="E41" s="4"/>
      <c r="F41" s="4"/>
      <c r="G41" s="4"/>
    </row>
    <row r="42" spans="1:7" x14ac:dyDescent="0.2">
      <c r="A42" s="21"/>
      <c r="B42" s="4"/>
      <c r="C42" s="4"/>
      <c r="D42" s="4"/>
      <c r="E42" s="4"/>
      <c r="F42" s="4"/>
      <c r="G42" s="4"/>
    </row>
    <row r="43" spans="1:7" x14ac:dyDescent="0.2">
      <c r="A43" s="21"/>
      <c r="B43" s="5"/>
      <c r="C43" s="5"/>
      <c r="D43" s="5"/>
      <c r="E43" s="5"/>
      <c r="F43" s="5"/>
      <c r="G43" s="5"/>
    </row>
    <row r="44" spans="1:7" x14ac:dyDescent="0.2">
      <c r="A44" s="22" t="s">
        <v>8</v>
      </c>
      <c r="B44" s="42">
        <f t="shared" ref="B44:G44" si="2">SUM(B8:B43)</f>
        <v>249090387.75000003</v>
      </c>
      <c r="C44" s="42">
        <f t="shared" si="2"/>
        <v>53595786.409999996</v>
      </c>
      <c r="D44" s="42">
        <f t="shared" si="2"/>
        <v>302686174.16000003</v>
      </c>
      <c r="E44" s="42">
        <f t="shared" si="2"/>
        <v>90429150.579999998</v>
      </c>
      <c r="F44" s="42">
        <f t="shared" si="2"/>
        <v>89169785.419999987</v>
      </c>
      <c r="G44" s="42">
        <f t="shared" si="2"/>
        <v>212257023.58000004</v>
      </c>
    </row>
    <row r="47" spans="1:7" ht="54.95" customHeight="1" x14ac:dyDescent="0.2">
      <c r="A47" s="37" t="s">
        <v>162</v>
      </c>
      <c r="B47" s="38"/>
      <c r="C47" s="38"/>
      <c r="D47" s="38"/>
      <c r="E47" s="38"/>
      <c r="F47" s="38"/>
      <c r="G47" s="39"/>
    </row>
    <row r="48" spans="1:7" x14ac:dyDescent="0.2">
      <c r="A48" s="15"/>
      <c r="B48" s="17" t="s">
        <v>0</v>
      </c>
      <c r="C48" s="18"/>
      <c r="D48" s="18"/>
      <c r="E48" s="18"/>
      <c r="F48" s="19"/>
      <c r="G48" s="35" t="s">
        <v>1</v>
      </c>
    </row>
    <row r="49" spans="1:7" ht="22.5" x14ac:dyDescent="0.2">
      <c r="A49" s="16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7</v>
      </c>
      <c r="G49" s="36"/>
    </row>
    <row r="50" spans="1:7" x14ac:dyDescent="0.2">
      <c r="A50" s="8"/>
      <c r="B50" s="9"/>
      <c r="C50" s="9"/>
      <c r="D50" s="9"/>
      <c r="E50" s="9"/>
      <c r="F50" s="9"/>
      <c r="G50" s="9"/>
    </row>
    <row r="51" spans="1:7" x14ac:dyDescent="0.2">
      <c r="A51" s="21" t="s">
        <v>9</v>
      </c>
      <c r="B51" s="41">
        <v>0</v>
      </c>
      <c r="C51" s="41">
        <v>0</v>
      </c>
      <c r="D51" s="41">
        <f>B51+C51</f>
        <v>0</v>
      </c>
      <c r="E51" s="41">
        <v>0</v>
      </c>
      <c r="F51" s="41">
        <v>0</v>
      </c>
      <c r="G51" s="41">
        <f>D51-E51</f>
        <v>0</v>
      </c>
    </row>
    <row r="52" spans="1:7" x14ac:dyDescent="0.2">
      <c r="A52" s="21" t="s">
        <v>10</v>
      </c>
      <c r="B52" s="41">
        <v>0</v>
      </c>
      <c r="C52" s="41">
        <v>0</v>
      </c>
      <c r="D52" s="41">
        <f t="shared" ref="D52:D54" si="3">B52+C52</f>
        <v>0</v>
      </c>
      <c r="E52" s="41">
        <v>0</v>
      </c>
      <c r="F52" s="41">
        <v>0</v>
      </c>
      <c r="G52" s="41">
        <f t="shared" ref="G52:G54" si="4">D52-E52</f>
        <v>0</v>
      </c>
    </row>
    <row r="53" spans="1:7" x14ac:dyDescent="0.2">
      <c r="A53" s="21" t="s">
        <v>11</v>
      </c>
      <c r="B53" s="41">
        <v>0</v>
      </c>
      <c r="C53" s="41">
        <v>0</v>
      </c>
      <c r="D53" s="41">
        <f t="shared" si="3"/>
        <v>0</v>
      </c>
      <c r="E53" s="41">
        <v>0</v>
      </c>
      <c r="F53" s="41">
        <v>0</v>
      </c>
      <c r="G53" s="41">
        <f t="shared" si="4"/>
        <v>0</v>
      </c>
    </row>
    <row r="54" spans="1:7" x14ac:dyDescent="0.2">
      <c r="A54" s="21" t="s">
        <v>12</v>
      </c>
      <c r="B54" s="41">
        <v>0</v>
      </c>
      <c r="C54" s="41">
        <v>0</v>
      </c>
      <c r="D54" s="41">
        <f t="shared" si="3"/>
        <v>0</v>
      </c>
      <c r="E54" s="41">
        <v>0</v>
      </c>
      <c r="F54" s="41">
        <v>0</v>
      </c>
      <c r="G54" s="41">
        <f t="shared" si="4"/>
        <v>0</v>
      </c>
    </row>
    <row r="55" spans="1:7" x14ac:dyDescent="0.2">
      <c r="A55" s="2"/>
      <c r="B55" s="10"/>
      <c r="C55" s="10"/>
      <c r="D55" s="10"/>
      <c r="E55" s="10"/>
      <c r="F55" s="10"/>
      <c r="G55" s="10"/>
    </row>
    <row r="56" spans="1:7" x14ac:dyDescent="0.2">
      <c r="A56" s="22" t="s">
        <v>8</v>
      </c>
      <c r="B56" s="42">
        <f t="shared" ref="B56:G56" si="5">SUM(B51:B54)</f>
        <v>0</v>
      </c>
      <c r="C56" s="42">
        <f t="shared" si="5"/>
        <v>0</v>
      </c>
      <c r="D56" s="42">
        <f t="shared" si="5"/>
        <v>0</v>
      </c>
      <c r="E56" s="42">
        <f t="shared" si="5"/>
        <v>0</v>
      </c>
      <c r="F56" s="42">
        <f t="shared" si="5"/>
        <v>0</v>
      </c>
      <c r="G56" s="42">
        <f t="shared" si="5"/>
        <v>0</v>
      </c>
    </row>
    <row r="59" spans="1:7" ht="54.95" customHeight="1" x14ac:dyDescent="0.2">
      <c r="A59" s="43" t="s">
        <v>162</v>
      </c>
      <c r="B59" s="44"/>
      <c r="C59" s="44"/>
      <c r="D59" s="44"/>
      <c r="E59" s="44"/>
      <c r="F59" s="44"/>
      <c r="G59" s="45"/>
    </row>
    <row r="60" spans="1:7" x14ac:dyDescent="0.2">
      <c r="A60" s="15"/>
      <c r="B60" s="17" t="s">
        <v>0</v>
      </c>
      <c r="C60" s="18"/>
      <c r="D60" s="18"/>
      <c r="E60" s="18"/>
      <c r="F60" s="19"/>
      <c r="G60" s="35" t="s">
        <v>1</v>
      </c>
    </row>
    <row r="61" spans="1:7" ht="22.5" x14ac:dyDescent="0.2">
      <c r="A61" s="16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  <c r="G61" s="36"/>
    </row>
    <row r="62" spans="1:7" x14ac:dyDescent="0.2">
      <c r="A62" s="8"/>
      <c r="B62" s="9"/>
      <c r="C62" s="9"/>
      <c r="D62" s="9"/>
      <c r="E62" s="9"/>
      <c r="F62" s="9"/>
      <c r="G62" s="9"/>
    </row>
    <row r="63" spans="1:7" ht="22.5" x14ac:dyDescent="0.2">
      <c r="A63" s="23" t="s">
        <v>13</v>
      </c>
      <c r="B63" s="41">
        <v>0</v>
      </c>
      <c r="C63" s="41">
        <v>0</v>
      </c>
      <c r="D63" s="41">
        <f t="shared" ref="D63:D75" si="6">B63+C63</f>
        <v>0</v>
      </c>
      <c r="E63" s="41">
        <v>0</v>
      </c>
      <c r="F63" s="41">
        <v>0</v>
      </c>
      <c r="G63" s="41">
        <f t="shared" ref="G63:G75" si="7">D63-E63</f>
        <v>0</v>
      </c>
    </row>
    <row r="64" spans="1:7" x14ac:dyDescent="0.2">
      <c r="A64" s="23"/>
      <c r="B64" s="41"/>
      <c r="C64" s="41"/>
      <c r="D64" s="41"/>
      <c r="E64" s="41"/>
      <c r="F64" s="41"/>
      <c r="G64" s="41"/>
    </row>
    <row r="65" spans="1:7" x14ac:dyDescent="0.2">
      <c r="A65" s="23" t="s">
        <v>14</v>
      </c>
      <c r="B65" s="41">
        <v>0</v>
      </c>
      <c r="C65" s="41">
        <v>0</v>
      </c>
      <c r="D65" s="41">
        <f t="shared" si="6"/>
        <v>0</v>
      </c>
      <c r="E65" s="41">
        <v>0</v>
      </c>
      <c r="F65" s="41">
        <v>0</v>
      </c>
      <c r="G65" s="41">
        <f t="shared" si="7"/>
        <v>0</v>
      </c>
    </row>
    <row r="66" spans="1:7" x14ac:dyDescent="0.2">
      <c r="A66" s="23"/>
      <c r="B66" s="41"/>
      <c r="C66" s="41"/>
      <c r="D66" s="41"/>
      <c r="E66" s="41"/>
      <c r="F66" s="41"/>
      <c r="G66" s="41"/>
    </row>
    <row r="67" spans="1:7" ht="22.5" x14ac:dyDescent="0.2">
      <c r="A67" s="23" t="s">
        <v>15</v>
      </c>
      <c r="B67" s="41">
        <v>0</v>
      </c>
      <c r="C67" s="41">
        <v>0</v>
      </c>
      <c r="D67" s="41">
        <f t="shared" si="6"/>
        <v>0</v>
      </c>
      <c r="E67" s="41">
        <v>0</v>
      </c>
      <c r="F67" s="41">
        <v>0</v>
      </c>
      <c r="G67" s="41">
        <f t="shared" si="7"/>
        <v>0</v>
      </c>
    </row>
    <row r="68" spans="1:7" x14ac:dyDescent="0.2">
      <c r="A68" s="23"/>
      <c r="B68" s="41"/>
      <c r="C68" s="41"/>
      <c r="D68" s="41"/>
      <c r="E68" s="41"/>
      <c r="F68" s="41"/>
      <c r="G68" s="41"/>
    </row>
    <row r="69" spans="1:7" ht="22.5" x14ac:dyDescent="0.2">
      <c r="A69" s="23" t="s">
        <v>16</v>
      </c>
      <c r="B69" s="41">
        <v>0</v>
      </c>
      <c r="C69" s="41">
        <v>0</v>
      </c>
      <c r="D69" s="41">
        <f t="shared" si="6"/>
        <v>0</v>
      </c>
      <c r="E69" s="41">
        <v>0</v>
      </c>
      <c r="F69" s="41">
        <v>0</v>
      </c>
      <c r="G69" s="41">
        <f t="shared" si="7"/>
        <v>0</v>
      </c>
    </row>
    <row r="70" spans="1:7" x14ac:dyDescent="0.2">
      <c r="A70" s="23"/>
      <c r="B70" s="41"/>
      <c r="C70" s="41"/>
      <c r="D70" s="41"/>
      <c r="E70" s="41"/>
      <c r="F70" s="41"/>
      <c r="G70" s="41"/>
    </row>
    <row r="71" spans="1:7" ht="22.5" x14ac:dyDescent="0.2">
      <c r="A71" s="23" t="s">
        <v>17</v>
      </c>
      <c r="B71" s="41">
        <v>0</v>
      </c>
      <c r="C71" s="41">
        <v>0</v>
      </c>
      <c r="D71" s="41">
        <f t="shared" si="6"/>
        <v>0</v>
      </c>
      <c r="E71" s="41">
        <v>0</v>
      </c>
      <c r="F71" s="41">
        <v>0</v>
      </c>
      <c r="G71" s="41">
        <f t="shared" si="7"/>
        <v>0</v>
      </c>
    </row>
    <row r="72" spans="1:7" x14ac:dyDescent="0.2">
      <c r="A72" s="23"/>
      <c r="B72" s="41"/>
      <c r="C72" s="41"/>
      <c r="D72" s="41"/>
      <c r="E72" s="41"/>
      <c r="F72" s="41"/>
      <c r="G72" s="41"/>
    </row>
    <row r="73" spans="1:7" ht="22.5" x14ac:dyDescent="0.2">
      <c r="A73" s="32" t="s">
        <v>18</v>
      </c>
      <c r="B73" s="41">
        <v>0</v>
      </c>
      <c r="C73" s="41">
        <v>0</v>
      </c>
      <c r="D73" s="41">
        <f t="shared" ref="D73" si="8">B73+C73</f>
        <v>0</v>
      </c>
      <c r="E73" s="41">
        <v>0</v>
      </c>
      <c r="F73" s="41">
        <v>0</v>
      </c>
      <c r="G73" s="41">
        <f t="shared" ref="G73" si="9">D73-E73</f>
        <v>0</v>
      </c>
    </row>
    <row r="74" spans="1:7" x14ac:dyDescent="0.2">
      <c r="A74" s="23"/>
      <c r="B74" s="41"/>
      <c r="C74" s="41"/>
      <c r="D74" s="41"/>
      <c r="E74" s="41"/>
      <c r="F74" s="41"/>
      <c r="G74" s="41"/>
    </row>
    <row r="75" spans="1:7" x14ac:dyDescent="0.2">
      <c r="A75" s="23" t="s">
        <v>19</v>
      </c>
      <c r="B75" s="41">
        <v>0</v>
      </c>
      <c r="C75" s="41">
        <v>0</v>
      </c>
      <c r="D75" s="41">
        <f t="shared" si="6"/>
        <v>0</v>
      </c>
      <c r="E75" s="41">
        <v>0</v>
      </c>
      <c r="F75" s="41">
        <v>0</v>
      </c>
      <c r="G75" s="41">
        <f t="shared" si="7"/>
        <v>0</v>
      </c>
    </row>
    <row r="76" spans="1:7" x14ac:dyDescent="0.2">
      <c r="A76" s="23"/>
      <c r="B76" s="41"/>
      <c r="C76" s="41"/>
      <c r="D76" s="41"/>
      <c r="E76" s="41"/>
      <c r="F76" s="41"/>
      <c r="G76" s="41"/>
    </row>
    <row r="77" spans="1:7" x14ac:dyDescent="0.2">
      <c r="A77" s="23" t="s">
        <v>20</v>
      </c>
      <c r="B77" s="41">
        <v>19054262</v>
      </c>
      <c r="C77" s="41">
        <v>906814.63</v>
      </c>
      <c r="D77" s="41">
        <f t="shared" ref="D77" si="10">B77+C77</f>
        <v>19961076.629999999</v>
      </c>
      <c r="E77" s="41">
        <v>10028920.439999999</v>
      </c>
      <c r="F77" s="41">
        <v>10028920.439999999</v>
      </c>
      <c r="G77" s="41">
        <f t="shared" ref="G77" si="11">D77-E77</f>
        <v>9932156.1899999995</v>
      </c>
    </row>
    <row r="78" spans="1:7" x14ac:dyDescent="0.2">
      <c r="A78" s="24"/>
      <c r="B78" s="10"/>
      <c r="C78" s="10"/>
      <c r="D78" s="10"/>
      <c r="E78" s="10"/>
      <c r="F78" s="10"/>
      <c r="G78" s="10"/>
    </row>
    <row r="79" spans="1:7" x14ac:dyDescent="0.2">
      <c r="A79" s="22" t="s">
        <v>8</v>
      </c>
      <c r="B79" s="42">
        <f t="shared" ref="B79:G79" si="12">SUM(B63:B77)</f>
        <v>19054262</v>
      </c>
      <c r="C79" s="42">
        <f t="shared" si="12"/>
        <v>906814.63</v>
      </c>
      <c r="D79" s="42">
        <f t="shared" si="12"/>
        <v>19961076.629999999</v>
      </c>
      <c r="E79" s="42">
        <f t="shared" si="12"/>
        <v>10028920.439999999</v>
      </c>
      <c r="F79" s="42">
        <f t="shared" si="12"/>
        <v>10028920.439999999</v>
      </c>
      <c r="G79" s="42">
        <f t="shared" si="12"/>
        <v>9932156.1899999995</v>
      </c>
    </row>
    <row r="81" spans="1:1" x14ac:dyDescent="0.2">
      <c r="A81" s="1" t="s">
        <v>164</v>
      </c>
    </row>
  </sheetData>
  <sheetProtection formatCells="0" formatColumns="0" formatRows="0" insertRows="0" deleteRows="0" autoFilter="0"/>
  <mergeCells count="6">
    <mergeCell ref="G2:G3"/>
    <mergeCell ref="G48:G49"/>
    <mergeCell ref="G60:G61"/>
    <mergeCell ref="A1:G1"/>
    <mergeCell ref="A47:G47"/>
    <mergeCell ref="A59:G5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workbookViewId="0">
      <selection activeCell="A17" sqref="A17:G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37" t="s">
        <v>163</v>
      </c>
      <c r="B1" s="38"/>
      <c r="C1" s="38"/>
      <c r="D1" s="38"/>
      <c r="E1" s="38"/>
      <c r="F1" s="38"/>
      <c r="G1" s="39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25"/>
      <c r="B4" s="6"/>
      <c r="C4" s="6"/>
      <c r="D4" s="6"/>
      <c r="E4" s="6"/>
      <c r="F4" s="6"/>
      <c r="G4" s="6"/>
    </row>
    <row r="5" spans="1:7" x14ac:dyDescent="0.2">
      <c r="A5" s="34" t="s">
        <v>21</v>
      </c>
      <c r="B5" s="41">
        <v>244981289.80000001</v>
      </c>
      <c r="C5" s="41">
        <v>20690943.989999998</v>
      </c>
      <c r="D5" s="41">
        <f>B5+C5</f>
        <v>265672233.79000002</v>
      </c>
      <c r="E5" s="41">
        <v>93504446.489999995</v>
      </c>
      <c r="F5" s="41">
        <v>92269676.569999993</v>
      </c>
      <c r="G5" s="41">
        <f>D5-E5</f>
        <v>172167787.30000001</v>
      </c>
    </row>
    <row r="6" spans="1:7" x14ac:dyDescent="0.2">
      <c r="A6" s="34"/>
      <c r="B6" s="41"/>
      <c r="C6" s="41"/>
      <c r="D6" s="41"/>
      <c r="E6" s="41"/>
      <c r="F6" s="41"/>
      <c r="G6" s="41"/>
    </row>
    <row r="7" spans="1:7" x14ac:dyDescent="0.2">
      <c r="A7" s="34" t="s">
        <v>22</v>
      </c>
      <c r="B7" s="41">
        <v>28615645.809999999</v>
      </c>
      <c r="C7" s="41">
        <v>41470931.909999996</v>
      </c>
      <c r="D7" s="41">
        <f>B7+C7</f>
        <v>70086577.719999999</v>
      </c>
      <c r="E7" s="41">
        <v>6926161.4500000002</v>
      </c>
      <c r="F7" s="41">
        <v>6869161.4500000002</v>
      </c>
      <c r="G7" s="41">
        <f>D7-E7</f>
        <v>63160416.269999996</v>
      </c>
    </row>
    <row r="8" spans="1:7" x14ac:dyDescent="0.2">
      <c r="A8" s="34"/>
      <c r="B8" s="41"/>
      <c r="C8" s="41"/>
      <c r="D8" s="41"/>
      <c r="E8" s="41"/>
      <c r="F8" s="41"/>
      <c r="G8" s="41"/>
    </row>
    <row r="9" spans="1:7" x14ac:dyDescent="0.2">
      <c r="A9" s="34" t="s">
        <v>23</v>
      </c>
      <c r="B9" s="41">
        <v>0</v>
      </c>
      <c r="C9" s="41">
        <v>0</v>
      </c>
      <c r="D9" s="41">
        <f>B9+C9</f>
        <v>0</v>
      </c>
      <c r="E9" s="41">
        <v>0</v>
      </c>
      <c r="F9" s="41">
        <v>0</v>
      </c>
      <c r="G9" s="41">
        <f>D9-E9</f>
        <v>0</v>
      </c>
    </row>
    <row r="10" spans="1:7" x14ac:dyDescent="0.2">
      <c r="A10" s="34"/>
      <c r="B10" s="41"/>
      <c r="C10" s="41"/>
      <c r="D10" s="41"/>
      <c r="E10" s="41"/>
      <c r="F10" s="41"/>
      <c r="G10" s="41"/>
    </row>
    <row r="11" spans="1:7" x14ac:dyDescent="0.2">
      <c r="A11" s="34" t="s">
        <v>24</v>
      </c>
      <c r="B11" s="41">
        <v>5542372.5800000001</v>
      </c>
      <c r="C11" s="41">
        <v>311651.05</v>
      </c>
      <c r="D11" s="41">
        <f>B11+C11</f>
        <v>5854023.6299999999</v>
      </c>
      <c r="E11" s="41">
        <v>2831374.84</v>
      </c>
      <c r="F11" s="41">
        <v>2831374.84</v>
      </c>
      <c r="G11" s="41">
        <f>D11-E11</f>
        <v>3022648.79</v>
      </c>
    </row>
    <row r="12" spans="1:7" x14ac:dyDescent="0.2">
      <c r="A12" s="34"/>
      <c r="B12" s="41"/>
      <c r="C12" s="41"/>
      <c r="D12" s="41"/>
      <c r="E12" s="41"/>
      <c r="F12" s="41"/>
      <c r="G12" s="41"/>
    </row>
    <row r="13" spans="1:7" x14ac:dyDescent="0.2">
      <c r="A13" s="34" t="s">
        <v>25</v>
      </c>
      <c r="B13" s="41">
        <v>0</v>
      </c>
      <c r="C13" s="41">
        <v>0</v>
      </c>
      <c r="D13" s="41">
        <f>B13+C13</f>
        <v>0</v>
      </c>
      <c r="E13" s="41">
        <v>0</v>
      </c>
      <c r="F13" s="41">
        <v>0</v>
      </c>
      <c r="G13" s="41">
        <f>D13-E13</f>
        <v>0</v>
      </c>
    </row>
    <row r="14" spans="1:7" x14ac:dyDescent="0.2">
      <c r="A14" s="26"/>
      <c r="B14" s="5"/>
      <c r="C14" s="5"/>
      <c r="D14" s="5"/>
      <c r="E14" s="5"/>
      <c r="F14" s="5"/>
      <c r="G14" s="5"/>
    </row>
    <row r="15" spans="1:7" x14ac:dyDescent="0.2">
      <c r="A15" s="27" t="s">
        <v>8</v>
      </c>
      <c r="B15" s="49">
        <f t="shared" ref="B15:G15" si="0">SUM(B5+B7+B9+B11+B13)</f>
        <v>279139308.19</v>
      </c>
      <c r="C15" s="49">
        <f t="shared" si="0"/>
        <v>62473526.949999988</v>
      </c>
      <c r="D15" s="49">
        <f t="shared" si="0"/>
        <v>341612835.13999999</v>
      </c>
      <c r="E15" s="49">
        <f t="shared" si="0"/>
        <v>103261982.78</v>
      </c>
      <c r="F15" s="49">
        <f t="shared" si="0"/>
        <v>101970212.86</v>
      </c>
      <c r="G15" s="49">
        <f t="shared" si="0"/>
        <v>238350852.35999998</v>
      </c>
    </row>
    <row r="17" spans="1:1" x14ac:dyDescent="0.2">
      <c r="A17" s="1" t="s">
        <v>164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opLeftCell="B1" workbookViewId="0">
      <selection activeCell="E55" sqref="E5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4" t="s">
        <v>165</v>
      </c>
      <c r="B1" s="44"/>
      <c r="C1" s="44"/>
      <c r="D1" s="44"/>
      <c r="E1" s="44"/>
      <c r="F1" s="44"/>
      <c r="G1" s="45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31" t="s">
        <v>26</v>
      </c>
      <c r="B4" s="50">
        <f>SUM(B5:B11)</f>
        <v>137931296.97</v>
      </c>
      <c r="C4" s="50">
        <f>SUM(C5:C11)</f>
        <v>-664503.65999999992</v>
      </c>
      <c r="D4" s="50">
        <f>B4+C4</f>
        <v>137266793.31</v>
      </c>
      <c r="E4" s="50">
        <f>SUM(E5:E11)</f>
        <v>52314674.540000007</v>
      </c>
      <c r="F4" s="50">
        <f>SUM(F5:F11)</f>
        <v>52314674.540000007</v>
      </c>
      <c r="G4" s="50">
        <f>D4-E4</f>
        <v>84952118.769999996</v>
      </c>
    </row>
    <row r="5" spans="1:7" x14ac:dyDescent="0.2">
      <c r="A5" s="28" t="s">
        <v>27</v>
      </c>
      <c r="B5" s="41">
        <v>102251164.51000001</v>
      </c>
      <c r="C5" s="41">
        <v>688935.56</v>
      </c>
      <c r="D5" s="41">
        <f t="shared" ref="D5:D68" si="0">B5+C5</f>
        <v>102940100.07000001</v>
      </c>
      <c r="E5" s="41">
        <v>45296185.740000002</v>
      </c>
      <c r="F5" s="41">
        <v>45296185.740000002</v>
      </c>
      <c r="G5" s="41">
        <f t="shared" ref="G5:G68" si="1">D5-E5</f>
        <v>57643914.330000006</v>
      </c>
    </row>
    <row r="6" spans="1:7" x14ac:dyDescent="0.2">
      <c r="A6" s="28" t="s">
        <v>28</v>
      </c>
      <c r="B6" s="41">
        <v>608400</v>
      </c>
      <c r="C6" s="41">
        <v>0</v>
      </c>
      <c r="D6" s="41">
        <f t="shared" si="0"/>
        <v>608400</v>
      </c>
      <c r="E6" s="41">
        <v>3345.6</v>
      </c>
      <c r="F6" s="41">
        <v>3345.6</v>
      </c>
      <c r="G6" s="41">
        <f t="shared" si="1"/>
        <v>605054.4</v>
      </c>
    </row>
    <row r="7" spans="1:7" x14ac:dyDescent="0.2">
      <c r="A7" s="28" t="s">
        <v>29</v>
      </c>
      <c r="B7" s="41">
        <v>18429018.969999999</v>
      </c>
      <c r="C7" s="41">
        <v>-1096903.03</v>
      </c>
      <c r="D7" s="41">
        <f t="shared" si="0"/>
        <v>17332115.939999998</v>
      </c>
      <c r="E7" s="41">
        <v>1817905.28</v>
      </c>
      <c r="F7" s="41">
        <v>1817905.28</v>
      </c>
      <c r="G7" s="41">
        <f t="shared" si="1"/>
        <v>15514210.659999998</v>
      </c>
    </row>
    <row r="8" spans="1:7" x14ac:dyDescent="0.2">
      <c r="A8" s="28" t="s">
        <v>30</v>
      </c>
      <c r="B8" s="41">
        <v>640000</v>
      </c>
      <c r="C8" s="41">
        <v>0</v>
      </c>
      <c r="D8" s="41">
        <f t="shared" si="0"/>
        <v>640000</v>
      </c>
      <c r="E8" s="41">
        <v>0</v>
      </c>
      <c r="F8" s="41">
        <v>0</v>
      </c>
      <c r="G8" s="41">
        <f t="shared" si="1"/>
        <v>640000</v>
      </c>
    </row>
    <row r="9" spans="1:7" x14ac:dyDescent="0.2">
      <c r="A9" s="28" t="s">
        <v>31</v>
      </c>
      <c r="B9" s="41">
        <v>14402713.49</v>
      </c>
      <c r="C9" s="41">
        <v>93537.54</v>
      </c>
      <c r="D9" s="41">
        <f t="shared" si="0"/>
        <v>14496251.029999999</v>
      </c>
      <c r="E9" s="41">
        <v>5197237.92</v>
      </c>
      <c r="F9" s="41">
        <v>5197237.92</v>
      </c>
      <c r="G9" s="41">
        <f t="shared" si="1"/>
        <v>9299013.1099999994</v>
      </c>
    </row>
    <row r="10" spans="1:7" x14ac:dyDescent="0.2">
      <c r="A10" s="28" t="s">
        <v>32</v>
      </c>
      <c r="B10" s="41">
        <v>1600000</v>
      </c>
      <c r="C10" s="41">
        <v>-350073.73</v>
      </c>
      <c r="D10" s="41">
        <f t="shared" si="0"/>
        <v>1249926.27</v>
      </c>
      <c r="E10" s="41">
        <v>0</v>
      </c>
      <c r="F10" s="41">
        <v>0</v>
      </c>
      <c r="G10" s="41">
        <f t="shared" si="1"/>
        <v>1249926.27</v>
      </c>
    </row>
    <row r="11" spans="1:7" x14ac:dyDescent="0.2">
      <c r="A11" s="28" t="s">
        <v>33</v>
      </c>
      <c r="B11" s="41">
        <v>0</v>
      </c>
      <c r="C11" s="41">
        <v>0</v>
      </c>
      <c r="D11" s="41">
        <f t="shared" si="0"/>
        <v>0</v>
      </c>
      <c r="E11" s="41">
        <v>0</v>
      </c>
      <c r="F11" s="41">
        <v>0</v>
      </c>
      <c r="G11" s="41">
        <f t="shared" si="1"/>
        <v>0</v>
      </c>
    </row>
    <row r="12" spans="1:7" x14ac:dyDescent="0.2">
      <c r="A12" s="31" t="s">
        <v>34</v>
      </c>
      <c r="B12" s="51">
        <f>SUM(B13:B21)</f>
        <v>25392415.420000002</v>
      </c>
      <c r="C12" s="51">
        <f>SUM(C13:C21)</f>
        <v>714802.65</v>
      </c>
      <c r="D12" s="51">
        <f t="shared" si="0"/>
        <v>26107218.07</v>
      </c>
      <c r="E12" s="51">
        <f>SUM(E13:E21)</f>
        <v>8240034.0099999998</v>
      </c>
      <c r="F12" s="51">
        <f>SUM(F13:F21)</f>
        <v>7944870.8300000001</v>
      </c>
      <c r="G12" s="51">
        <f t="shared" si="1"/>
        <v>17867184.060000002</v>
      </c>
    </row>
    <row r="13" spans="1:7" x14ac:dyDescent="0.2">
      <c r="A13" s="28" t="s">
        <v>35</v>
      </c>
      <c r="B13" s="41">
        <v>1894497.1</v>
      </c>
      <c r="C13" s="41">
        <v>-5800</v>
      </c>
      <c r="D13" s="41">
        <f t="shared" si="0"/>
        <v>1888697.1</v>
      </c>
      <c r="E13" s="41">
        <v>585184.81000000006</v>
      </c>
      <c r="F13" s="41">
        <v>564776.73</v>
      </c>
      <c r="G13" s="41">
        <f t="shared" si="1"/>
        <v>1303512.29</v>
      </c>
    </row>
    <row r="14" spans="1:7" x14ac:dyDescent="0.2">
      <c r="A14" s="28" t="s">
        <v>36</v>
      </c>
      <c r="B14" s="41">
        <v>801641.76</v>
      </c>
      <c r="C14" s="41">
        <v>-19000</v>
      </c>
      <c r="D14" s="41">
        <f t="shared" si="0"/>
        <v>782641.76</v>
      </c>
      <c r="E14" s="41">
        <v>239133.72</v>
      </c>
      <c r="F14" s="41">
        <v>228007.62</v>
      </c>
      <c r="G14" s="41">
        <f t="shared" si="1"/>
        <v>543508.04</v>
      </c>
    </row>
    <row r="15" spans="1:7" x14ac:dyDescent="0.2">
      <c r="A15" s="28" t="s">
        <v>37</v>
      </c>
      <c r="B15" s="41">
        <v>0</v>
      </c>
      <c r="C15" s="41">
        <v>0</v>
      </c>
      <c r="D15" s="41">
        <f t="shared" si="0"/>
        <v>0</v>
      </c>
      <c r="E15" s="41">
        <v>0</v>
      </c>
      <c r="F15" s="41">
        <v>0</v>
      </c>
      <c r="G15" s="41">
        <f t="shared" si="1"/>
        <v>0</v>
      </c>
    </row>
    <row r="16" spans="1:7" x14ac:dyDescent="0.2">
      <c r="A16" s="28" t="s">
        <v>38</v>
      </c>
      <c r="B16" s="41">
        <v>6059168.7000000002</v>
      </c>
      <c r="C16" s="41">
        <v>1563999.76</v>
      </c>
      <c r="D16" s="41">
        <f t="shared" si="0"/>
        <v>7623168.46</v>
      </c>
      <c r="E16" s="41">
        <v>1805489.6</v>
      </c>
      <c r="F16" s="41">
        <v>1800164.6</v>
      </c>
      <c r="G16" s="41">
        <f t="shared" si="1"/>
        <v>5817678.8599999994</v>
      </c>
    </row>
    <row r="17" spans="1:7" x14ac:dyDescent="0.2">
      <c r="A17" s="28" t="s">
        <v>39</v>
      </c>
      <c r="B17" s="41">
        <v>3287640.06</v>
      </c>
      <c r="C17" s="41">
        <v>-1184800.46</v>
      </c>
      <c r="D17" s="41">
        <f t="shared" si="0"/>
        <v>2102839.6</v>
      </c>
      <c r="E17" s="41">
        <v>188972.06</v>
      </c>
      <c r="F17" s="41">
        <v>188972.06</v>
      </c>
      <c r="G17" s="41">
        <f t="shared" si="1"/>
        <v>1913867.54</v>
      </c>
    </row>
    <row r="18" spans="1:7" x14ac:dyDescent="0.2">
      <c r="A18" s="28" t="s">
        <v>40</v>
      </c>
      <c r="B18" s="41">
        <v>9048951.5500000007</v>
      </c>
      <c r="C18" s="41">
        <v>328995.13</v>
      </c>
      <c r="D18" s="41">
        <f t="shared" si="0"/>
        <v>9377946.6800000016</v>
      </c>
      <c r="E18" s="41">
        <v>4677056.66</v>
      </c>
      <c r="F18" s="41">
        <v>4441323.66</v>
      </c>
      <c r="G18" s="41">
        <f t="shared" si="1"/>
        <v>4700890.0200000014</v>
      </c>
    </row>
    <row r="19" spans="1:7" x14ac:dyDescent="0.2">
      <c r="A19" s="28" t="s">
        <v>41</v>
      </c>
      <c r="B19" s="41">
        <v>1541200</v>
      </c>
      <c r="C19" s="41">
        <v>32000</v>
      </c>
      <c r="D19" s="41">
        <f t="shared" si="0"/>
        <v>1573200</v>
      </c>
      <c r="E19" s="41">
        <v>78708.100000000006</v>
      </c>
      <c r="F19" s="41">
        <v>78708.100000000006</v>
      </c>
      <c r="G19" s="41">
        <f t="shared" si="1"/>
        <v>1494491.9</v>
      </c>
    </row>
    <row r="20" spans="1:7" x14ac:dyDescent="0.2">
      <c r="A20" s="28" t="s">
        <v>42</v>
      </c>
      <c r="B20" s="41">
        <v>150000</v>
      </c>
      <c r="C20" s="41">
        <v>0</v>
      </c>
      <c r="D20" s="41">
        <f t="shared" si="0"/>
        <v>150000</v>
      </c>
      <c r="E20" s="41">
        <v>24186</v>
      </c>
      <c r="F20" s="41">
        <v>24186</v>
      </c>
      <c r="G20" s="41">
        <f t="shared" si="1"/>
        <v>125814</v>
      </c>
    </row>
    <row r="21" spans="1:7" x14ac:dyDescent="0.2">
      <c r="A21" s="28" t="s">
        <v>43</v>
      </c>
      <c r="B21" s="41">
        <v>2609316.25</v>
      </c>
      <c r="C21" s="41">
        <v>-591.78</v>
      </c>
      <c r="D21" s="41">
        <f t="shared" si="0"/>
        <v>2608724.4700000002</v>
      </c>
      <c r="E21" s="41">
        <v>641303.06000000006</v>
      </c>
      <c r="F21" s="41">
        <v>618732.06000000006</v>
      </c>
      <c r="G21" s="41">
        <f t="shared" si="1"/>
        <v>1967421.4100000001</v>
      </c>
    </row>
    <row r="22" spans="1:7" x14ac:dyDescent="0.2">
      <c r="A22" s="31" t="s">
        <v>44</v>
      </c>
      <c r="B22" s="51">
        <f>SUM(B23:B31)</f>
        <v>49104204.720000006</v>
      </c>
      <c r="C22" s="51">
        <f>SUM(C23:C31)</f>
        <v>8868865.9800000004</v>
      </c>
      <c r="D22" s="51">
        <f t="shared" si="0"/>
        <v>57973070.700000003</v>
      </c>
      <c r="E22" s="51">
        <f>SUM(E23:E31)</f>
        <v>19108252.539999999</v>
      </c>
      <c r="F22" s="51">
        <f>SUM(F23:F31)</f>
        <v>18856545.800000001</v>
      </c>
      <c r="G22" s="51">
        <f t="shared" si="1"/>
        <v>38864818.160000004</v>
      </c>
    </row>
    <row r="23" spans="1:7" x14ac:dyDescent="0.2">
      <c r="A23" s="28" t="s">
        <v>45</v>
      </c>
      <c r="B23" s="41">
        <v>13851517.210000001</v>
      </c>
      <c r="C23" s="41">
        <v>196500</v>
      </c>
      <c r="D23" s="41">
        <f t="shared" si="0"/>
        <v>14048017.210000001</v>
      </c>
      <c r="E23" s="41">
        <v>6025059.1299999999</v>
      </c>
      <c r="F23" s="41">
        <v>6025059.1299999999</v>
      </c>
      <c r="G23" s="41">
        <f t="shared" si="1"/>
        <v>8022958.080000001</v>
      </c>
    </row>
    <row r="24" spans="1:7" x14ac:dyDescent="0.2">
      <c r="A24" s="28" t="s">
        <v>46</v>
      </c>
      <c r="B24" s="41">
        <v>1196135</v>
      </c>
      <c r="C24" s="41">
        <v>290000</v>
      </c>
      <c r="D24" s="41">
        <f t="shared" si="0"/>
        <v>1486135</v>
      </c>
      <c r="E24" s="41">
        <v>231313.07</v>
      </c>
      <c r="F24" s="41">
        <v>231313.07</v>
      </c>
      <c r="G24" s="41">
        <f t="shared" si="1"/>
        <v>1254821.93</v>
      </c>
    </row>
    <row r="25" spans="1:7" x14ac:dyDescent="0.2">
      <c r="A25" s="28" t="s">
        <v>47</v>
      </c>
      <c r="B25" s="41">
        <v>5456901.9900000002</v>
      </c>
      <c r="C25" s="41">
        <v>-1214333.3</v>
      </c>
      <c r="D25" s="41">
        <f t="shared" si="0"/>
        <v>4242568.6900000004</v>
      </c>
      <c r="E25" s="41">
        <v>292771.39</v>
      </c>
      <c r="F25" s="41">
        <v>270833.46999999997</v>
      </c>
      <c r="G25" s="41">
        <f t="shared" si="1"/>
        <v>3949797.3000000003</v>
      </c>
    </row>
    <row r="26" spans="1:7" x14ac:dyDescent="0.2">
      <c r="A26" s="28" t="s">
        <v>48</v>
      </c>
      <c r="B26" s="41">
        <v>1842666.7</v>
      </c>
      <c r="C26" s="41">
        <v>140000</v>
      </c>
      <c r="D26" s="41">
        <f t="shared" si="0"/>
        <v>1982666.7</v>
      </c>
      <c r="E26" s="41">
        <v>1772639.83</v>
      </c>
      <c r="F26" s="41">
        <v>1772639.83</v>
      </c>
      <c r="G26" s="41">
        <f t="shared" si="1"/>
        <v>210026.86999999988</v>
      </c>
    </row>
    <row r="27" spans="1:7" x14ac:dyDescent="0.2">
      <c r="A27" s="28" t="s">
        <v>49</v>
      </c>
      <c r="B27" s="41">
        <v>5315684.1399999997</v>
      </c>
      <c r="C27" s="41">
        <v>-277199.26</v>
      </c>
      <c r="D27" s="41">
        <f t="shared" si="0"/>
        <v>5038484.88</v>
      </c>
      <c r="E27" s="41">
        <v>1070965.03</v>
      </c>
      <c r="F27" s="41">
        <v>1056720.03</v>
      </c>
      <c r="G27" s="41">
        <f t="shared" si="1"/>
        <v>3967519.8499999996</v>
      </c>
    </row>
    <row r="28" spans="1:7" x14ac:dyDescent="0.2">
      <c r="A28" s="28" t="s">
        <v>50</v>
      </c>
      <c r="B28" s="41">
        <v>1531967.12</v>
      </c>
      <c r="C28" s="41">
        <v>0</v>
      </c>
      <c r="D28" s="41">
        <f t="shared" si="0"/>
        <v>1531967.12</v>
      </c>
      <c r="E28" s="41">
        <v>156721.22</v>
      </c>
      <c r="F28" s="41">
        <v>156721.22</v>
      </c>
      <c r="G28" s="41">
        <f t="shared" si="1"/>
        <v>1375245.9000000001</v>
      </c>
    </row>
    <row r="29" spans="1:7" x14ac:dyDescent="0.2">
      <c r="A29" s="28" t="s">
        <v>51</v>
      </c>
      <c r="B29" s="41">
        <v>1751306.11</v>
      </c>
      <c r="C29" s="41">
        <v>-9500</v>
      </c>
      <c r="D29" s="41">
        <f t="shared" si="0"/>
        <v>1741806.11</v>
      </c>
      <c r="E29" s="41">
        <v>39434.879999999997</v>
      </c>
      <c r="F29" s="41">
        <v>39434.879999999997</v>
      </c>
      <c r="G29" s="41">
        <f t="shared" si="1"/>
        <v>1702371.2300000002</v>
      </c>
    </row>
    <row r="30" spans="1:7" x14ac:dyDescent="0.2">
      <c r="A30" s="28" t="s">
        <v>52</v>
      </c>
      <c r="B30" s="41">
        <v>13728579.16</v>
      </c>
      <c r="C30" s="41">
        <v>7535108.0800000001</v>
      </c>
      <c r="D30" s="41">
        <f t="shared" si="0"/>
        <v>21263687.240000002</v>
      </c>
      <c r="E30" s="41">
        <v>8046307.1699999999</v>
      </c>
      <c r="F30" s="41">
        <v>8046307.1699999999</v>
      </c>
      <c r="G30" s="41">
        <f t="shared" si="1"/>
        <v>13217380.070000002</v>
      </c>
    </row>
    <row r="31" spans="1:7" x14ac:dyDescent="0.2">
      <c r="A31" s="28" t="s">
        <v>53</v>
      </c>
      <c r="B31" s="41">
        <v>4429447.29</v>
      </c>
      <c r="C31" s="41">
        <v>2208290.46</v>
      </c>
      <c r="D31" s="41">
        <f t="shared" si="0"/>
        <v>6637737.75</v>
      </c>
      <c r="E31" s="41">
        <v>1473040.82</v>
      </c>
      <c r="F31" s="41">
        <v>1257517</v>
      </c>
      <c r="G31" s="41">
        <f t="shared" si="1"/>
        <v>5164696.93</v>
      </c>
    </row>
    <row r="32" spans="1:7" x14ac:dyDescent="0.2">
      <c r="A32" s="31" t="s">
        <v>54</v>
      </c>
      <c r="B32" s="51">
        <f>SUM(B33:B41)</f>
        <v>38095745.269999996</v>
      </c>
      <c r="C32" s="51">
        <f>SUM(C33:C41)</f>
        <v>12083430.070000002</v>
      </c>
      <c r="D32" s="51">
        <f t="shared" si="0"/>
        <v>50179175.339999996</v>
      </c>
      <c r="E32" s="51">
        <f>SUM(E33:E41)</f>
        <v>16672860.239999998</v>
      </c>
      <c r="F32" s="51">
        <f>SUM(F33:F41)</f>
        <v>15984960.239999998</v>
      </c>
      <c r="G32" s="51">
        <f t="shared" si="1"/>
        <v>33506315.099999998</v>
      </c>
    </row>
    <row r="33" spans="1:7" x14ac:dyDescent="0.2">
      <c r="A33" s="28" t="s">
        <v>55</v>
      </c>
      <c r="B33" s="41">
        <v>19054262</v>
      </c>
      <c r="C33" s="41">
        <v>906814.63</v>
      </c>
      <c r="D33" s="41">
        <f t="shared" si="0"/>
        <v>19961076.629999999</v>
      </c>
      <c r="E33" s="41">
        <v>10028920.439999999</v>
      </c>
      <c r="F33" s="41">
        <v>10028920.439999999</v>
      </c>
      <c r="G33" s="41">
        <f t="shared" si="1"/>
        <v>9932156.1899999995</v>
      </c>
    </row>
    <row r="34" spans="1:7" x14ac:dyDescent="0.2">
      <c r="A34" s="28" t="s">
        <v>56</v>
      </c>
      <c r="B34" s="41">
        <v>0</v>
      </c>
      <c r="C34" s="41">
        <v>0</v>
      </c>
      <c r="D34" s="41">
        <f t="shared" si="0"/>
        <v>0</v>
      </c>
      <c r="E34" s="41">
        <v>0</v>
      </c>
      <c r="F34" s="41">
        <v>0</v>
      </c>
      <c r="G34" s="41">
        <f t="shared" si="1"/>
        <v>0</v>
      </c>
    </row>
    <row r="35" spans="1:7" x14ac:dyDescent="0.2">
      <c r="A35" s="28" t="s">
        <v>57</v>
      </c>
      <c r="B35" s="41">
        <v>1085659.5900000001</v>
      </c>
      <c r="C35" s="41">
        <v>0</v>
      </c>
      <c r="D35" s="41">
        <f t="shared" si="0"/>
        <v>1085659.5900000001</v>
      </c>
      <c r="E35" s="41">
        <v>0</v>
      </c>
      <c r="F35" s="41">
        <v>0</v>
      </c>
      <c r="G35" s="41">
        <f t="shared" si="1"/>
        <v>1085659.5900000001</v>
      </c>
    </row>
    <row r="36" spans="1:7" x14ac:dyDescent="0.2">
      <c r="A36" s="28" t="s">
        <v>58</v>
      </c>
      <c r="B36" s="41">
        <v>12113451.1</v>
      </c>
      <c r="C36" s="41">
        <v>10864964.390000001</v>
      </c>
      <c r="D36" s="41">
        <f t="shared" si="0"/>
        <v>22978415.490000002</v>
      </c>
      <c r="E36" s="41">
        <v>3812564.96</v>
      </c>
      <c r="F36" s="41">
        <v>3124664.96</v>
      </c>
      <c r="G36" s="41">
        <f t="shared" si="1"/>
        <v>19165850.530000001</v>
      </c>
    </row>
    <row r="37" spans="1:7" x14ac:dyDescent="0.2">
      <c r="A37" s="28" t="s">
        <v>24</v>
      </c>
      <c r="B37" s="41">
        <v>5542372.5800000001</v>
      </c>
      <c r="C37" s="41">
        <v>311651.05</v>
      </c>
      <c r="D37" s="41">
        <f t="shared" si="0"/>
        <v>5854023.6299999999</v>
      </c>
      <c r="E37" s="41">
        <v>2831374.84</v>
      </c>
      <c r="F37" s="41">
        <v>2831374.84</v>
      </c>
      <c r="G37" s="41">
        <f t="shared" si="1"/>
        <v>3022648.79</v>
      </c>
    </row>
    <row r="38" spans="1:7" x14ac:dyDescent="0.2">
      <c r="A38" s="28" t="s">
        <v>59</v>
      </c>
      <c r="B38" s="41">
        <v>0</v>
      </c>
      <c r="C38" s="41">
        <v>0</v>
      </c>
      <c r="D38" s="41">
        <f t="shared" si="0"/>
        <v>0</v>
      </c>
      <c r="E38" s="41">
        <v>0</v>
      </c>
      <c r="F38" s="41">
        <v>0</v>
      </c>
      <c r="G38" s="41">
        <f t="shared" si="1"/>
        <v>0</v>
      </c>
    </row>
    <row r="39" spans="1:7" x14ac:dyDescent="0.2">
      <c r="A39" s="28" t="s">
        <v>60</v>
      </c>
      <c r="B39" s="41">
        <v>0</v>
      </c>
      <c r="C39" s="41">
        <v>0</v>
      </c>
      <c r="D39" s="41">
        <f t="shared" si="0"/>
        <v>0</v>
      </c>
      <c r="E39" s="41">
        <v>0</v>
      </c>
      <c r="F39" s="41">
        <v>0</v>
      </c>
      <c r="G39" s="41">
        <f t="shared" si="1"/>
        <v>0</v>
      </c>
    </row>
    <row r="40" spans="1:7" x14ac:dyDescent="0.2">
      <c r="A40" s="28" t="s">
        <v>61</v>
      </c>
      <c r="B40" s="41">
        <v>300000</v>
      </c>
      <c r="C40" s="41">
        <v>0</v>
      </c>
      <c r="D40" s="41">
        <f t="shared" si="0"/>
        <v>300000</v>
      </c>
      <c r="E40" s="41">
        <v>0</v>
      </c>
      <c r="F40" s="41">
        <v>0</v>
      </c>
      <c r="G40" s="41">
        <f t="shared" si="1"/>
        <v>300000</v>
      </c>
    </row>
    <row r="41" spans="1:7" x14ac:dyDescent="0.2">
      <c r="A41" s="28" t="s">
        <v>62</v>
      </c>
      <c r="B41" s="41">
        <v>0</v>
      </c>
      <c r="C41" s="41">
        <v>0</v>
      </c>
      <c r="D41" s="41">
        <f t="shared" si="0"/>
        <v>0</v>
      </c>
      <c r="E41" s="41">
        <v>0</v>
      </c>
      <c r="F41" s="41">
        <v>0</v>
      </c>
      <c r="G41" s="41">
        <f t="shared" si="1"/>
        <v>0</v>
      </c>
    </row>
    <row r="42" spans="1:7" x14ac:dyDescent="0.2">
      <c r="A42" s="31" t="s">
        <v>63</v>
      </c>
      <c r="B42" s="51">
        <f>SUM(B43:B51)</f>
        <v>2191489.88</v>
      </c>
      <c r="C42" s="51">
        <f>SUM(C43:C51)</f>
        <v>146820</v>
      </c>
      <c r="D42" s="51">
        <f t="shared" si="0"/>
        <v>2338309.88</v>
      </c>
      <c r="E42" s="51">
        <f>SUM(E43:E51)</f>
        <v>306830.40000000002</v>
      </c>
      <c r="F42" s="51">
        <f>SUM(F43:F51)</f>
        <v>306830.40000000002</v>
      </c>
      <c r="G42" s="51">
        <f t="shared" si="1"/>
        <v>2031479.48</v>
      </c>
    </row>
    <row r="43" spans="1:7" x14ac:dyDescent="0.2">
      <c r="A43" s="28" t="s">
        <v>64</v>
      </c>
      <c r="B43" s="41">
        <v>1249489.8799999999</v>
      </c>
      <c r="C43" s="41">
        <v>137820</v>
      </c>
      <c r="D43" s="41">
        <f t="shared" si="0"/>
        <v>1387309.88</v>
      </c>
      <c r="E43" s="41">
        <v>218038.01</v>
      </c>
      <c r="F43" s="41">
        <v>218038.01</v>
      </c>
      <c r="G43" s="41">
        <f t="shared" si="1"/>
        <v>1169271.8699999999</v>
      </c>
    </row>
    <row r="44" spans="1:7" x14ac:dyDescent="0.2">
      <c r="A44" s="28" t="s">
        <v>65</v>
      </c>
      <c r="B44" s="41">
        <v>20000</v>
      </c>
      <c r="C44" s="41">
        <v>9000</v>
      </c>
      <c r="D44" s="41">
        <f t="shared" si="0"/>
        <v>29000</v>
      </c>
      <c r="E44" s="41">
        <v>0</v>
      </c>
      <c r="F44" s="41">
        <v>0</v>
      </c>
      <c r="G44" s="41">
        <f t="shared" si="1"/>
        <v>29000</v>
      </c>
    </row>
    <row r="45" spans="1:7" x14ac:dyDescent="0.2">
      <c r="A45" s="28" t="s">
        <v>66</v>
      </c>
      <c r="B45" s="41">
        <v>50000</v>
      </c>
      <c r="C45" s="41">
        <v>0</v>
      </c>
      <c r="D45" s="41">
        <f t="shared" si="0"/>
        <v>50000</v>
      </c>
      <c r="E45" s="41">
        <v>0</v>
      </c>
      <c r="F45" s="41">
        <v>0</v>
      </c>
      <c r="G45" s="41">
        <f t="shared" si="1"/>
        <v>50000</v>
      </c>
    </row>
    <row r="46" spans="1:7" x14ac:dyDescent="0.2">
      <c r="A46" s="28" t="s">
        <v>67</v>
      </c>
      <c r="B46" s="41">
        <v>45000</v>
      </c>
      <c r="C46" s="41">
        <v>0</v>
      </c>
      <c r="D46" s="41">
        <f t="shared" si="0"/>
        <v>45000</v>
      </c>
      <c r="E46" s="41">
        <v>0</v>
      </c>
      <c r="F46" s="41">
        <v>0</v>
      </c>
      <c r="G46" s="41">
        <f t="shared" si="1"/>
        <v>45000</v>
      </c>
    </row>
    <row r="47" spans="1:7" x14ac:dyDescent="0.2">
      <c r="A47" s="28" t="s">
        <v>68</v>
      </c>
      <c r="B47" s="41">
        <v>0</v>
      </c>
      <c r="C47" s="41">
        <v>0</v>
      </c>
      <c r="D47" s="41">
        <f t="shared" si="0"/>
        <v>0</v>
      </c>
      <c r="E47" s="41">
        <v>0</v>
      </c>
      <c r="F47" s="41">
        <v>0</v>
      </c>
      <c r="G47" s="41">
        <f t="shared" si="1"/>
        <v>0</v>
      </c>
    </row>
    <row r="48" spans="1:7" x14ac:dyDescent="0.2">
      <c r="A48" s="28" t="s">
        <v>69</v>
      </c>
      <c r="B48" s="41">
        <v>796000</v>
      </c>
      <c r="C48" s="41">
        <v>0</v>
      </c>
      <c r="D48" s="41">
        <f t="shared" si="0"/>
        <v>796000</v>
      </c>
      <c r="E48" s="41">
        <v>88792.39</v>
      </c>
      <c r="F48" s="41">
        <v>88792.39</v>
      </c>
      <c r="G48" s="41">
        <f t="shared" si="1"/>
        <v>707207.61</v>
      </c>
    </row>
    <row r="49" spans="1:7" x14ac:dyDescent="0.2">
      <c r="A49" s="28" t="s">
        <v>70</v>
      </c>
      <c r="B49" s="41">
        <v>0</v>
      </c>
      <c r="C49" s="41">
        <v>0</v>
      </c>
      <c r="D49" s="41">
        <f t="shared" si="0"/>
        <v>0</v>
      </c>
      <c r="E49" s="41">
        <v>0</v>
      </c>
      <c r="F49" s="41">
        <v>0</v>
      </c>
      <c r="G49" s="41">
        <f t="shared" si="1"/>
        <v>0</v>
      </c>
    </row>
    <row r="50" spans="1:7" x14ac:dyDescent="0.2">
      <c r="A50" s="28" t="s">
        <v>71</v>
      </c>
      <c r="B50" s="41">
        <v>0</v>
      </c>
      <c r="C50" s="41">
        <v>0</v>
      </c>
      <c r="D50" s="41">
        <f t="shared" si="0"/>
        <v>0</v>
      </c>
      <c r="E50" s="41">
        <v>0</v>
      </c>
      <c r="F50" s="41">
        <v>0</v>
      </c>
      <c r="G50" s="41">
        <f t="shared" si="1"/>
        <v>0</v>
      </c>
    </row>
    <row r="51" spans="1:7" x14ac:dyDescent="0.2">
      <c r="A51" s="28" t="s">
        <v>72</v>
      </c>
      <c r="B51" s="41">
        <v>31000</v>
      </c>
      <c r="C51" s="41">
        <v>0</v>
      </c>
      <c r="D51" s="41">
        <f t="shared" si="0"/>
        <v>31000</v>
      </c>
      <c r="E51" s="41">
        <v>0</v>
      </c>
      <c r="F51" s="41">
        <v>0</v>
      </c>
      <c r="G51" s="41">
        <f t="shared" si="1"/>
        <v>31000</v>
      </c>
    </row>
    <row r="52" spans="1:7" x14ac:dyDescent="0.2">
      <c r="A52" s="31" t="s">
        <v>73</v>
      </c>
      <c r="B52" s="51">
        <f>SUM(B53:B55)</f>
        <v>26424155.93</v>
      </c>
      <c r="C52" s="51">
        <f>SUM(C53:C55)</f>
        <v>41210111.909999996</v>
      </c>
      <c r="D52" s="51">
        <f t="shared" si="0"/>
        <v>67634267.840000004</v>
      </c>
      <c r="E52" s="51">
        <f>SUM(E53:E55)</f>
        <v>6562331.0499999998</v>
      </c>
      <c r="F52" s="51">
        <f>SUM(F53:F55)</f>
        <v>6562331.0499999998</v>
      </c>
      <c r="G52" s="51">
        <f t="shared" si="1"/>
        <v>61071936.790000007</v>
      </c>
    </row>
    <row r="53" spans="1:7" x14ac:dyDescent="0.2">
      <c r="A53" s="28" t="s">
        <v>74</v>
      </c>
      <c r="B53" s="41">
        <v>26424155.93</v>
      </c>
      <c r="C53" s="41">
        <v>41210111.909999996</v>
      </c>
      <c r="D53" s="41">
        <f t="shared" si="0"/>
        <v>67634267.840000004</v>
      </c>
      <c r="E53" s="41">
        <v>6562331.0499999998</v>
      </c>
      <c r="F53" s="41">
        <v>6562331.0499999998</v>
      </c>
      <c r="G53" s="41">
        <f t="shared" si="1"/>
        <v>61071936.790000007</v>
      </c>
    </row>
    <row r="54" spans="1:7" x14ac:dyDescent="0.2">
      <c r="A54" s="28" t="s">
        <v>75</v>
      </c>
      <c r="B54" s="41">
        <v>0</v>
      </c>
      <c r="C54" s="41">
        <v>0</v>
      </c>
      <c r="D54" s="41">
        <f t="shared" si="0"/>
        <v>0</v>
      </c>
      <c r="E54" s="41">
        <v>0</v>
      </c>
      <c r="F54" s="41">
        <v>0</v>
      </c>
      <c r="G54" s="41">
        <f t="shared" si="1"/>
        <v>0</v>
      </c>
    </row>
    <row r="55" spans="1:7" x14ac:dyDescent="0.2">
      <c r="A55" s="28" t="s">
        <v>76</v>
      </c>
      <c r="B55" s="41">
        <v>0</v>
      </c>
      <c r="C55" s="41">
        <v>0</v>
      </c>
      <c r="D55" s="41">
        <f t="shared" si="0"/>
        <v>0</v>
      </c>
      <c r="E55" s="41">
        <v>0</v>
      </c>
      <c r="F55" s="41">
        <v>0</v>
      </c>
      <c r="G55" s="41">
        <f t="shared" si="1"/>
        <v>0</v>
      </c>
    </row>
    <row r="56" spans="1:7" x14ac:dyDescent="0.2">
      <c r="A56" s="31" t="s">
        <v>77</v>
      </c>
      <c r="B56" s="51">
        <f>SUM(B57:B63)</f>
        <v>0</v>
      </c>
      <c r="C56" s="51">
        <f>SUM(C57:C63)</f>
        <v>0</v>
      </c>
      <c r="D56" s="51">
        <f t="shared" si="0"/>
        <v>0</v>
      </c>
      <c r="E56" s="51">
        <f>SUM(E57:E63)</f>
        <v>0</v>
      </c>
      <c r="F56" s="51">
        <f>SUM(F57:F63)</f>
        <v>0</v>
      </c>
      <c r="G56" s="51">
        <f t="shared" si="1"/>
        <v>0</v>
      </c>
    </row>
    <row r="57" spans="1:7" x14ac:dyDescent="0.2">
      <c r="A57" s="28" t="s">
        <v>78</v>
      </c>
      <c r="B57" s="41">
        <v>0</v>
      </c>
      <c r="C57" s="41">
        <v>0</v>
      </c>
      <c r="D57" s="41">
        <f t="shared" si="0"/>
        <v>0</v>
      </c>
      <c r="E57" s="41">
        <v>0</v>
      </c>
      <c r="F57" s="41">
        <v>0</v>
      </c>
      <c r="G57" s="41">
        <f t="shared" si="1"/>
        <v>0</v>
      </c>
    </row>
    <row r="58" spans="1:7" x14ac:dyDescent="0.2">
      <c r="A58" s="28" t="s">
        <v>79</v>
      </c>
      <c r="B58" s="41">
        <v>0</v>
      </c>
      <c r="C58" s="41">
        <v>0</v>
      </c>
      <c r="D58" s="41">
        <f t="shared" si="0"/>
        <v>0</v>
      </c>
      <c r="E58" s="41">
        <v>0</v>
      </c>
      <c r="F58" s="41">
        <v>0</v>
      </c>
      <c r="G58" s="41">
        <f t="shared" si="1"/>
        <v>0</v>
      </c>
    </row>
    <row r="59" spans="1:7" x14ac:dyDescent="0.2">
      <c r="A59" s="28" t="s">
        <v>80</v>
      </c>
      <c r="B59" s="41">
        <v>0</v>
      </c>
      <c r="C59" s="41">
        <v>0</v>
      </c>
      <c r="D59" s="41">
        <f t="shared" si="0"/>
        <v>0</v>
      </c>
      <c r="E59" s="41">
        <v>0</v>
      </c>
      <c r="F59" s="41">
        <v>0</v>
      </c>
      <c r="G59" s="41">
        <f t="shared" si="1"/>
        <v>0</v>
      </c>
    </row>
    <row r="60" spans="1:7" x14ac:dyDescent="0.2">
      <c r="A60" s="28" t="s">
        <v>81</v>
      </c>
      <c r="B60" s="41">
        <v>0</v>
      </c>
      <c r="C60" s="41">
        <v>0</v>
      </c>
      <c r="D60" s="41">
        <f t="shared" si="0"/>
        <v>0</v>
      </c>
      <c r="E60" s="41">
        <v>0</v>
      </c>
      <c r="F60" s="41">
        <v>0</v>
      </c>
      <c r="G60" s="41">
        <f t="shared" si="1"/>
        <v>0</v>
      </c>
    </row>
    <row r="61" spans="1:7" x14ac:dyDescent="0.2">
      <c r="A61" s="28" t="s">
        <v>82</v>
      </c>
      <c r="B61" s="41">
        <v>0</v>
      </c>
      <c r="C61" s="41">
        <v>0</v>
      </c>
      <c r="D61" s="41">
        <f t="shared" si="0"/>
        <v>0</v>
      </c>
      <c r="E61" s="41">
        <v>0</v>
      </c>
      <c r="F61" s="41">
        <v>0</v>
      </c>
      <c r="G61" s="41">
        <f t="shared" si="1"/>
        <v>0</v>
      </c>
    </row>
    <row r="62" spans="1:7" x14ac:dyDescent="0.2">
      <c r="A62" s="28" t="s">
        <v>83</v>
      </c>
      <c r="B62" s="41">
        <v>0</v>
      </c>
      <c r="C62" s="41">
        <v>0</v>
      </c>
      <c r="D62" s="41">
        <f t="shared" si="0"/>
        <v>0</v>
      </c>
      <c r="E62" s="41">
        <v>0</v>
      </c>
      <c r="F62" s="41">
        <v>0</v>
      </c>
      <c r="G62" s="41">
        <f t="shared" si="1"/>
        <v>0</v>
      </c>
    </row>
    <row r="63" spans="1:7" x14ac:dyDescent="0.2">
      <c r="A63" s="28" t="s">
        <v>84</v>
      </c>
      <c r="B63" s="41">
        <v>0</v>
      </c>
      <c r="C63" s="41">
        <v>0</v>
      </c>
      <c r="D63" s="41">
        <f t="shared" si="0"/>
        <v>0</v>
      </c>
      <c r="E63" s="41">
        <v>0</v>
      </c>
      <c r="F63" s="41">
        <v>0</v>
      </c>
      <c r="G63" s="41">
        <f t="shared" si="1"/>
        <v>0</v>
      </c>
    </row>
    <row r="64" spans="1:7" x14ac:dyDescent="0.2">
      <c r="A64" s="31" t="s">
        <v>85</v>
      </c>
      <c r="B64" s="51">
        <f>SUM(B65:B67)</f>
        <v>0</v>
      </c>
      <c r="C64" s="51">
        <f>SUM(C65:C67)</f>
        <v>114000</v>
      </c>
      <c r="D64" s="51">
        <f t="shared" si="0"/>
        <v>114000</v>
      </c>
      <c r="E64" s="51">
        <f>SUM(E65:E67)</f>
        <v>57000</v>
      </c>
      <c r="F64" s="51">
        <f>SUM(F65:F67)</f>
        <v>0</v>
      </c>
      <c r="G64" s="51">
        <f t="shared" si="1"/>
        <v>57000</v>
      </c>
    </row>
    <row r="65" spans="1:7" x14ac:dyDescent="0.2">
      <c r="A65" s="28" t="s">
        <v>25</v>
      </c>
      <c r="B65" s="41">
        <v>0</v>
      </c>
      <c r="C65" s="41">
        <v>0</v>
      </c>
      <c r="D65" s="41">
        <f t="shared" si="0"/>
        <v>0</v>
      </c>
      <c r="E65" s="41">
        <v>0</v>
      </c>
      <c r="F65" s="41">
        <v>0</v>
      </c>
      <c r="G65" s="41">
        <f t="shared" si="1"/>
        <v>0</v>
      </c>
    </row>
    <row r="66" spans="1:7" x14ac:dyDescent="0.2">
      <c r="A66" s="28" t="s">
        <v>86</v>
      </c>
      <c r="B66" s="41">
        <v>0</v>
      </c>
      <c r="C66" s="41">
        <v>0</v>
      </c>
      <c r="D66" s="41">
        <f t="shared" si="0"/>
        <v>0</v>
      </c>
      <c r="E66" s="41">
        <v>0</v>
      </c>
      <c r="F66" s="41">
        <v>0</v>
      </c>
      <c r="G66" s="41">
        <f t="shared" si="1"/>
        <v>0</v>
      </c>
    </row>
    <row r="67" spans="1:7" x14ac:dyDescent="0.2">
      <c r="A67" s="28" t="s">
        <v>87</v>
      </c>
      <c r="B67" s="41">
        <v>0</v>
      </c>
      <c r="C67" s="41">
        <v>114000</v>
      </c>
      <c r="D67" s="41">
        <f t="shared" si="0"/>
        <v>114000</v>
      </c>
      <c r="E67" s="41">
        <v>57000</v>
      </c>
      <c r="F67" s="41">
        <v>0</v>
      </c>
      <c r="G67" s="41">
        <f t="shared" si="1"/>
        <v>57000</v>
      </c>
    </row>
    <row r="68" spans="1:7" x14ac:dyDescent="0.2">
      <c r="A68" s="31" t="s">
        <v>88</v>
      </c>
      <c r="B68" s="51">
        <f>SUM(B69:B75)</f>
        <v>0</v>
      </c>
      <c r="C68" s="51">
        <f>SUM(C69:C75)</f>
        <v>0</v>
      </c>
      <c r="D68" s="51">
        <f t="shared" si="0"/>
        <v>0</v>
      </c>
      <c r="E68" s="51">
        <f>SUM(E69:E75)</f>
        <v>0</v>
      </c>
      <c r="F68" s="51">
        <f>SUM(F69:F75)</f>
        <v>0</v>
      </c>
      <c r="G68" s="51">
        <f t="shared" si="1"/>
        <v>0</v>
      </c>
    </row>
    <row r="69" spans="1:7" x14ac:dyDescent="0.2">
      <c r="A69" s="28" t="s">
        <v>89</v>
      </c>
      <c r="B69" s="41">
        <v>0</v>
      </c>
      <c r="C69" s="41">
        <v>0</v>
      </c>
      <c r="D69" s="41">
        <f t="shared" ref="D69:D75" si="2">B69+C69</f>
        <v>0</v>
      </c>
      <c r="E69" s="41">
        <v>0</v>
      </c>
      <c r="F69" s="41">
        <v>0</v>
      </c>
      <c r="G69" s="41">
        <f t="shared" ref="G69:G75" si="3">D69-E69</f>
        <v>0</v>
      </c>
    </row>
    <row r="70" spans="1:7" x14ac:dyDescent="0.2">
      <c r="A70" s="28" t="s">
        <v>90</v>
      </c>
      <c r="B70" s="41">
        <v>0</v>
      </c>
      <c r="C70" s="41">
        <v>0</v>
      </c>
      <c r="D70" s="41">
        <f t="shared" si="2"/>
        <v>0</v>
      </c>
      <c r="E70" s="41">
        <v>0</v>
      </c>
      <c r="F70" s="41">
        <v>0</v>
      </c>
      <c r="G70" s="41">
        <f t="shared" si="3"/>
        <v>0</v>
      </c>
    </row>
    <row r="71" spans="1:7" x14ac:dyDescent="0.2">
      <c r="A71" s="28" t="s">
        <v>91</v>
      </c>
      <c r="B71" s="41">
        <v>0</v>
      </c>
      <c r="C71" s="41">
        <v>0</v>
      </c>
      <c r="D71" s="41">
        <f t="shared" si="2"/>
        <v>0</v>
      </c>
      <c r="E71" s="41">
        <v>0</v>
      </c>
      <c r="F71" s="41">
        <v>0</v>
      </c>
      <c r="G71" s="41">
        <f t="shared" si="3"/>
        <v>0</v>
      </c>
    </row>
    <row r="72" spans="1:7" x14ac:dyDescent="0.2">
      <c r="A72" s="28" t="s">
        <v>92</v>
      </c>
      <c r="B72" s="41">
        <v>0</v>
      </c>
      <c r="C72" s="41">
        <v>0</v>
      </c>
      <c r="D72" s="41">
        <f t="shared" si="2"/>
        <v>0</v>
      </c>
      <c r="E72" s="41">
        <v>0</v>
      </c>
      <c r="F72" s="41">
        <v>0</v>
      </c>
      <c r="G72" s="41">
        <f t="shared" si="3"/>
        <v>0</v>
      </c>
    </row>
    <row r="73" spans="1:7" x14ac:dyDescent="0.2">
      <c r="A73" s="28" t="s">
        <v>93</v>
      </c>
      <c r="B73" s="41">
        <v>0</v>
      </c>
      <c r="C73" s="41">
        <v>0</v>
      </c>
      <c r="D73" s="41">
        <f t="shared" si="2"/>
        <v>0</v>
      </c>
      <c r="E73" s="41">
        <v>0</v>
      </c>
      <c r="F73" s="41">
        <v>0</v>
      </c>
      <c r="G73" s="41">
        <f t="shared" si="3"/>
        <v>0</v>
      </c>
    </row>
    <row r="74" spans="1:7" x14ac:dyDescent="0.2">
      <c r="A74" s="28" t="s">
        <v>94</v>
      </c>
      <c r="B74" s="41">
        <v>0</v>
      </c>
      <c r="C74" s="41">
        <v>0</v>
      </c>
      <c r="D74" s="41">
        <f t="shared" si="2"/>
        <v>0</v>
      </c>
      <c r="E74" s="41">
        <v>0</v>
      </c>
      <c r="F74" s="41">
        <v>0</v>
      </c>
      <c r="G74" s="41">
        <f t="shared" si="3"/>
        <v>0</v>
      </c>
    </row>
    <row r="75" spans="1:7" x14ac:dyDescent="0.2">
      <c r="A75" s="29" t="s">
        <v>95</v>
      </c>
      <c r="B75" s="52">
        <v>0</v>
      </c>
      <c r="C75" s="52">
        <v>0</v>
      </c>
      <c r="D75" s="52">
        <f t="shared" si="2"/>
        <v>0</v>
      </c>
      <c r="E75" s="52">
        <v>0</v>
      </c>
      <c r="F75" s="52">
        <v>0</v>
      </c>
      <c r="G75" s="52">
        <f t="shared" si="3"/>
        <v>0</v>
      </c>
    </row>
    <row r="76" spans="1:7" x14ac:dyDescent="0.2">
      <c r="A76" s="30" t="s">
        <v>8</v>
      </c>
      <c r="B76" s="49">
        <f t="shared" ref="B76:G76" si="4">SUM(B4+B12+B22+B32+B42+B52+B56+B64+B68)</f>
        <v>279139308.19</v>
      </c>
      <c r="C76" s="49">
        <f t="shared" si="4"/>
        <v>62473526.950000003</v>
      </c>
      <c r="D76" s="49">
        <f t="shared" si="4"/>
        <v>341612835.13999999</v>
      </c>
      <c r="E76" s="49">
        <f t="shared" si="4"/>
        <v>103261982.78</v>
      </c>
      <c r="F76" s="49">
        <f t="shared" si="4"/>
        <v>101970212.86</v>
      </c>
      <c r="G76" s="49">
        <f t="shared" si="4"/>
        <v>238350852.36000001</v>
      </c>
    </row>
    <row r="78" spans="1:7" x14ac:dyDescent="0.2">
      <c r="A78" s="1" t="s">
        <v>164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zoomScaleNormal="100" workbookViewId="0">
      <selection activeCell="A47" sqref="A47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3" t="s">
        <v>166</v>
      </c>
      <c r="B1" s="44"/>
      <c r="C1" s="44"/>
      <c r="D1" s="44"/>
      <c r="E1" s="44"/>
      <c r="F1" s="44"/>
      <c r="G1" s="45"/>
    </row>
    <row r="2" spans="1:7" x14ac:dyDescent="0.2">
      <c r="A2" s="15"/>
      <c r="B2" s="17" t="s">
        <v>0</v>
      </c>
      <c r="C2" s="18"/>
      <c r="D2" s="18"/>
      <c r="E2" s="18"/>
      <c r="F2" s="19"/>
      <c r="G2" s="35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6"/>
    </row>
    <row r="4" spans="1:7" x14ac:dyDescent="0.2">
      <c r="A4" s="14"/>
      <c r="B4" s="53"/>
      <c r="C4" s="53"/>
      <c r="D4" s="53"/>
      <c r="E4" s="53"/>
      <c r="F4" s="53"/>
      <c r="G4" s="53"/>
    </row>
    <row r="5" spans="1:7" x14ac:dyDescent="0.2">
      <c r="A5" s="12" t="s">
        <v>96</v>
      </c>
      <c r="B5" s="51">
        <f>SUM(B6:B13)</f>
        <v>170299983.14999998</v>
      </c>
      <c r="C5" s="51">
        <f t="shared" ref="C5:G5" si="0">SUM(C6:C13)</f>
        <v>8064801.21</v>
      </c>
      <c r="D5" s="51">
        <f t="shared" si="0"/>
        <v>178364784.36000001</v>
      </c>
      <c r="E5" s="51">
        <f t="shared" si="0"/>
        <v>65440897.599999994</v>
      </c>
      <c r="F5" s="51">
        <f t="shared" si="0"/>
        <v>65062792.010000005</v>
      </c>
      <c r="G5" s="51">
        <f t="shared" si="0"/>
        <v>112923886.75999999</v>
      </c>
    </row>
    <row r="6" spans="1:7" x14ac:dyDescent="0.2">
      <c r="A6" s="20" t="s">
        <v>97</v>
      </c>
      <c r="B6" s="41">
        <v>27315565</v>
      </c>
      <c r="C6" s="41">
        <v>6669450.0800000001</v>
      </c>
      <c r="D6" s="41">
        <f>B6+C6</f>
        <v>33985015.079999998</v>
      </c>
      <c r="E6" s="41">
        <v>12698233.550000001</v>
      </c>
      <c r="F6" s="41">
        <v>12672050.59</v>
      </c>
      <c r="G6" s="41">
        <f>D6-E6</f>
        <v>21286781.529999997</v>
      </c>
    </row>
    <row r="7" spans="1:7" x14ac:dyDescent="0.2">
      <c r="A7" s="20" t="s">
        <v>98</v>
      </c>
      <c r="B7" s="41">
        <v>526484.4</v>
      </c>
      <c r="C7" s="41">
        <v>0</v>
      </c>
      <c r="D7" s="41">
        <f t="shared" ref="D7:D13" si="1">B7+C7</f>
        <v>526484.4</v>
      </c>
      <c r="E7" s="41">
        <v>209245.03</v>
      </c>
      <c r="F7" s="41">
        <v>208380.71</v>
      </c>
      <c r="G7" s="41">
        <f t="shared" ref="G7:G13" si="2">D7-E7</f>
        <v>317239.37</v>
      </c>
    </row>
    <row r="8" spans="1:7" x14ac:dyDescent="0.2">
      <c r="A8" s="20" t="s">
        <v>99</v>
      </c>
      <c r="B8" s="41">
        <v>23534035.890000001</v>
      </c>
      <c r="C8" s="41">
        <v>2395283.19</v>
      </c>
      <c r="D8" s="41">
        <f t="shared" si="1"/>
        <v>25929319.080000002</v>
      </c>
      <c r="E8" s="41">
        <v>7730492.4400000004</v>
      </c>
      <c r="F8" s="41">
        <v>7703614.2699999996</v>
      </c>
      <c r="G8" s="41">
        <f t="shared" si="2"/>
        <v>18198826.640000001</v>
      </c>
    </row>
    <row r="9" spans="1:7" x14ac:dyDescent="0.2">
      <c r="A9" s="20" t="s">
        <v>100</v>
      </c>
      <c r="B9" s="41">
        <v>0</v>
      </c>
      <c r="C9" s="41">
        <v>0</v>
      </c>
      <c r="D9" s="41">
        <f t="shared" si="1"/>
        <v>0</v>
      </c>
      <c r="E9" s="41">
        <v>0</v>
      </c>
      <c r="F9" s="41">
        <v>0</v>
      </c>
      <c r="G9" s="41">
        <f t="shared" si="2"/>
        <v>0</v>
      </c>
    </row>
    <row r="10" spans="1:7" x14ac:dyDescent="0.2">
      <c r="A10" s="20" t="s">
        <v>101</v>
      </c>
      <c r="B10" s="41">
        <v>5686301.6699999999</v>
      </c>
      <c r="C10" s="41">
        <v>0</v>
      </c>
      <c r="D10" s="41">
        <f t="shared" si="1"/>
        <v>5686301.6699999999</v>
      </c>
      <c r="E10" s="41">
        <v>2166542.21</v>
      </c>
      <c r="F10" s="41">
        <v>2153662.73</v>
      </c>
      <c r="G10" s="41">
        <f t="shared" si="2"/>
        <v>3519759.46</v>
      </c>
    </row>
    <row r="11" spans="1:7" x14ac:dyDescent="0.2">
      <c r="A11" s="20" t="s">
        <v>102</v>
      </c>
      <c r="B11" s="41">
        <v>0</v>
      </c>
      <c r="C11" s="41">
        <v>0</v>
      </c>
      <c r="D11" s="41">
        <f t="shared" si="1"/>
        <v>0</v>
      </c>
      <c r="E11" s="41">
        <v>0</v>
      </c>
      <c r="F11" s="41">
        <v>0</v>
      </c>
      <c r="G11" s="41">
        <f t="shared" si="2"/>
        <v>0</v>
      </c>
    </row>
    <row r="12" spans="1:7" x14ac:dyDescent="0.2">
      <c r="A12" s="20" t="s">
        <v>103</v>
      </c>
      <c r="B12" s="41">
        <v>71475352.390000001</v>
      </c>
      <c r="C12" s="41">
        <v>362520.47</v>
      </c>
      <c r="D12" s="41">
        <f t="shared" si="1"/>
        <v>71837872.859999999</v>
      </c>
      <c r="E12" s="41">
        <v>27067630.32</v>
      </c>
      <c r="F12" s="41">
        <v>26837217.16</v>
      </c>
      <c r="G12" s="41">
        <f t="shared" si="2"/>
        <v>44770242.539999999</v>
      </c>
    </row>
    <row r="13" spans="1:7" x14ac:dyDescent="0.2">
      <c r="A13" s="20" t="s">
        <v>53</v>
      </c>
      <c r="B13" s="41">
        <v>41762243.799999997</v>
      </c>
      <c r="C13" s="41">
        <v>-1362452.53</v>
      </c>
      <c r="D13" s="41">
        <f t="shared" si="1"/>
        <v>40399791.269999996</v>
      </c>
      <c r="E13" s="41">
        <v>15568754.050000001</v>
      </c>
      <c r="F13" s="41">
        <v>15487866.550000001</v>
      </c>
      <c r="G13" s="41">
        <f t="shared" si="2"/>
        <v>24831037.219999995</v>
      </c>
    </row>
    <row r="14" spans="1:7" x14ac:dyDescent="0.2">
      <c r="A14" s="13"/>
      <c r="B14" s="41"/>
      <c r="C14" s="41"/>
      <c r="D14" s="41"/>
      <c r="E14" s="41"/>
      <c r="F14" s="41"/>
      <c r="G14" s="41"/>
    </row>
    <row r="15" spans="1:7" x14ac:dyDescent="0.2">
      <c r="A15" s="12" t="s">
        <v>104</v>
      </c>
      <c r="B15" s="51">
        <f>SUM(B16:B22)</f>
        <v>97528258.579999983</v>
      </c>
      <c r="C15" s="51">
        <f t="shared" ref="C15:G15" si="3">SUM(C16:C22)</f>
        <v>51331234.040000007</v>
      </c>
      <c r="D15" s="51">
        <f t="shared" si="3"/>
        <v>148859492.62</v>
      </c>
      <c r="E15" s="51">
        <f t="shared" si="3"/>
        <v>34412444.219999999</v>
      </c>
      <c r="F15" s="51">
        <f t="shared" si="3"/>
        <v>34132884.450000003</v>
      </c>
      <c r="G15" s="51">
        <f t="shared" si="3"/>
        <v>114447048.39999998</v>
      </c>
    </row>
    <row r="16" spans="1:7" x14ac:dyDescent="0.2">
      <c r="A16" s="20" t="s">
        <v>105</v>
      </c>
      <c r="B16" s="41">
        <v>7882966.8399999999</v>
      </c>
      <c r="C16" s="41">
        <v>345817.99</v>
      </c>
      <c r="D16" s="41">
        <f>B16+C16</f>
        <v>8228784.8300000001</v>
      </c>
      <c r="E16" s="41">
        <v>3236740.51</v>
      </c>
      <c r="F16" s="41">
        <v>3135144.71</v>
      </c>
      <c r="G16" s="41">
        <f t="shared" ref="G16:G22" si="4">D16-E16</f>
        <v>4992044.32</v>
      </c>
    </row>
    <row r="17" spans="1:7" x14ac:dyDescent="0.2">
      <c r="A17" s="20" t="s">
        <v>106</v>
      </c>
      <c r="B17" s="41">
        <v>60627863.740000002</v>
      </c>
      <c r="C17" s="41">
        <v>49969101.420000002</v>
      </c>
      <c r="D17" s="41">
        <f t="shared" ref="D17:D22" si="5">B17+C17</f>
        <v>110596965.16</v>
      </c>
      <c r="E17" s="41">
        <v>17984789.710000001</v>
      </c>
      <c r="F17" s="41">
        <v>17873117.800000001</v>
      </c>
      <c r="G17" s="41">
        <f t="shared" si="4"/>
        <v>92612175.449999988</v>
      </c>
    </row>
    <row r="18" spans="1:7" x14ac:dyDescent="0.2">
      <c r="A18" s="20" t="s">
        <v>107</v>
      </c>
      <c r="B18" s="41">
        <v>0</v>
      </c>
      <c r="C18" s="41">
        <v>0</v>
      </c>
      <c r="D18" s="41">
        <f t="shared" si="5"/>
        <v>0</v>
      </c>
      <c r="E18" s="41">
        <v>0</v>
      </c>
      <c r="F18" s="41">
        <v>0</v>
      </c>
      <c r="G18" s="41">
        <f t="shared" si="4"/>
        <v>0</v>
      </c>
    </row>
    <row r="19" spans="1:7" x14ac:dyDescent="0.2">
      <c r="A19" s="20" t="s">
        <v>108</v>
      </c>
      <c r="B19" s="41">
        <v>10480736.630000001</v>
      </c>
      <c r="C19" s="41">
        <v>0</v>
      </c>
      <c r="D19" s="41">
        <f t="shared" si="5"/>
        <v>10480736.630000001</v>
      </c>
      <c r="E19" s="41">
        <v>5440000</v>
      </c>
      <c r="F19" s="41">
        <v>5440000</v>
      </c>
      <c r="G19" s="41">
        <f t="shared" si="4"/>
        <v>5040736.6300000008</v>
      </c>
    </row>
    <row r="20" spans="1:7" x14ac:dyDescent="0.2">
      <c r="A20" s="20" t="s">
        <v>109</v>
      </c>
      <c r="B20" s="41">
        <v>5613011.5</v>
      </c>
      <c r="C20" s="41">
        <v>0</v>
      </c>
      <c r="D20" s="41">
        <f t="shared" si="5"/>
        <v>5613011.5</v>
      </c>
      <c r="E20" s="41">
        <v>1811324.36</v>
      </c>
      <c r="F20" s="41">
        <v>1808427.37</v>
      </c>
      <c r="G20" s="41">
        <f t="shared" si="4"/>
        <v>3801687.1399999997</v>
      </c>
    </row>
    <row r="21" spans="1:7" x14ac:dyDescent="0.2">
      <c r="A21" s="20" t="s">
        <v>110</v>
      </c>
      <c r="B21" s="41">
        <v>11331726.880000001</v>
      </c>
      <c r="C21" s="41">
        <v>1020814.63</v>
      </c>
      <c r="D21" s="41">
        <f t="shared" si="5"/>
        <v>12352541.510000002</v>
      </c>
      <c r="E21" s="41">
        <v>5565724.8399999999</v>
      </c>
      <c r="F21" s="41">
        <v>5503780.5700000003</v>
      </c>
      <c r="G21" s="41">
        <f t="shared" si="4"/>
        <v>6786816.6700000018</v>
      </c>
    </row>
    <row r="22" spans="1:7" x14ac:dyDescent="0.2">
      <c r="A22" s="20" t="s">
        <v>111</v>
      </c>
      <c r="B22" s="41">
        <v>1591952.99</v>
      </c>
      <c r="C22" s="41">
        <v>-4500</v>
      </c>
      <c r="D22" s="41">
        <f t="shared" si="5"/>
        <v>1587452.99</v>
      </c>
      <c r="E22" s="41">
        <v>373864.8</v>
      </c>
      <c r="F22" s="41">
        <v>372414</v>
      </c>
      <c r="G22" s="41">
        <f t="shared" si="4"/>
        <v>1213588.19</v>
      </c>
    </row>
    <row r="23" spans="1:7" x14ac:dyDescent="0.2">
      <c r="A23" s="13"/>
      <c r="B23" s="41"/>
      <c r="C23" s="41"/>
      <c r="D23" s="41"/>
      <c r="E23" s="41"/>
      <c r="F23" s="41"/>
      <c r="G23" s="41"/>
    </row>
    <row r="24" spans="1:7" x14ac:dyDescent="0.2">
      <c r="A24" s="12" t="s">
        <v>112</v>
      </c>
      <c r="B24" s="51">
        <f>SUM(B25:B33)</f>
        <v>11311066.460000001</v>
      </c>
      <c r="C24" s="51">
        <f t="shared" ref="C24:G24" si="6">SUM(C25:C33)</f>
        <v>3077491.7</v>
      </c>
      <c r="D24" s="51">
        <f t="shared" si="6"/>
        <v>14388558.16</v>
      </c>
      <c r="E24" s="51">
        <f t="shared" si="6"/>
        <v>3408640.96</v>
      </c>
      <c r="F24" s="51">
        <f t="shared" si="6"/>
        <v>2774536.4</v>
      </c>
      <c r="G24" s="51">
        <f t="shared" si="6"/>
        <v>10979917.199999999</v>
      </c>
    </row>
    <row r="25" spans="1:7" x14ac:dyDescent="0.2">
      <c r="A25" s="20" t="s">
        <v>113</v>
      </c>
      <c r="B25" s="41">
        <v>5147544.6900000004</v>
      </c>
      <c r="C25" s="41">
        <v>17666.7</v>
      </c>
      <c r="D25" s="41">
        <f>B25+C25</f>
        <v>5165211.3900000006</v>
      </c>
      <c r="E25" s="41">
        <v>982858.84</v>
      </c>
      <c r="F25" s="41">
        <v>977465.36</v>
      </c>
      <c r="G25" s="41">
        <f t="shared" ref="G25:G33" si="7">D25-E25</f>
        <v>4182352.5500000007</v>
      </c>
    </row>
    <row r="26" spans="1:7" x14ac:dyDescent="0.2">
      <c r="A26" s="20" t="s">
        <v>114</v>
      </c>
      <c r="B26" s="41">
        <v>0</v>
      </c>
      <c r="C26" s="41">
        <v>2059825</v>
      </c>
      <c r="D26" s="41">
        <f t="shared" ref="D26:D33" si="8">B26+C26</f>
        <v>2059825</v>
      </c>
      <c r="E26" s="41">
        <v>1123980</v>
      </c>
      <c r="F26" s="41">
        <v>499380</v>
      </c>
      <c r="G26" s="41">
        <f t="shared" si="7"/>
        <v>935845</v>
      </c>
    </row>
    <row r="27" spans="1:7" x14ac:dyDescent="0.2">
      <c r="A27" s="20" t="s">
        <v>115</v>
      </c>
      <c r="B27" s="41">
        <v>0</v>
      </c>
      <c r="C27" s="41">
        <v>0</v>
      </c>
      <c r="D27" s="41">
        <f t="shared" si="8"/>
        <v>0</v>
      </c>
      <c r="E27" s="41">
        <v>0</v>
      </c>
      <c r="F27" s="41">
        <v>0</v>
      </c>
      <c r="G27" s="41">
        <f t="shared" si="7"/>
        <v>0</v>
      </c>
    </row>
    <row r="28" spans="1:7" x14ac:dyDescent="0.2">
      <c r="A28" s="20" t="s">
        <v>116</v>
      </c>
      <c r="B28" s="41">
        <v>0</v>
      </c>
      <c r="C28" s="41">
        <v>0</v>
      </c>
      <c r="D28" s="41">
        <f t="shared" si="8"/>
        <v>0</v>
      </c>
      <c r="E28" s="41">
        <v>0</v>
      </c>
      <c r="F28" s="41">
        <v>0</v>
      </c>
      <c r="G28" s="41">
        <f t="shared" si="7"/>
        <v>0</v>
      </c>
    </row>
    <row r="29" spans="1:7" x14ac:dyDescent="0.2">
      <c r="A29" s="20" t="s">
        <v>117</v>
      </c>
      <c r="B29" s="41">
        <v>0</v>
      </c>
      <c r="C29" s="41">
        <v>0</v>
      </c>
      <c r="D29" s="41">
        <f t="shared" si="8"/>
        <v>0</v>
      </c>
      <c r="E29" s="41">
        <v>0</v>
      </c>
      <c r="F29" s="41">
        <v>0</v>
      </c>
      <c r="G29" s="41">
        <f t="shared" si="7"/>
        <v>0</v>
      </c>
    </row>
    <row r="30" spans="1:7" x14ac:dyDescent="0.2">
      <c r="A30" s="20" t="s">
        <v>118</v>
      </c>
      <c r="B30" s="41">
        <v>2594352.13</v>
      </c>
      <c r="C30" s="41">
        <v>0</v>
      </c>
      <c r="D30" s="41">
        <f t="shared" si="8"/>
        <v>2594352.13</v>
      </c>
      <c r="E30" s="41">
        <v>637894.52</v>
      </c>
      <c r="F30" s="41">
        <v>636037.96</v>
      </c>
      <c r="G30" s="41">
        <f t="shared" si="7"/>
        <v>1956457.6099999999</v>
      </c>
    </row>
    <row r="31" spans="1:7" x14ac:dyDescent="0.2">
      <c r="A31" s="20" t="s">
        <v>119</v>
      </c>
      <c r="B31" s="41">
        <v>2122000</v>
      </c>
      <c r="C31" s="41">
        <v>1000000</v>
      </c>
      <c r="D31" s="41">
        <f t="shared" si="8"/>
        <v>3122000</v>
      </c>
      <c r="E31" s="41">
        <v>117189.71</v>
      </c>
      <c r="F31" s="41">
        <v>117189.71</v>
      </c>
      <c r="G31" s="41">
        <f t="shared" si="7"/>
        <v>3004810.29</v>
      </c>
    </row>
    <row r="32" spans="1:7" x14ac:dyDescent="0.2">
      <c r="A32" s="20" t="s">
        <v>120</v>
      </c>
      <c r="B32" s="41">
        <v>1447169.64</v>
      </c>
      <c r="C32" s="41">
        <v>0</v>
      </c>
      <c r="D32" s="41">
        <f t="shared" si="8"/>
        <v>1447169.64</v>
      </c>
      <c r="E32" s="41">
        <v>546717.89</v>
      </c>
      <c r="F32" s="41">
        <v>544463.37</v>
      </c>
      <c r="G32" s="41">
        <f t="shared" si="7"/>
        <v>900451.74999999988</v>
      </c>
    </row>
    <row r="33" spans="1:7" x14ac:dyDescent="0.2">
      <c r="A33" s="20" t="s">
        <v>121</v>
      </c>
      <c r="B33" s="41">
        <v>0</v>
      </c>
      <c r="C33" s="41">
        <v>0</v>
      </c>
      <c r="D33" s="41">
        <f t="shared" si="8"/>
        <v>0</v>
      </c>
      <c r="E33" s="41">
        <v>0</v>
      </c>
      <c r="F33" s="41">
        <v>0</v>
      </c>
      <c r="G33" s="41">
        <f t="shared" si="7"/>
        <v>0</v>
      </c>
    </row>
    <row r="34" spans="1:7" x14ac:dyDescent="0.2">
      <c r="A34" s="13"/>
      <c r="B34" s="41"/>
      <c r="C34" s="41"/>
      <c r="D34" s="41"/>
      <c r="E34" s="41"/>
      <c r="F34" s="41"/>
      <c r="G34" s="41"/>
    </row>
    <row r="35" spans="1:7" x14ac:dyDescent="0.2">
      <c r="A35" s="12" t="s">
        <v>122</v>
      </c>
      <c r="B35" s="51">
        <f t="shared" ref="B35:G35" si="9">SUM(B36:B39)</f>
        <v>0</v>
      </c>
      <c r="C35" s="51">
        <f t="shared" si="9"/>
        <v>0</v>
      </c>
      <c r="D35" s="51">
        <f t="shared" si="9"/>
        <v>0</v>
      </c>
      <c r="E35" s="51">
        <f t="shared" si="9"/>
        <v>0</v>
      </c>
      <c r="F35" s="51">
        <f t="shared" si="9"/>
        <v>0</v>
      </c>
      <c r="G35" s="51">
        <f t="shared" si="9"/>
        <v>0</v>
      </c>
    </row>
    <row r="36" spans="1:7" x14ac:dyDescent="0.2">
      <c r="A36" s="20" t="s">
        <v>123</v>
      </c>
      <c r="B36" s="41">
        <v>0</v>
      </c>
      <c r="C36" s="41">
        <v>0</v>
      </c>
      <c r="D36" s="41">
        <f>B36+C36</f>
        <v>0</v>
      </c>
      <c r="E36" s="41">
        <v>0</v>
      </c>
      <c r="F36" s="41">
        <v>0</v>
      </c>
      <c r="G36" s="41">
        <f t="shared" ref="G36:G39" si="10">D36-E36</f>
        <v>0</v>
      </c>
    </row>
    <row r="37" spans="1:7" ht="22.5" x14ac:dyDescent="0.2">
      <c r="A37" s="20" t="s">
        <v>124</v>
      </c>
      <c r="B37" s="41">
        <v>0</v>
      </c>
      <c r="C37" s="41">
        <v>0</v>
      </c>
      <c r="D37" s="41">
        <f t="shared" ref="D37:D39" si="11">B37+C37</f>
        <v>0</v>
      </c>
      <c r="E37" s="41">
        <v>0</v>
      </c>
      <c r="F37" s="41">
        <v>0</v>
      </c>
      <c r="G37" s="41">
        <f t="shared" si="10"/>
        <v>0</v>
      </c>
    </row>
    <row r="38" spans="1:7" x14ac:dyDescent="0.2">
      <c r="A38" s="20" t="s">
        <v>125</v>
      </c>
      <c r="B38" s="41">
        <v>0</v>
      </c>
      <c r="C38" s="41">
        <v>0</v>
      </c>
      <c r="D38" s="41">
        <f t="shared" si="11"/>
        <v>0</v>
      </c>
      <c r="E38" s="41">
        <v>0</v>
      </c>
      <c r="F38" s="41">
        <v>0</v>
      </c>
      <c r="G38" s="41">
        <f t="shared" si="10"/>
        <v>0</v>
      </c>
    </row>
    <row r="39" spans="1:7" x14ac:dyDescent="0.2">
      <c r="A39" s="20" t="s">
        <v>126</v>
      </c>
      <c r="B39" s="41">
        <v>0</v>
      </c>
      <c r="C39" s="41">
        <v>0</v>
      </c>
      <c r="D39" s="41">
        <f t="shared" si="11"/>
        <v>0</v>
      </c>
      <c r="E39" s="41">
        <v>0</v>
      </c>
      <c r="F39" s="41">
        <v>0</v>
      </c>
      <c r="G39" s="41">
        <f t="shared" si="10"/>
        <v>0</v>
      </c>
    </row>
    <row r="40" spans="1:7" x14ac:dyDescent="0.2">
      <c r="A40" s="13"/>
      <c r="B40" s="41"/>
      <c r="C40" s="41"/>
      <c r="D40" s="41"/>
      <c r="E40" s="41"/>
      <c r="F40" s="41"/>
      <c r="G40" s="41"/>
    </row>
    <row r="41" spans="1:7" x14ac:dyDescent="0.2">
      <c r="A41" s="22" t="s">
        <v>8</v>
      </c>
      <c r="B41" s="42">
        <f t="shared" ref="B41:G41" si="12">SUM(B35+B24+B15+B5)</f>
        <v>279139308.18999994</v>
      </c>
      <c r="C41" s="42">
        <f t="shared" si="12"/>
        <v>62473526.95000001</v>
      </c>
      <c r="D41" s="42">
        <f t="shared" si="12"/>
        <v>341612835.13999999</v>
      </c>
      <c r="E41" s="42">
        <f t="shared" si="12"/>
        <v>103261982.78</v>
      </c>
      <c r="F41" s="42">
        <f t="shared" si="12"/>
        <v>101970212.86000001</v>
      </c>
      <c r="G41" s="42">
        <f t="shared" si="12"/>
        <v>238350852.35999995</v>
      </c>
    </row>
    <row r="43" spans="1:7" x14ac:dyDescent="0.2">
      <c r="A43" s="1" t="s">
        <v>164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2014-02-10T03:37:14Z</dcterms:created>
  <dcterms:modified xsi:type="dcterms:W3CDTF">2025-07-29T20:14:07Z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